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8_{26381FCC-E08F-4281-A14C-F251E683F769}" xr6:coauthVersionLast="36" xr6:coauthVersionMax="36" xr10:uidLastSave="{00000000-0000-0000-0000-000000000000}"/>
  <bookViews>
    <workbookView xWindow="0" yWindow="0" windowWidth="21600" windowHeight="11895" xr2:uid="{00000000-000D-0000-FFFF-FFFF00000000}"/>
  </bookViews>
  <sheets>
    <sheet name=" publié" sheetId="14" r:id="rId1"/>
    <sheet name="total" sheetId="1" r:id="rId2"/>
    <sheet name="industrie" sheetId="3" r:id="rId3"/>
    <sheet name="industrie (2)" sheetId="17" r:id="rId4"/>
    <sheet name="prix production industrie" sheetId="18" r:id="rId5"/>
    <sheet name="construction" sheetId="4" r:id="rId6"/>
    <sheet name="tertiaire" sheetId="15" r:id="rId7"/>
    <sheet name="tertiaire (2)" sheetId="16" r:id="rId8"/>
    <sheet name="prix production tertiaire" sheetId="19" r:id="rId9"/>
    <sheet name="commerce" sheetId="5" r:id="rId10"/>
    <sheet name="transport" sheetId="6" r:id="rId11"/>
    <sheet name="prix production transport" sheetId="22" r:id="rId12"/>
    <sheet name="information" sheetId="7" r:id="rId13"/>
    <sheet name="prix production information" sheetId="25" r:id="rId14"/>
    <sheet name="financiers" sheetId="8" r:id="rId15"/>
    <sheet name="prix production financier" sheetId="26" r:id="rId16"/>
    <sheet name="SRE1" sheetId="9" r:id="rId17"/>
    <sheet name="prix production SRE1" sheetId="21" r:id="rId18"/>
    <sheet name="SRE2" sheetId="10" r:id="rId19"/>
    <sheet name="administration" sheetId="11" r:id="rId20"/>
    <sheet name="prix production admin" sheetId="24" r:id="rId21"/>
    <sheet name="éducation" sheetId="12" r:id="rId22"/>
    <sheet name="prix production education" sheetId="20" r:id="rId23"/>
    <sheet name="santé" sheetId="13" r:id="rId24"/>
    <sheet name="prix production sante" sheetId="23" r:id="rId25"/>
    <sheet name="Overview" sheetId="2" r:id="rId2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9" i="14" l="1"/>
  <c r="E239" i="14"/>
  <c r="D239" i="14"/>
  <c r="C239" i="14"/>
  <c r="C246" i="14" s="1"/>
  <c r="F238" i="14"/>
  <c r="E238" i="14"/>
  <c r="D238" i="14"/>
  <c r="C238" i="14"/>
  <c r="C245" i="14" s="1"/>
  <c r="F245" i="14"/>
  <c r="F237" i="14"/>
  <c r="E237" i="14"/>
  <c r="D237" i="14"/>
  <c r="D244" i="14" s="1"/>
  <c r="C237" i="14"/>
  <c r="C244" i="14" s="1"/>
  <c r="E244" i="14"/>
  <c r="F236" i="14"/>
  <c r="E236" i="14"/>
  <c r="D236" i="14"/>
  <c r="D243" i="14" s="1"/>
  <c r="C236" i="14"/>
  <c r="C243" i="14" s="1"/>
  <c r="D245" i="14"/>
  <c r="F246" i="14"/>
  <c r="E246" i="14"/>
  <c r="D246" i="14"/>
  <c r="E245" i="14"/>
  <c r="F244" i="14"/>
  <c r="F243" i="14"/>
  <c r="E243" i="14"/>
  <c r="F232" i="14"/>
  <c r="E232" i="14"/>
  <c r="D232" i="14"/>
  <c r="C232" i="14"/>
  <c r="F231" i="14"/>
  <c r="E231" i="14"/>
  <c r="D231" i="14"/>
  <c r="C231" i="14"/>
  <c r="F230" i="14"/>
  <c r="E230" i="14"/>
  <c r="D230" i="14"/>
  <c r="C230" i="14"/>
  <c r="F229" i="14"/>
  <c r="E229" i="14"/>
  <c r="D229" i="14"/>
  <c r="C229" i="14"/>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F9" i="26"/>
  <c r="G9" i="26"/>
  <c r="H9" i="26"/>
  <c r="I9" i="26"/>
  <c r="J9" i="26"/>
  <c r="K9" i="26"/>
  <c r="L9" i="26"/>
  <c r="M9" i="26"/>
  <c r="N9" i="26"/>
  <c r="O9" i="26"/>
  <c r="P9" i="26"/>
  <c r="Q9" i="26"/>
  <c r="R9" i="26"/>
  <c r="S9" i="26"/>
  <c r="T9" i="26"/>
  <c r="U9" i="26"/>
  <c r="V9" i="26"/>
  <c r="W9" i="26"/>
  <c r="X9" i="26"/>
  <c r="Y9" i="26"/>
  <c r="Z9" i="26"/>
  <c r="AA9" i="26"/>
  <c r="AB9" i="26"/>
  <c r="AC9" i="26"/>
  <c r="AD9" i="26"/>
  <c r="AE9" i="26"/>
  <c r="AF9" i="26"/>
  <c r="AG9"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F11" i="26"/>
  <c r="G11" i="26"/>
  <c r="H11" i="26"/>
  <c r="I11" i="26"/>
  <c r="J11" i="26"/>
  <c r="K11" i="26"/>
  <c r="L11" i="26"/>
  <c r="M11" i="26"/>
  <c r="N11" i="26"/>
  <c r="O11" i="26"/>
  <c r="P11" i="26"/>
  <c r="Q11" i="26"/>
  <c r="R11" i="26"/>
  <c r="S11" i="26"/>
  <c r="T11" i="26"/>
  <c r="U11" i="26"/>
  <c r="V11" i="26"/>
  <c r="W11" i="26"/>
  <c r="X11" i="26"/>
  <c r="Y11" i="26"/>
  <c r="Z11" i="26"/>
  <c r="AA11" i="26"/>
  <c r="AB11" i="26"/>
  <c r="AC11" i="26"/>
  <c r="AD11" i="26"/>
  <c r="AE11" i="26"/>
  <c r="AF11" i="26"/>
  <c r="AG11"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E10" i="26"/>
  <c r="E11" i="26"/>
  <c r="E12" i="26"/>
  <c r="E9" i="26"/>
  <c r="F216" i="14"/>
  <c r="E216" i="14"/>
  <c r="E223" i="14" s="1"/>
  <c r="D216" i="14"/>
  <c r="C216" i="14"/>
  <c r="C223" i="14" s="1"/>
  <c r="F215" i="14"/>
  <c r="E215" i="14"/>
  <c r="D215" i="14"/>
  <c r="C215" i="14"/>
  <c r="C222" i="14" s="1"/>
  <c r="F214" i="14"/>
  <c r="E214" i="14"/>
  <c r="D214" i="14"/>
  <c r="C214" i="14"/>
  <c r="C221" i="14" s="1"/>
  <c r="F213" i="14"/>
  <c r="F220" i="14" s="1"/>
  <c r="E213" i="14"/>
  <c r="D213" i="14"/>
  <c r="C213" i="14"/>
  <c r="C220" i="14" s="1"/>
  <c r="E220" i="14"/>
  <c r="D223" i="14"/>
  <c r="F222" i="14"/>
  <c r="E222" i="14"/>
  <c r="D222" i="14"/>
  <c r="F221" i="14"/>
  <c r="E221" i="14"/>
  <c r="D221" i="14"/>
  <c r="D220" i="14"/>
  <c r="F209" i="14"/>
  <c r="F223" i="14" s="1"/>
  <c r="E209" i="14"/>
  <c r="D209" i="14"/>
  <c r="C209" i="14"/>
  <c r="F208" i="14"/>
  <c r="E208" i="14"/>
  <c r="D208" i="14"/>
  <c r="C208" i="14"/>
  <c r="F207" i="14"/>
  <c r="E207" i="14"/>
  <c r="D207" i="14"/>
  <c r="C207" i="14"/>
  <c r="F206" i="14"/>
  <c r="E206" i="14"/>
  <c r="D206" i="14"/>
  <c r="C206" i="14"/>
  <c r="AG31" i="25"/>
  <c r="AF31" i="25"/>
  <c r="AE31" i="25"/>
  <c r="AD31" i="25"/>
  <c r="AC31" i="25"/>
  <c r="AB31" i="25"/>
  <c r="AA31" i="25"/>
  <c r="Z31" i="25"/>
  <c r="Y31" i="25"/>
  <c r="X31" i="25"/>
  <c r="W31" i="25"/>
  <c r="V31" i="25"/>
  <c r="U31" i="25"/>
  <c r="T31" i="25"/>
  <c r="S31" i="25"/>
  <c r="R31" i="25"/>
  <c r="Q31" i="25"/>
  <c r="P31" i="25"/>
  <c r="O31" i="25"/>
  <c r="N31" i="25"/>
  <c r="M31" i="25"/>
  <c r="L31" i="25"/>
  <c r="K31" i="25"/>
  <c r="J31" i="25"/>
  <c r="I31" i="25"/>
  <c r="H31" i="25"/>
  <c r="G31" i="25"/>
  <c r="F31" i="25"/>
  <c r="E31"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AG29" i="25"/>
  <c r="AF29" i="25"/>
  <c r="AE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AG28" i="25"/>
  <c r="AF28" i="25"/>
  <c r="AE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AG20" i="25"/>
  <c r="AF20" i="25"/>
  <c r="AE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AG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AG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F9" i="25"/>
  <c r="G9" i="25"/>
  <c r="H9" i="25"/>
  <c r="I9" i="25"/>
  <c r="J9" i="25"/>
  <c r="K9" i="25"/>
  <c r="L9" i="25"/>
  <c r="M9" i="25"/>
  <c r="N9" i="25"/>
  <c r="O9" i="25"/>
  <c r="P9" i="25"/>
  <c r="Q9" i="25"/>
  <c r="R9" i="25"/>
  <c r="S9" i="25"/>
  <c r="T9" i="25"/>
  <c r="U9" i="25"/>
  <c r="V9" i="25"/>
  <c r="W9" i="25"/>
  <c r="X9" i="25"/>
  <c r="Y9" i="25"/>
  <c r="Z9" i="25"/>
  <c r="AA9" i="25"/>
  <c r="AB9" i="25"/>
  <c r="AC9" i="25"/>
  <c r="AD9" i="25"/>
  <c r="AE9" i="25"/>
  <c r="AF9" i="25"/>
  <c r="AG9"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F11" i="25"/>
  <c r="G11" i="25"/>
  <c r="H11" i="25"/>
  <c r="I11" i="25"/>
  <c r="J11" i="25"/>
  <c r="K11" i="25"/>
  <c r="L11" i="25"/>
  <c r="M11" i="25"/>
  <c r="N11" i="25"/>
  <c r="O11" i="25"/>
  <c r="P11" i="25"/>
  <c r="Q11" i="25"/>
  <c r="R11" i="25"/>
  <c r="S11" i="25"/>
  <c r="T11" i="25"/>
  <c r="U11" i="25"/>
  <c r="V11" i="25"/>
  <c r="W11" i="25"/>
  <c r="X11" i="25"/>
  <c r="Y11" i="25"/>
  <c r="Z11" i="25"/>
  <c r="AA11" i="25"/>
  <c r="AB11" i="25"/>
  <c r="AC11" i="25"/>
  <c r="AD11" i="25"/>
  <c r="AE11" i="25"/>
  <c r="AF11" i="25"/>
  <c r="AG11"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E10" i="25"/>
  <c r="E11" i="25"/>
  <c r="E12" i="25"/>
  <c r="E9" i="25"/>
  <c r="F193" i="14"/>
  <c r="E193" i="14"/>
  <c r="D193" i="14"/>
  <c r="C193" i="14"/>
  <c r="F192" i="14"/>
  <c r="E192" i="14"/>
  <c r="D192" i="14"/>
  <c r="C192" i="14"/>
  <c r="F191" i="14"/>
  <c r="E191" i="14"/>
  <c r="D191" i="14"/>
  <c r="C191" i="14"/>
  <c r="C198" i="14" s="1"/>
  <c r="F190" i="14"/>
  <c r="E190" i="14"/>
  <c r="D190" i="14"/>
  <c r="C190" i="14"/>
  <c r="C197" i="14" s="1"/>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F31" i="24"/>
  <c r="E31"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E30"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F28" i="24"/>
  <c r="E28"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F17" i="24"/>
  <c r="E17"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F16" i="24"/>
  <c r="E16"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E10" i="24"/>
  <c r="E11" i="24"/>
  <c r="E12" i="24"/>
  <c r="E9" i="24"/>
  <c r="F200" i="14"/>
  <c r="E200" i="14"/>
  <c r="D200" i="14"/>
  <c r="C200" i="14"/>
  <c r="F199" i="14"/>
  <c r="E199" i="14"/>
  <c r="D199" i="14"/>
  <c r="F198" i="14"/>
  <c r="E198" i="14"/>
  <c r="D198" i="14"/>
  <c r="F197" i="14"/>
  <c r="E197" i="14"/>
  <c r="D197" i="14"/>
  <c r="F186" i="14"/>
  <c r="E186" i="14"/>
  <c r="D186" i="14"/>
  <c r="C186" i="14"/>
  <c r="F185" i="14"/>
  <c r="E185" i="14"/>
  <c r="D185" i="14"/>
  <c r="C185" i="14"/>
  <c r="F184" i="14"/>
  <c r="E184" i="14"/>
  <c r="D184" i="14"/>
  <c r="C184" i="14"/>
  <c r="F183" i="14"/>
  <c r="E183" i="14"/>
  <c r="D183" i="14"/>
  <c r="C183" i="14"/>
  <c r="F170" i="14"/>
  <c r="E170" i="14"/>
  <c r="E177" i="14" s="1"/>
  <c r="D170" i="14"/>
  <c r="C170" i="14"/>
  <c r="C177" i="14" s="1"/>
  <c r="F169" i="14"/>
  <c r="E169" i="14"/>
  <c r="D169" i="14"/>
  <c r="C169" i="14"/>
  <c r="F168" i="14"/>
  <c r="E168" i="14"/>
  <c r="D168" i="14"/>
  <c r="C168" i="14"/>
  <c r="F167" i="14"/>
  <c r="E167" i="14"/>
  <c r="D167" i="14"/>
  <c r="C167" i="14"/>
  <c r="C174" i="14" s="1"/>
  <c r="F177" i="14"/>
  <c r="F176" i="14"/>
  <c r="F175" i="14"/>
  <c r="E175" i="14"/>
  <c r="D175" i="14"/>
  <c r="D177" i="14"/>
  <c r="E176" i="14"/>
  <c r="D176" i="14"/>
  <c r="C175" i="14"/>
  <c r="F174" i="14"/>
  <c r="E174" i="14"/>
  <c r="D174" i="14"/>
  <c r="F163" i="14"/>
  <c r="E163" i="14"/>
  <c r="D163" i="14"/>
  <c r="C163" i="14"/>
  <c r="F162" i="14"/>
  <c r="E162" i="14"/>
  <c r="D162" i="14"/>
  <c r="C162" i="14"/>
  <c r="F161" i="14"/>
  <c r="E161" i="14"/>
  <c r="D161" i="14"/>
  <c r="C161" i="14"/>
  <c r="F160" i="14"/>
  <c r="E160" i="14"/>
  <c r="D160" i="14"/>
  <c r="C160" i="14"/>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F31" i="23"/>
  <c r="E31" i="23"/>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E30" i="23"/>
  <c r="AG29" i="23"/>
  <c r="AF29" i="23"/>
  <c r="AE29" i="23"/>
  <c r="AD29" i="23"/>
  <c r="AC29" i="23"/>
  <c r="AB29" i="23"/>
  <c r="AA29" i="23"/>
  <c r="Z29" i="23"/>
  <c r="Y29" i="23"/>
  <c r="X29" i="23"/>
  <c r="W29" i="23"/>
  <c r="V29" i="23"/>
  <c r="U29" i="23"/>
  <c r="T29" i="23"/>
  <c r="S29" i="23"/>
  <c r="R29" i="23"/>
  <c r="Q29" i="23"/>
  <c r="P29" i="23"/>
  <c r="O29" i="23"/>
  <c r="N29" i="23"/>
  <c r="M29" i="23"/>
  <c r="L29" i="23"/>
  <c r="K29" i="23"/>
  <c r="J29" i="23"/>
  <c r="I29" i="23"/>
  <c r="H29" i="23"/>
  <c r="G29" i="23"/>
  <c r="F29" i="23"/>
  <c r="E29" i="23"/>
  <c r="AG28" i="23"/>
  <c r="AF28" i="23"/>
  <c r="AE28" i="23"/>
  <c r="AD28" i="23"/>
  <c r="AC28" i="23"/>
  <c r="AB28" i="23"/>
  <c r="AA28" i="23"/>
  <c r="Z28" i="23"/>
  <c r="Y28" i="23"/>
  <c r="X28" i="23"/>
  <c r="W28" i="23"/>
  <c r="V28" i="23"/>
  <c r="U28" i="23"/>
  <c r="T28" i="23"/>
  <c r="S28" i="23"/>
  <c r="R28" i="23"/>
  <c r="Q28" i="23"/>
  <c r="P28" i="23"/>
  <c r="O28" i="23"/>
  <c r="N28" i="23"/>
  <c r="M28" i="23"/>
  <c r="L28" i="23"/>
  <c r="K28" i="23"/>
  <c r="J28" i="23"/>
  <c r="I28" i="23"/>
  <c r="H28" i="23"/>
  <c r="G28" i="23"/>
  <c r="F28" i="23"/>
  <c r="E28"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E21" i="23"/>
  <c r="AG20" i="23"/>
  <c r="AF20"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F20" i="23"/>
  <c r="E20" i="23"/>
  <c r="AG19" i="23"/>
  <c r="AF19" i="23"/>
  <c r="AE19" i="23"/>
  <c r="AD19" i="23"/>
  <c r="AC19" i="23"/>
  <c r="AB19" i="23"/>
  <c r="AA19" i="23"/>
  <c r="Z19" i="23"/>
  <c r="Y19" i="23"/>
  <c r="X19" i="23"/>
  <c r="W19" i="23"/>
  <c r="V19" i="23"/>
  <c r="U19" i="23"/>
  <c r="T19" i="23"/>
  <c r="S19" i="23"/>
  <c r="R19" i="23"/>
  <c r="Q19" i="23"/>
  <c r="P19" i="23"/>
  <c r="O19" i="23"/>
  <c r="N19" i="23"/>
  <c r="M19" i="23"/>
  <c r="L19" i="23"/>
  <c r="K19" i="23"/>
  <c r="J19" i="23"/>
  <c r="I19" i="23"/>
  <c r="H19" i="23"/>
  <c r="G19" i="23"/>
  <c r="F19" i="23"/>
  <c r="E19" i="23"/>
  <c r="AG17" i="23"/>
  <c r="AF17" i="23"/>
  <c r="AE17" i="23"/>
  <c r="AD17" i="23"/>
  <c r="AC17" i="23"/>
  <c r="AB17" i="23"/>
  <c r="AA17" i="23"/>
  <c r="Z17" i="23"/>
  <c r="Y17" i="23"/>
  <c r="X17" i="23"/>
  <c r="W17" i="23"/>
  <c r="V17" i="23"/>
  <c r="U17" i="23"/>
  <c r="T17" i="23"/>
  <c r="S17" i="23"/>
  <c r="R17" i="23"/>
  <c r="Q17" i="23"/>
  <c r="P17" i="23"/>
  <c r="O17" i="23"/>
  <c r="N17" i="23"/>
  <c r="M17" i="23"/>
  <c r="L17" i="23"/>
  <c r="K17" i="23"/>
  <c r="J17" i="23"/>
  <c r="I17" i="23"/>
  <c r="H17" i="23"/>
  <c r="G17" i="23"/>
  <c r="F17" i="23"/>
  <c r="E17" i="23"/>
  <c r="AG16" i="23"/>
  <c r="AF16" i="23"/>
  <c r="AE16" i="23"/>
  <c r="AD16" i="23"/>
  <c r="AC16" i="23"/>
  <c r="AB16" i="23"/>
  <c r="AA16" i="23"/>
  <c r="Z16" i="23"/>
  <c r="Y16" i="23"/>
  <c r="X16" i="23"/>
  <c r="W16" i="23"/>
  <c r="V16" i="23"/>
  <c r="U16" i="23"/>
  <c r="T16" i="23"/>
  <c r="S16" i="23"/>
  <c r="R16" i="23"/>
  <c r="Q16" i="23"/>
  <c r="P16" i="23"/>
  <c r="O16" i="23"/>
  <c r="N16" i="23"/>
  <c r="M16" i="23"/>
  <c r="L16" i="23"/>
  <c r="K16" i="23"/>
  <c r="J16" i="23"/>
  <c r="I16" i="23"/>
  <c r="H16" i="23"/>
  <c r="G16" i="23"/>
  <c r="F16" i="23"/>
  <c r="E16"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E15" i="23"/>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F9" i="23"/>
  <c r="G9" i="23"/>
  <c r="H9" i="23"/>
  <c r="I9" i="23"/>
  <c r="J9" i="23"/>
  <c r="K9" i="23"/>
  <c r="L9" i="23"/>
  <c r="M9" i="23"/>
  <c r="N9" i="23"/>
  <c r="O9" i="23"/>
  <c r="P9" i="23"/>
  <c r="Q9" i="23"/>
  <c r="R9" i="23"/>
  <c r="S9" i="23"/>
  <c r="T9" i="23"/>
  <c r="U9" i="23"/>
  <c r="V9" i="23"/>
  <c r="W9" i="23"/>
  <c r="X9" i="23"/>
  <c r="Y9" i="23"/>
  <c r="Z9" i="23"/>
  <c r="AA9" i="23"/>
  <c r="AB9" i="23"/>
  <c r="AC9" i="23"/>
  <c r="AD9" i="23"/>
  <c r="AE9" i="23"/>
  <c r="AF9" i="23"/>
  <c r="AG9"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F11" i="23"/>
  <c r="G11" i="23"/>
  <c r="H11" i="23"/>
  <c r="I11" i="23"/>
  <c r="J11" i="23"/>
  <c r="K11" i="23"/>
  <c r="L11" i="23"/>
  <c r="M11" i="23"/>
  <c r="N11" i="23"/>
  <c r="O11" i="23"/>
  <c r="P11" i="23"/>
  <c r="Q11" i="23"/>
  <c r="R11" i="23"/>
  <c r="S11" i="23"/>
  <c r="T11" i="23"/>
  <c r="U11" i="23"/>
  <c r="V11" i="23"/>
  <c r="W11" i="23"/>
  <c r="X11" i="23"/>
  <c r="Y11" i="23"/>
  <c r="Z11" i="23"/>
  <c r="AA11" i="23"/>
  <c r="AB11" i="23"/>
  <c r="AC11" i="23"/>
  <c r="AD11" i="23"/>
  <c r="AE11" i="23"/>
  <c r="AF11" i="23"/>
  <c r="AG11"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E10" i="23"/>
  <c r="E11" i="23"/>
  <c r="E12" i="23"/>
  <c r="E9" i="23"/>
  <c r="F147" i="14"/>
  <c r="E147" i="14"/>
  <c r="E154" i="14" s="1"/>
  <c r="D147" i="14"/>
  <c r="D154" i="14" s="1"/>
  <c r="C147" i="14"/>
  <c r="F154" i="14"/>
  <c r="C154" i="14"/>
  <c r="F146" i="14"/>
  <c r="E146" i="14"/>
  <c r="D146" i="14"/>
  <c r="C146" i="14"/>
  <c r="F153" i="14"/>
  <c r="C153" i="14"/>
  <c r="F145" i="14"/>
  <c r="F152" i="14" s="1"/>
  <c r="E145" i="14"/>
  <c r="D145" i="14"/>
  <c r="C145" i="14"/>
  <c r="C152" i="14" s="1"/>
  <c r="E152" i="14"/>
  <c r="F144" i="14"/>
  <c r="E144" i="14"/>
  <c r="E151" i="14" s="1"/>
  <c r="D144" i="14"/>
  <c r="C144" i="14"/>
  <c r="C151" i="14"/>
  <c r="F124" i="14"/>
  <c r="E124" i="14"/>
  <c r="D124" i="14"/>
  <c r="C124" i="14"/>
  <c r="C131" i="14" s="1"/>
  <c r="F123" i="14"/>
  <c r="E123" i="14"/>
  <c r="D123" i="14"/>
  <c r="D130" i="14" s="1"/>
  <c r="C123" i="14"/>
  <c r="F122" i="14"/>
  <c r="E122" i="14"/>
  <c r="D122" i="14"/>
  <c r="C122" i="14"/>
  <c r="F121" i="14"/>
  <c r="E121" i="14"/>
  <c r="D121" i="14"/>
  <c r="C121" i="14"/>
  <c r="E153" i="14"/>
  <c r="D153" i="14"/>
  <c r="D152" i="14"/>
  <c r="F151" i="14"/>
  <c r="D151" i="14"/>
  <c r="F140" i="14"/>
  <c r="E140" i="14"/>
  <c r="D140" i="14"/>
  <c r="C140" i="14"/>
  <c r="F139" i="14"/>
  <c r="E139" i="14"/>
  <c r="D139" i="14"/>
  <c r="C139" i="14"/>
  <c r="F138" i="14"/>
  <c r="E138" i="14"/>
  <c r="D138" i="14"/>
  <c r="C138" i="14"/>
  <c r="F137" i="14"/>
  <c r="E137" i="14"/>
  <c r="D137" i="14"/>
  <c r="C137" i="14"/>
  <c r="F9" i="22"/>
  <c r="G9" i="22"/>
  <c r="H9" i="22"/>
  <c r="I9" i="22"/>
  <c r="J9" i="22"/>
  <c r="K9" i="22"/>
  <c r="L9" i="22"/>
  <c r="M9" i="22"/>
  <c r="N9" i="22"/>
  <c r="O9" i="22"/>
  <c r="P9" i="22"/>
  <c r="Q9" i="22"/>
  <c r="R9" i="22"/>
  <c r="S9" i="22"/>
  <c r="T9" i="22"/>
  <c r="U9" i="22"/>
  <c r="V9" i="22"/>
  <c r="W9" i="22"/>
  <c r="X9" i="22"/>
  <c r="Y9" i="22"/>
  <c r="Z9" i="22"/>
  <c r="AA9" i="22"/>
  <c r="AB9" i="22"/>
  <c r="AC9" i="22"/>
  <c r="AD9" i="22"/>
  <c r="AE9" i="22"/>
  <c r="AF9" i="22"/>
  <c r="AG9" i="22"/>
  <c r="F10" i="22"/>
  <c r="G10" i="22"/>
  <c r="H10" i="22"/>
  <c r="I10" i="22"/>
  <c r="J10" i="22"/>
  <c r="K10" i="22"/>
  <c r="L10" i="22"/>
  <c r="M10" i="22"/>
  <c r="N10" i="22"/>
  <c r="O10" i="22"/>
  <c r="P10" i="22"/>
  <c r="Q10" i="22"/>
  <c r="R10" i="22"/>
  <c r="S10" i="22"/>
  <c r="T10" i="22"/>
  <c r="U10" i="22"/>
  <c r="V10" i="22"/>
  <c r="W10" i="22"/>
  <c r="X10" i="22"/>
  <c r="Y10" i="22"/>
  <c r="Z10" i="22"/>
  <c r="AA10" i="22"/>
  <c r="AB10" i="22"/>
  <c r="AC10" i="22"/>
  <c r="AD10" i="22"/>
  <c r="AE10" i="22"/>
  <c r="AF10" i="22"/>
  <c r="AG10" i="22"/>
  <c r="F11" i="22"/>
  <c r="G11" i="22"/>
  <c r="H11" i="22"/>
  <c r="I11" i="22"/>
  <c r="J11" i="22"/>
  <c r="K11" i="22"/>
  <c r="L11" i="22"/>
  <c r="M11" i="22"/>
  <c r="N11" i="22"/>
  <c r="O11" i="22"/>
  <c r="P11" i="22"/>
  <c r="Q11" i="22"/>
  <c r="R11" i="22"/>
  <c r="S11" i="22"/>
  <c r="T11" i="22"/>
  <c r="U11" i="22"/>
  <c r="V11" i="22"/>
  <c r="W11" i="22"/>
  <c r="X11" i="22"/>
  <c r="Y11" i="22"/>
  <c r="Z11" i="22"/>
  <c r="AA11" i="22"/>
  <c r="AB11" i="22"/>
  <c r="AC11" i="22"/>
  <c r="AD11" i="22"/>
  <c r="AE11" i="22"/>
  <c r="AF11" i="22"/>
  <c r="AG11" i="22"/>
  <c r="F12" i="22"/>
  <c r="G12" i="22"/>
  <c r="H12" i="22"/>
  <c r="I12" i="22"/>
  <c r="J12" i="22"/>
  <c r="K12" i="22"/>
  <c r="L12" i="22"/>
  <c r="M12" i="22"/>
  <c r="N12" i="22"/>
  <c r="O12" i="22"/>
  <c r="P12" i="22"/>
  <c r="Q12" i="22"/>
  <c r="R12" i="22"/>
  <c r="S12" i="22"/>
  <c r="T12" i="22"/>
  <c r="U12" i="22"/>
  <c r="V12" i="22"/>
  <c r="W12" i="22"/>
  <c r="X12" i="22"/>
  <c r="Y12" i="22"/>
  <c r="Z12" i="22"/>
  <c r="AA12" i="22"/>
  <c r="AB12" i="22"/>
  <c r="AC12" i="22"/>
  <c r="AD12" i="22"/>
  <c r="AE12" i="22"/>
  <c r="AF12" i="22"/>
  <c r="AG12" i="22"/>
  <c r="F14" i="22"/>
  <c r="G14" i="22"/>
  <c r="H14" i="22"/>
  <c r="I14" i="22"/>
  <c r="J14" i="22"/>
  <c r="K14" i="22"/>
  <c r="L14" i="22"/>
  <c r="M14" i="22"/>
  <c r="N14" i="22"/>
  <c r="O14" i="22"/>
  <c r="P14" i="22"/>
  <c r="Q14" i="22"/>
  <c r="R14" i="22"/>
  <c r="S14" i="22"/>
  <c r="T14" i="22"/>
  <c r="U14" i="22"/>
  <c r="V14" i="22"/>
  <c r="W14" i="22"/>
  <c r="X14" i="22"/>
  <c r="Y14" i="22"/>
  <c r="Z14" i="22"/>
  <c r="AA14" i="22"/>
  <c r="AB14" i="22"/>
  <c r="AC14" i="22"/>
  <c r="AD14" i="22"/>
  <c r="AE14" i="22"/>
  <c r="AF14" i="22"/>
  <c r="AG14" i="22"/>
  <c r="F15" i="22"/>
  <c r="G15" i="22"/>
  <c r="H15" i="22"/>
  <c r="I15" i="22"/>
  <c r="J15" i="22"/>
  <c r="K15" i="22"/>
  <c r="L15" i="22"/>
  <c r="M15" i="22"/>
  <c r="N15" i="22"/>
  <c r="O15" i="22"/>
  <c r="P15" i="22"/>
  <c r="Q15" i="22"/>
  <c r="R15" i="22"/>
  <c r="S15" i="22"/>
  <c r="T15" i="22"/>
  <c r="U15" i="22"/>
  <c r="V15" i="22"/>
  <c r="W15" i="22"/>
  <c r="X15" i="22"/>
  <c r="Y15" i="22"/>
  <c r="Z15" i="22"/>
  <c r="AA15" i="22"/>
  <c r="AB15" i="22"/>
  <c r="AC15" i="22"/>
  <c r="AD15" i="22"/>
  <c r="AE15" i="22"/>
  <c r="AF15" i="22"/>
  <c r="AG15" i="22"/>
  <c r="F16" i="22"/>
  <c r="G16" i="22"/>
  <c r="H16" i="22"/>
  <c r="I16" i="22"/>
  <c r="J16" i="22"/>
  <c r="K16" i="22"/>
  <c r="L16" i="22"/>
  <c r="M16" i="22"/>
  <c r="N16" i="22"/>
  <c r="O16" i="22"/>
  <c r="P16" i="22"/>
  <c r="Q16" i="22"/>
  <c r="R16" i="22"/>
  <c r="S16" i="22"/>
  <c r="T16" i="22"/>
  <c r="U16" i="22"/>
  <c r="V16" i="22"/>
  <c r="W16" i="22"/>
  <c r="X16" i="22"/>
  <c r="Y16" i="22"/>
  <c r="Z16" i="22"/>
  <c r="AA16" i="22"/>
  <c r="AB16" i="22"/>
  <c r="AC16" i="22"/>
  <c r="AD16" i="22"/>
  <c r="AE16" i="22"/>
  <c r="AF16" i="22"/>
  <c r="AG16" i="22"/>
  <c r="F17" i="22"/>
  <c r="G17" i="22"/>
  <c r="H17" i="22"/>
  <c r="I17" i="22"/>
  <c r="J17" i="22"/>
  <c r="K17" i="22"/>
  <c r="L17" i="22"/>
  <c r="M17" i="22"/>
  <c r="N17" i="22"/>
  <c r="O17" i="22"/>
  <c r="P17" i="22"/>
  <c r="Q17" i="22"/>
  <c r="R17" i="22"/>
  <c r="S17" i="22"/>
  <c r="T17" i="22"/>
  <c r="U17" i="22"/>
  <c r="V17" i="22"/>
  <c r="W17" i="22"/>
  <c r="X17" i="22"/>
  <c r="Y17" i="22"/>
  <c r="Z17" i="22"/>
  <c r="AA17" i="22"/>
  <c r="AB17" i="22"/>
  <c r="AC17" i="22"/>
  <c r="AD17" i="22"/>
  <c r="AE17" i="22"/>
  <c r="AF17" i="22"/>
  <c r="AG17" i="22"/>
  <c r="F19" i="22"/>
  <c r="G19" i="22"/>
  <c r="H19" i="22"/>
  <c r="I19" i="22"/>
  <c r="J19" i="22"/>
  <c r="K19" i="22"/>
  <c r="L19" i="22"/>
  <c r="M19" i="22"/>
  <c r="N19" i="22"/>
  <c r="O19" i="22"/>
  <c r="P19" i="22"/>
  <c r="Q19" i="22"/>
  <c r="R19" i="22"/>
  <c r="S19" i="22"/>
  <c r="T19" i="22"/>
  <c r="U19" i="22"/>
  <c r="V19" i="22"/>
  <c r="W19" i="22"/>
  <c r="X19" i="22"/>
  <c r="Y19" i="22"/>
  <c r="Z19" i="22"/>
  <c r="AA19" i="22"/>
  <c r="AB19" i="22"/>
  <c r="AC19" i="22"/>
  <c r="AD19" i="22"/>
  <c r="AE19" i="22"/>
  <c r="AF19" i="22"/>
  <c r="AG19" i="22"/>
  <c r="F20" i="22"/>
  <c r="G20" i="22"/>
  <c r="H20" i="22"/>
  <c r="I20" i="22"/>
  <c r="J20" i="22"/>
  <c r="K20" i="22"/>
  <c r="L20" i="22"/>
  <c r="M20" i="22"/>
  <c r="N20" i="22"/>
  <c r="O20" i="22"/>
  <c r="P20" i="22"/>
  <c r="Q20" i="22"/>
  <c r="R20" i="22"/>
  <c r="S20" i="22"/>
  <c r="T20" i="22"/>
  <c r="U20" i="22"/>
  <c r="V20" i="22"/>
  <c r="W20" i="22"/>
  <c r="X20" i="22"/>
  <c r="Y20" i="22"/>
  <c r="Z20" i="22"/>
  <c r="AA20" i="22"/>
  <c r="AB20" i="22"/>
  <c r="AC20" i="22"/>
  <c r="AD20" i="22"/>
  <c r="AE20" i="22"/>
  <c r="AF20" i="22"/>
  <c r="AG20" i="22"/>
  <c r="F21" i="22"/>
  <c r="G21" i="22"/>
  <c r="H21" i="22"/>
  <c r="I21" i="22"/>
  <c r="J21" i="22"/>
  <c r="K21" i="22"/>
  <c r="L21" i="22"/>
  <c r="M21" i="22"/>
  <c r="N21" i="22"/>
  <c r="O21" i="22"/>
  <c r="P21" i="22"/>
  <c r="Q21" i="22"/>
  <c r="R21" i="22"/>
  <c r="S21" i="22"/>
  <c r="T21" i="22"/>
  <c r="U21" i="22"/>
  <c r="V21" i="22"/>
  <c r="W21" i="22"/>
  <c r="X21" i="22"/>
  <c r="Y21" i="22"/>
  <c r="Z21" i="22"/>
  <c r="AA21" i="22"/>
  <c r="AB21" i="22"/>
  <c r="AC21" i="22"/>
  <c r="AD21" i="22"/>
  <c r="AE21" i="22"/>
  <c r="AF21" i="22"/>
  <c r="AG21" i="22"/>
  <c r="F22" i="22"/>
  <c r="G22" i="22"/>
  <c r="H22" i="22"/>
  <c r="I22" i="22"/>
  <c r="J22" i="22"/>
  <c r="K22" i="22"/>
  <c r="L22" i="22"/>
  <c r="M22" i="22"/>
  <c r="N22" i="22"/>
  <c r="O22" i="22"/>
  <c r="P22" i="22"/>
  <c r="Q22" i="22"/>
  <c r="R22" i="22"/>
  <c r="S22" i="22"/>
  <c r="T22" i="22"/>
  <c r="U22" i="22"/>
  <c r="V22" i="22"/>
  <c r="W22" i="22"/>
  <c r="X22" i="22"/>
  <c r="Y22" i="22"/>
  <c r="Z22" i="22"/>
  <c r="AA22" i="22"/>
  <c r="AB22" i="22"/>
  <c r="AC22" i="22"/>
  <c r="AD22" i="22"/>
  <c r="AE22" i="22"/>
  <c r="AF22" i="22"/>
  <c r="AG22" i="22"/>
  <c r="F28" i="22"/>
  <c r="G28" i="22"/>
  <c r="H28" i="22"/>
  <c r="I28" i="22"/>
  <c r="J28" i="22"/>
  <c r="K28" i="22"/>
  <c r="L28" i="22"/>
  <c r="M28" i="22"/>
  <c r="N28" i="22"/>
  <c r="O28" i="22"/>
  <c r="P28" i="22"/>
  <c r="Q28" i="22"/>
  <c r="R28" i="22"/>
  <c r="S28" i="22"/>
  <c r="T28" i="22"/>
  <c r="U28" i="22"/>
  <c r="V28" i="22"/>
  <c r="W28" i="22"/>
  <c r="X28" i="22"/>
  <c r="Y28" i="22"/>
  <c r="Z28" i="22"/>
  <c r="AA28" i="22"/>
  <c r="AB28" i="22"/>
  <c r="AC28" i="22"/>
  <c r="AD28" i="22"/>
  <c r="AE28" i="22"/>
  <c r="AF28" i="22"/>
  <c r="AG28" i="22"/>
  <c r="F29" i="22"/>
  <c r="G29" i="22"/>
  <c r="H29" i="22"/>
  <c r="I29" i="22"/>
  <c r="J29" i="22"/>
  <c r="K29" i="22"/>
  <c r="L29" i="22"/>
  <c r="M29" i="22"/>
  <c r="N29" i="22"/>
  <c r="O29" i="22"/>
  <c r="P29" i="22"/>
  <c r="Q29" i="22"/>
  <c r="R29" i="22"/>
  <c r="S29" i="22"/>
  <c r="T29" i="22"/>
  <c r="U29" i="22"/>
  <c r="V29" i="22"/>
  <c r="W29" i="22"/>
  <c r="X29" i="22"/>
  <c r="Y29" i="22"/>
  <c r="Z29" i="22"/>
  <c r="AA29" i="22"/>
  <c r="AB29" i="22"/>
  <c r="AC29" i="22"/>
  <c r="AD29" i="22"/>
  <c r="AE29" i="22"/>
  <c r="AF29" i="22"/>
  <c r="AG29" i="22"/>
  <c r="F30" i="22"/>
  <c r="G30" i="22"/>
  <c r="H30" i="22"/>
  <c r="I30" i="22"/>
  <c r="J30" i="22"/>
  <c r="K30" i="22"/>
  <c r="L30" i="22"/>
  <c r="M30" i="22"/>
  <c r="N30" i="22"/>
  <c r="O30" i="22"/>
  <c r="P30" i="22"/>
  <c r="Q30" i="22"/>
  <c r="R30" i="22"/>
  <c r="S30" i="22"/>
  <c r="T30" i="22"/>
  <c r="U30" i="22"/>
  <c r="V30" i="22"/>
  <c r="W30" i="22"/>
  <c r="X30" i="22"/>
  <c r="Y30" i="22"/>
  <c r="Z30" i="22"/>
  <c r="AA30" i="22"/>
  <c r="AB30" i="22"/>
  <c r="AC30" i="22"/>
  <c r="AD30" i="22"/>
  <c r="AE30" i="22"/>
  <c r="AF30" i="22"/>
  <c r="AG30" i="22"/>
  <c r="F31" i="22"/>
  <c r="G31" i="22"/>
  <c r="H31" i="22"/>
  <c r="I31" i="22"/>
  <c r="J31" i="22"/>
  <c r="K31" i="22"/>
  <c r="L31" i="22"/>
  <c r="M31" i="22"/>
  <c r="N31" i="22"/>
  <c r="O31" i="22"/>
  <c r="P31" i="22"/>
  <c r="Q31" i="22"/>
  <c r="R31" i="22"/>
  <c r="S31" i="22"/>
  <c r="T31" i="22"/>
  <c r="U31" i="22"/>
  <c r="V31" i="22"/>
  <c r="W31" i="22"/>
  <c r="X31" i="22"/>
  <c r="Y31" i="22"/>
  <c r="Z31" i="22"/>
  <c r="AA31" i="22"/>
  <c r="AB31" i="22"/>
  <c r="AC31" i="22"/>
  <c r="AD31" i="22"/>
  <c r="AE31" i="22"/>
  <c r="AF31" i="22"/>
  <c r="AG31" i="22"/>
  <c r="E31" i="22"/>
  <c r="E30" i="22"/>
  <c r="E29" i="22"/>
  <c r="E28" i="22"/>
  <c r="E22" i="22"/>
  <c r="E21" i="22"/>
  <c r="E20" i="22"/>
  <c r="E19" i="22"/>
  <c r="E17" i="22"/>
  <c r="E16" i="22"/>
  <c r="E15" i="22"/>
  <c r="E14" i="22"/>
  <c r="E10" i="22"/>
  <c r="E11" i="22"/>
  <c r="E12" i="22"/>
  <c r="E9" i="22"/>
  <c r="F131" i="14"/>
  <c r="E131" i="14"/>
  <c r="F130" i="14"/>
  <c r="F128" i="14"/>
  <c r="E128" i="14"/>
  <c r="C128" i="14"/>
  <c r="D114" i="14"/>
  <c r="E114" i="14"/>
  <c r="F114" i="14"/>
  <c r="D115" i="14"/>
  <c r="E115" i="14"/>
  <c r="F115" i="14"/>
  <c r="D116" i="14"/>
  <c r="E116" i="14"/>
  <c r="F116" i="14"/>
  <c r="D117" i="14"/>
  <c r="E117" i="14"/>
  <c r="F117" i="14"/>
  <c r="C115" i="14"/>
  <c r="C116" i="14"/>
  <c r="C117" i="14"/>
  <c r="C114" i="14"/>
  <c r="F129" i="14"/>
  <c r="F28" i="21"/>
  <c r="G28" i="21"/>
  <c r="H28" i="21"/>
  <c r="I28" i="21"/>
  <c r="J28" i="21"/>
  <c r="K28" i="21"/>
  <c r="L28" i="21"/>
  <c r="M28" i="21"/>
  <c r="N28" i="21"/>
  <c r="O28" i="21"/>
  <c r="P28" i="21"/>
  <c r="Q28" i="21"/>
  <c r="R28" i="21"/>
  <c r="S28" i="21"/>
  <c r="T28" i="21"/>
  <c r="U28" i="21"/>
  <c r="V28" i="21"/>
  <c r="W28" i="21"/>
  <c r="X28" i="21"/>
  <c r="Y28" i="21"/>
  <c r="Z28" i="21"/>
  <c r="AA28" i="21"/>
  <c r="AB28" i="21"/>
  <c r="AC28" i="21"/>
  <c r="AD28" i="21"/>
  <c r="AE28" i="21"/>
  <c r="AF28" i="21"/>
  <c r="AG28" i="21"/>
  <c r="F29" i="21"/>
  <c r="G29" i="21"/>
  <c r="H29" i="21"/>
  <c r="I29" i="21"/>
  <c r="J29" i="21"/>
  <c r="K29" i="21"/>
  <c r="L29" i="21"/>
  <c r="M29" i="21"/>
  <c r="N29" i="21"/>
  <c r="O29" i="21"/>
  <c r="P29" i="21"/>
  <c r="Q29" i="21"/>
  <c r="R29" i="21"/>
  <c r="S29" i="21"/>
  <c r="T29" i="21"/>
  <c r="U29" i="21"/>
  <c r="V29" i="21"/>
  <c r="W29" i="21"/>
  <c r="X29" i="21"/>
  <c r="Y29" i="21"/>
  <c r="Z29" i="21"/>
  <c r="AA29" i="21"/>
  <c r="AB29" i="21"/>
  <c r="AC29" i="21"/>
  <c r="AD29" i="21"/>
  <c r="AE29" i="21"/>
  <c r="AF29" i="21"/>
  <c r="AG29" i="21"/>
  <c r="F30" i="21"/>
  <c r="G30" i="21"/>
  <c r="H30" i="21"/>
  <c r="I30" i="21"/>
  <c r="J30" i="21"/>
  <c r="K30" i="21"/>
  <c r="L30" i="21"/>
  <c r="M30" i="21"/>
  <c r="N30" i="21"/>
  <c r="O30" i="21"/>
  <c r="P30" i="21"/>
  <c r="Q30" i="21"/>
  <c r="R30" i="21"/>
  <c r="S30" i="21"/>
  <c r="T30" i="21"/>
  <c r="U30" i="21"/>
  <c r="V30" i="21"/>
  <c r="W30" i="21"/>
  <c r="X30" i="21"/>
  <c r="Y30" i="21"/>
  <c r="Z30" i="21"/>
  <c r="AA30" i="21"/>
  <c r="AB30" i="21"/>
  <c r="AC30" i="21"/>
  <c r="AD30" i="21"/>
  <c r="AE30" i="21"/>
  <c r="AF30" i="21"/>
  <c r="AG30" i="2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F19" i="21"/>
  <c r="G19" i="21"/>
  <c r="H19" i="21"/>
  <c r="I19" i="21"/>
  <c r="J19" i="21"/>
  <c r="K19" i="21"/>
  <c r="L19" i="21"/>
  <c r="M19" i="21"/>
  <c r="N19" i="21"/>
  <c r="O19" i="21"/>
  <c r="P19" i="21"/>
  <c r="Q19" i="21"/>
  <c r="R19" i="21"/>
  <c r="S19" i="21"/>
  <c r="T19" i="21"/>
  <c r="U19" i="21"/>
  <c r="V19" i="21"/>
  <c r="W19" i="21"/>
  <c r="X19" i="21"/>
  <c r="Y19" i="21"/>
  <c r="Z19" i="21"/>
  <c r="AA19" i="21"/>
  <c r="AB19" i="21"/>
  <c r="AC19" i="21"/>
  <c r="AD19" i="21"/>
  <c r="AE19" i="21"/>
  <c r="AF19" i="21"/>
  <c r="AG19" i="21"/>
  <c r="F20" i="21"/>
  <c r="G20" i="21"/>
  <c r="H20" i="21"/>
  <c r="I20" i="21"/>
  <c r="J20" i="21"/>
  <c r="K20" i="21"/>
  <c r="L20" i="21"/>
  <c r="M20" i="21"/>
  <c r="N20" i="21"/>
  <c r="O20" i="21"/>
  <c r="P20" i="21"/>
  <c r="Q20" i="21"/>
  <c r="R20" i="21"/>
  <c r="S20" i="21"/>
  <c r="T20" i="21"/>
  <c r="U20" i="21"/>
  <c r="V20" i="21"/>
  <c r="W20" i="21"/>
  <c r="X20" i="21"/>
  <c r="Y20" i="21"/>
  <c r="Z20" i="21"/>
  <c r="AA20" i="21"/>
  <c r="AB20" i="21"/>
  <c r="AC20" i="21"/>
  <c r="AD20" i="21"/>
  <c r="AE20" i="21"/>
  <c r="AF20" i="21"/>
  <c r="AG20"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F22" i="21"/>
  <c r="G22" i="21"/>
  <c r="H22" i="21"/>
  <c r="I22" i="21"/>
  <c r="J22" i="21"/>
  <c r="K22" i="21"/>
  <c r="L22" i="21"/>
  <c r="M22" i="21"/>
  <c r="N22" i="21"/>
  <c r="O22" i="21"/>
  <c r="P22" i="21"/>
  <c r="Q22" i="21"/>
  <c r="R22" i="21"/>
  <c r="S22" i="21"/>
  <c r="T22" i="21"/>
  <c r="U22" i="21"/>
  <c r="V22" i="21"/>
  <c r="W22" i="21"/>
  <c r="X22" i="21"/>
  <c r="Y22" i="21"/>
  <c r="Z22" i="21"/>
  <c r="AA22" i="21"/>
  <c r="AB22" i="21"/>
  <c r="AC22" i="21"/>
  <c r="AD22" i="21"/>
  <c r="AE22" i="21"/>
  <c r="AF22" i="21"/>
  <c r="AG22" i="21"/>
  <c r="F14" i="21"/>
  <c r="G14" i="21"/>
  <c r="H14" i="21"/>
  <c r="I14" i="21"/>
  <c r="J14" i="21"/>
  <c r="K14" i="21"/>
  <c r="L14" i="21"/>
  <c r="M14" i="21"/>
  <c r="N14" i="21"/>
  <c r="O14" i="21"/>
  <c r="P14" i="21"/>
  <c r="Q14" i="21"/>
  <c r="R14" i="21"/>
  <c r="S14" i="21"/>
  <c r="T14" i="21"/>
  <c r="U14" i="21"/>
  <c r="V14" i="21"/>
  <c r="W14" i="21"/>
  <c r="X14" i="21"/>
  <c r="Y14" i="21"/>
  <c r="Z14" i="21"/>
  <c r="AA14" i="21"/>
  <c r="AB14" i="21"/>
  <c r="AC14" i="21"/>
  <c r="AD14" i="21"/>
  <c r="AE14" i="21"/>
  <c r="AF14" i="21"/>
  <c r="AG14" i="21"/>
  <c r="F15" i="21"/>
  <c r="G15" i="21"/>
  <c r="H15" i="21"/>
  <c r="I15" i="21"/>
  <c r="J15" i="21"/>
  <c r="K15" i="21"/>
  <c r="L15" i="21"/>
  <c r="M15" i="21"/>
  <c r="N15" i="21"/>
  <c r="O15" i="21"/>
  <c r="P15" i="21"/>
  <c r="Q15" i="21"/>
  <c r="R15" i="21"/>
  <c r="S15" i="21"/>
  <c r="T15" i="21"/>
  <c r="U15" i="21"/>
  <c r="V15" i="21"/>
  <c r="W15" i="21"/>
  <c r="X15" i="21"/>
  <c r="Y15" i="21"/>
  <c r="Z15" i="21"/>
  <c r="AA15" i="21"/>
  <c r="AB15" i="21"/>
  <c r="AC15" i="21"/>
  <c r="AD15" i="21"/>
  <c r="AE15" i="21"/>
  <c r="AF15" i="21"/>
  <c r="AG15" i="21"/>
  <c r="F16" i="21"/>
  <c r="G16" i="21"/>
  <c r="H16" i="21"/>
  <c r="I16" i="21"/>
  <c r="J16" i="21"/>
  <c r="K16" i="21"/>
  <c r="L16" i="21"/>
  <c r="M16" i="21"/>
  <c r="N16" i="21"/>
  <c r="O16" i="21"/>
  <c r="P16" i="21"/>
  <c r="Q16" i="21"/>
  <c r="R16" i="21"/>
  <c r="S16" i="21"/>
  <c r="T16" i="21"/>
  <c r="U16" i="21"/>
  <c r="V16" i="21"/>
  <c r="W16" i="21"/>
  <c r="X16" i="21"/>
  <c r="Y16" i="21"/>
  <c r="Z16" i="21"/>
  <c r="AA16" i="21"/>
  <c r="AB16" i="21"/>
  <c r="AC16" i="21"/>
  <c r="AD16" i="21"/>
  <c r="AE16" i="21"/>
  <c r="AF16" i="21"/>
  <c r="AG16" i="21"/>
  <c r="F17" i="21"/>
  <c r="G17" i="21"/>
  <c r="H17" i="21"/>
  <c r="I17" i="21"/>
  <c r="J17" i="21"/>
  <c r="K17" i="21"/>
  <c r="L17" i="21"/>
  <c r="M17" i="21"/>
  <c r="N17" i="21"/>
  <c r="O17" i="21"/>
  <c r="P17" i="21"/>
  <c r="Q17" i="21"/>
  <c r="R17" i="21"/>
  <c r="S17" i="21"/>
  <c r="T17" i="21"/>
  <c r="U17" i="21"/>
  <c r="V17" i="21"/>
  <c r="W17" i="21"/>
  <c r="X17" i="21"/>
  <c r="Y17" i="21"/>
  <c r="Z17" i="21"/>
  <c r="AA17" i="21"/>
  <c r="AB17" i="21"/>
  <c r="AC17" i="21"/>
  <c r="AD17" i="21"/>
  <c r="AE17" i="21"/>
  <c r="AF17" i="21"/>
  <c r="AG17" i="21"/>
  <c r="E14" i="21"/>
  <c r="E15" i="21"/>
  <c r="E16" i="21"/>
  <c r="F9" i="21"/>
  <c r="G9" i="21"/>
  <c r="H9" i="21"/>
  <c r="I9" i="21"/>
  <c r="J9" i="21"/>
  <c r="K9" i="21"/>
  <c r="L9" i="21"/>
  <c r="M9" i="21"/>
  <c r="N9" i="21"/>
  <c r="O9" i="21"/>
  <c r="P9" i="21"/>
  <c r="Q9" i="21"/>
  <c r="R9" i="21"/>
  <c r="S9" i="21"/>
  <c r="T9" i="21"/>
  <c r="U9" i="21"/>
  <c r="V9" i="21"/>
  <c r="W9" i="21"/>
  <c r="X9" i="21"/>
  <c r="Y9" i="21"/>
  <c r="Z9" i="21"/>
  <c r="AA9" i="21"/>
  <c r="AB9" i="21"/>
  <c r="AC9" i="21"/>
  <c r="AD9" i="21"/>
  <c r="AE9" i="21"/>
  <c r="AF9" i="21"/>
  <c r="AG9" i="21"/>
  <c r="F10" i="21"/>
  <c r="G10" i="21"/>
  <c r="H10" i="21"/>
  <c r="I10" i="21"/>
  <c r="J10" i="21"/>
  <c r="K10" i="21"/>
  <c r="L10" i="21"/>
  <c r="M10" i="21"/>
  <c r="N10" i="21"/>
  <c r="O10" i="21"/>
  <c r="P10" i="21"/>
  <c r="Q10" i="21"/>
  <c r="R10" i="21"/>
  <c r="S10" i="21"/>
  <c r="T10" i="21"/>
  <c r="U10" i="21"/>
  <c r="V10" i="21"/>
  <c r="W10" i="21"/>
  <c r="X10" i="21"/>
  <c r="Y10" i="21"/>
  <c r="Z10" i="21"/>
  <c r="AA10" i="21"/>
  <c r="AB10" i="21"/>
  <c r="AC10" i="21"/>
  <c r="AD10" i="21"/>
  <c r="AE10" i="21"/>
  <c r="AF10" i="21"/>
  <c r="AG10" i="21"/>
  <c r="F11" i="21"/>
  <c r="G11" i="21"/>
  <c r="H11" i="21"/>
  <c r="I11" i="21"/>
  <c r="J11" i="21"/>
  <c r="K11" i="21"/>
  <c r="L11" i="21"/>
  <c r="M11" i="21"/>
  <c r="N11" i="21"/>
  <c r="O11" i="21"/>
  <c r="P11" i="21"/>
  <c r="Q11" i="21"/>
  <c r="R11" i="21"/>
  <c r="S11" i="21"/>
  <c r="T11" i="21"/>
  <c r="U11" i="21"/>
  <c r="V11" i="21"/>
  <c r="W11" i="21"/>
  <c r="X11" i="21"/>
  <c r="Y11" i="21"/>
  <c r="Z11" i="21"/>
  <c r="AA11" i="21"/>
  <c r="AB11" i="21"/>
  <c r="AC11" i="21"/>
  <c r="AD11" i="21"/>
  <c r="AE11" i="21"/>
  <c r="AF11" i="21"/>
  <c r="AG11" i="21"/>
  <c r="F12" i="21"/>
  <c r="G12" i="21"/>
  <c r="H12" i="21"/>
  <c r="I12" i="21"/>
  <c r="J12" i="21"/>
  <c r="K12" i="21"/>
  <c r="L12" i="21"/>
  <c r="M12" i="21"/>
  <c r="N12" i="21"/>
  <c r="O12" i="21"/>
  <c r="P12" i="21"/>
  <c r="Q12" i="21"/>
  <c r="R12" i="21"/>
  <c r="S12" i="21"/>
  <c r="T12" i="21"/>
  <c r="U12" i="21"/>
  <c r="V12" i="21"/>
  <c r="W12" i="21"/>
  <c r="X12" i="21"/>
  <c r="Y12" i="21"/>
  <c r="Z12" i="21"/>
  <c r="AA12" i="21"/>
  <c r="AB12" i="21"/>
  <c r="AC12" i="21"/>
  <c r="AD12" i="21"/>
  <c r="AE12" i="21"/>
  <c r="AF12" i="21"/>
  <c r="AG12" i="21"/>
  <c r="E31" i="21"/>
  <c r="E30" i="21"/>
  <c r="E29" i="21"/>
  <c r="E28" i="21"/>
  <c r="E22" i="21"/>
  <c r="E21" i="21"/>
  <c r="E20" i="21"/>
  <c r="E19" i="21"/>
  <c r="E17" i="21"/>
  <c r="E10" i="21"/>
  <c r="E11" i="21"/>
  <c r="E12" i="21"/>
  <c r="E9" i="21"/>
  <c r="F101" i="14"/>
  <c r="E101" i="14"/>
  <c r="D101" i="14"/>
  <c r="C101" i="14"/>
  <c r="F100" i="14"/>
  <c r="E100" i="14"/>
  <c r="D100" i="14"/>
  <c r="C100" i="14"/>
  <c r="F99" i="14"/>
  <c r="E99" i="14"/>
  <c r="D99" i="14"/>
  <c r="C99" i="14"/>
  <c r="F106" i="14"/>
  <c r="E106" i="14"/>
  <c r="F98" i="14"/>
  <c r="F105" i="14" s="1"/>
  <c r="E98" i="14"/>
  <c r="E105" i="14" s="1"/>
  <c r="D98" i="14"/>
  <c r="C98" i="14"/>
  <c r="D105" i="14"/>
  <c r="C105" i="14"/>
  <c r="AG31"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AG30"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AG29"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AG28"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E28"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E21" i="20"/>
  <c r="AG20" i="20"/>
  <c r="AF20" i="20"/>
  <c r="AE20" i="20"/>
  <c r="AD20" i="20"/>
  <c r="AC20" i="20"/>
  <c r="AB20" i="20"/>
  <c r="AA20" i="20"/>
  <c r="Z20" i="20"/>
  <c r="Y20" i="20"/>
  <c r="X20" i="20"/>
  <c r="W20" i="20"/>
  <c r="V20" i="20"/>
  <c r="U20" i="20"/>
  <c r="T20" i="20"/>
  <c r="S20" i="20"/>
  <c r="R20" i="20"/>
  <c r="Q20" i="20"/>
  <c r="P20" i="20"/>
  <c r="O20" i="20"/>
  <c r="N20" i="20"/>
  <c r="M20" i="20"/>
  <c r="L20" i="20"/>
  <c r="K20" i="20"/>
  <c r="J20" i="20"/>
  <c r="I20" i="20"/>
  <c r="H20" i="20"/>
  <c r="G20" i="20"/>
  <c r="F20" i="20"/>
  <c r="E20" i="20"/>
  <c r="AG19" i="20"/>
  <c r="AF19" i="20"/>
  <c r="AE19" i="20"/>
  <c r="AD19" i="20"/>
  <c r="AC19" i="20"/>
  <c r="AB19" i="20"/>
  <c r="AA19" i="20"/>
  <c r="Z19" i="20"/>
  <c r="Y19" i="20"/>
  <c r="X19" i="20"/>
  <c r="W19" i="20"/>
  <c r="V19" i="20"/>
  <c r="U19" i="20"/>
  <c r="T19" i="20"/>
  <c r="S19" i="20"/>
  <c r="R19" i="20"/>
  <c r="Q19" i="20"/>
  <c r="P19" i="20"/>
  <c r="O19" i="20"/>
  <c r="N19" i="20"/>
  <c r="M19" i="20"/>
  <c r="L19" i="20"/>
  <c r="K19" i="20"/>
  <c r="J19" i="20"/>
  <c r="I19" i="20"/>
  <c r="H19" i="20"/>
  <c r="G19" i="20"/>
  <c r="F19" i="20"/>
  <c r="E19" i="20"/>
  <c r="AG17" i="20"/>
  <c r="AF17" i="20"/>
  <c r="AE17" i="20"/>
  <c r="AD17" i="20"/>
  <c r="AC17" i="20"/>
  <c r="AB17" i="20"/>
  <c r="AA17" i="20"/>
  <c r="Z17" i="20"/>
  <c r="Y17" i="20"/>
  <c r="X17" i="20"/>
  <c r="W17" i="20"/>
  <c r="V17" i="20"/>
  <c r="U17" i="20"/>
  <c r="T17" i="20"/>
  <c r="S17" i="20"/>
  <c r="R17" i="20"/>
  <c r="Q17" i="20"/>
  <c r="P17" i="20"/>
  <c r="O17" i="20"/>
  <c r="N17" i="20"/>
  <c r="M17" i="20"/>
  <c r="L17" i="20"/>
  <c r="K17" i="20"/>
  <c r="J17" i="20"/>
  <c r="I17" i="20"/>
  <c r="H17" i="20"/>
  <c r="G17" i="20"/>
  <c r="F17" i="20"/>
  <c r="E17"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E16"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 r="E10" i="20"/>
  <c r="E11" i="20"/>
  <c r="E12" i="20"/>
  <c r="E9" i="20"/>
  <c r="D91" i="14"/>
  <c r="E91" i="14"/>
  <c r="F91" i="14"/>
  <c r="D92" i="14"/>
  <c r="E92" i="14"/>
  <c r="F92" i="14"/>
  <c r="D93" i="14"/>
  <c r="E93" i="14"/>
  <c r="F93" i="14"/>
  <c r="D94" i="14"/>
  <c r="E94" i="14"/>
  <c r="F94" i="14"/>
  <c r="C92" i="14"/>
  <c r="C93" i="14"/>
  <c r="C94" i="14"/>
  <c r="C91" i="14"/>
  <c r="F108" i="14"/>
  <c r="E108" i="14"/>
  <c r="D108" i="14"/>
  <c r="C108" i="14"/>
  <c r="F107" i="14"/>
  <c r="E107" i="14"/>
  <c r="D107" i="14"/>
  <c r="C107" i="14"/>
  <c r="D106" i="14"/>
  <c r="AH34" i="14"/>
  <c r="AG34" i="14"/>
  <c r="AF34" i="14"/>
  <c r="AH33" i="14"/>
  <c r="AG33" i="14"/>
  <c r="AF33" i="14"/>
  <c r="AH32" i="14"/>
  <c r="AG32" i="14"/>
  <c r="AF32" i="14"/>
  <c r="AH31" i="14"/>
  <c r="AG31" i="14"/>
  <c r="AF31" i="14"/>
  <c r="AH30" i="14"/>
  <c r="AG30" i="14"/>
  <c r="AF30" i="14"/>
  <c r="AH29" i="14"/>
  <c r="AG29" i="14"/>
  <c r="AF29" i="14"/>
  <c r="C199" i="14" l="1"/>
  <c r="C176" i="14"/>
  <c r="D128" i="14"/>
  <c r="D129" i="14"/>
  <c r="D131" i="14"/>
  <c r="E129" i="14"/>
  <c r="E130" i="14"/>
  <c r="C129" i="14"/>
  <c r="C130" i="14"/>
  <c r="C106" i="14"/>
  <c r="F75" i="14" l="1"/>
  <c r="AI31" i="18"/>
  <c r="AI22" i="18"/>
  <c r="AI12" i="18"/>
  <c r="AI31" i="19"/>
  <c r="AI22" i="19"/>
  <c r="AI12" i="19"/>
  <c r="AI17" i="19"/>
  <c r="AI17" i="18"/>
  <c r="E81" i="14"/>
  <c r="E82" i="14"/>
  <c r="F82" i="14"/>
  <c r="E83" i="14"/>
  <c r="F76" i="14"/>
  <c r="E76" i="14"/>
  <c r="D76" i="14"/>
  <c r="D83" i="14" s="1"/>
  <c r="C76" i="14"/>
  <c r="C83" i="14" s="1"/>
  <c r="E75" i="14"/>
  <c r="D75" i="14"/>
  <c r="D82" i="14" s="1"/>
  <c r="C75" i="14"/>
  <c r="C82" i="14" s="1"/>
  <c r="F74" i="14"/>
  <c r="F81" i="14" s="1"/>
  <c r="E74" i="14"/>
  <c r="D74" i="14"/>
  <c r="D81" i="14" s="1"/>
  <c r="C74" i="14"/>
  <c r="C81" i="14" s="1"/>
  <c r="F73" i="14"/>
  <c r="E73" i="14"/>
  <c r="D73" i="14"/>
  <c r="D80" i="14" s="1"/>
  <c r="C73" i="14"/>
  <c r="C80" i="14" s="1"/>
  <c r="F69" i="14"/>
  <c r="F83" i="14" s="1"/>
  <c r="F68" i="14"/>
  <c r="F67" i="14"/>
  <c r="F66" i="14"/>
  <c r="F80" i="14" s="1"/>
  <c r="E69" i="14"/>
  <c r="E68" i="14"/>
  <c r="E67" i="14"/>
  <c r="E66" i="14"/>
  <c r="E80" i="14" s="1"/>
  <c r="D69" i="14"/>
  <c r="C69" i="14"/>
  <c r="D68" i="14"/>
  <c r="D67" i="14"/>
  <c r="D66" i="14"/>
  <c r="C68" i="14"/>
  <c r="C67" i="14"/>
  <c r="C66" i="14"/>
  <c r="F30" i="19"/>
  <c r="G30" i="19"/>
  <c r="H30" i="19"/>
  <c r="I30" i="19"/>
  <c r="J30" i="19"/>
  <c r="K30" i="19"/>
  <c r="L30" i="19"/>
  <c r="M30" i="19"/>
  <c r="N30" i="19"/>
  <c r="O30" i="19"/>
  <c r="P30" i="19"/>
  <c r="Q30" i="19"/>
  <c r="R30" i="19"/>
  <c r="S30" i="19"/>
  <c r="T30" i="19"/>
  <c r="U30" i="19"/>
  <c r="V30" i="19"/>
  <c r="W30" i="19"/>
  <c r="X30" i="19"/>
  <c r="Y30" i="19"/>
  <c r="Z30" i="19"/>
  <c r="AA30" i="19"/>
  <c r="AB30" i="19"/>
  <c r="AC30" i="19"/>
  <c r="AD30" i="19"/>
  <c r="AE30" i="19"/>
  <c r="AF30" i="19"/>
  <c r="AG30" i="19"/>
  <c r="F31" i="19"/>
  <c r="G31" i="19"/>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E30" i="19"/>
  <c r="E31" i="19"/>
  <c r="F21" i="19"/>
  <c r="G21" i="19"/>
  <c r="H21" i="19"/>
  <c r="I21" i="19"/>
  <c r="J21" i="19"/>
  <c r="K21" i="19"/>
  <c r="L21" i="19"/>
  <c r="M21" i="19"/>
  <c r="N21" i="19"/>
  <c r="O21" i="19"/>
  <c r="P21" i="19"/>
  <c r="Q21" i="19"/>
  <c r="R21" i="19"/>
  <c r="S21" i="19"/>
  <c r="T21" i="19"/>
  <c r="U21" i="19"/>
  <c r="V21" i="19"/>
  <c r="W21" i="19"/>
  <c r="X21" i="19"/>
  <c r="Y21" i="19"/>
  <c r="Z21" i="19"/>
  <c r="AA21" i="19"/>
  <c r="AB21" i="19"/>
  <c r="AC21" i="19"/>
  <c r="AD21" i="19"/>
  <c r="AE21" i="19"/>
  <c r="AF21" i="19"/>
  <c r="AG21" i="19"/>
  <c r="F22" i="19"/>
  <c r="G22" i="19"/>
  <c r="H22" i="19"/>
  <c r="I22" i="19"/>
  <c r="J22" i="19"/>
  <c r="K22" i="19"/>
  <c r="L22" i="19"/>
  <c r="M22" i="19"/>
  <c r="N22" i="19"/>
  <c r="O22" i="19"/>
  <c r="P22" i="19"/>
  <c r="Q22" i="19"/>
  <c r="R22" i="19"/>
  <c r="S22" i="19"/>
  <c r="T22" i="19"/>
  <c r="U22" i="19"/>
  <c r="V22" i="19"/>
  <c r="W22" i="19"/>
  <c r="X22" i="19"/>
  <c r="Y22" i="19"/>
  <c r="Z22" i="19"/>
  <c r="AA22" i="19"/>
  <c r="AB22" i="19"/>
  <c r="AC22" i="19"/>
  <c r="AD22" i="19"/>
  <c r="AE22" i="19"/>
  <c r="AF22" i="19"/>
  <c r="AG22" i="19"/>
  <c r="E21" i="19"/>
  <c r="E22" i="19"/>
  <c r="F16" i="19"/>
  <c r="G16" i="19"/>
  <c r="H16" i="19"/>
  <c r="I16" i="19"/>
  <c r="J16" i="19"/>
  <c r="K16" i="19"/>
  <c r="L16" i="19"/>
  <c r="M16" i="19"/>
  <c r="N16" i="19"/>
  <c r="O16" i="19"/>
  <c r="P16" i="19"/>
  <c r="Q16" i="19"/>
  <c r="R16" i="19"/>
  <c r="S16" i="19"/>
  <c r="T16" i="19"/>
  <c r="U16" i="19"/>
  <c r="V16" i="19"/>
  <c r="W16" i="19"/>
  <c r="X16" i="19"/>
  <c r="Y16" i="19"/>
  <c r="Z16" i="19"/>
  <c r="AA16" i="19"/>
  <c r="AB16" i="19"/>
  <c r="AC16" i="19"/>
  <c r="AD16" i="19"/>
  <c r="AE16" i="19"/>
  <c r="AF16" i="19"/>
  <c r="AG16" i="19"/>
  <c r="F17" i="19"/>
  <c r="G17" i="19"/>
  <c r="H17" i="19"/>
  <c r="I17" i="19"/>
  <c r="J17" i="19"/>
  <c r="K17" i="19"/>
  <c r="L17" i="19"/>
  <c r="M17" i="19"/>
  <c r="N17" i="19"/>
  <c r="O17" i="19"/>
  <c r="P17" i="19"/>
  <c r="Q17" i="19"/>
  <c r="R17" i="19"/>
  <c r="S17" i="19"/>
  <c r="T17" i="19"/>
  <c r="U17" i="19"/>
  <c r="V17" i="19"/>
  <c r="W17" i="19"/>
  <c r="X17" i="19"/>
  <c r="Y17" i="19"/>
  <c r="Z17" i="19"/>
  <c r="AA17" i="19"/>
  <c r="AB17" i="19"/>
  <c r="AC17" i="19"/>
  <c r="AD17" i="19"/>
  <c r="AE17" i="19"/>
  <c r="AF17" i="19"/>
  <c r="AG17" i="19"/>
  <c r="E16" i="19"/>
  <c r="E17"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E11" i="19"/>
  <c r="E12" i="19"/>
  <c r="AD39" i="19"/>
  <c r="Z39" i="19"/>
  <c r="V39" i="19"/>
  <c r="R39" i="19"/>
  <c r="N39" i="19"/>
  <c r="J39" i="19"/>
  <c r="F39" i="19"/>
  <c r="AG38" i="19"/>
  <c r="AG39" i="19" s="1"/>
  <c r="AF38" i="19"/>
  <c r="AF39" i="19" s="1"/>
  <c r="AE38" i="19"/>
  <c r="AE39" i="19" s="1"/>
  <c r="AD38" i="19"/>
  <c r="AC38" i="19"/>
  <c r="AC39" i="19" s="1"/>
  <c r="AB38" i="19"/>
  <c r="AB39" i="19" s="1"/>
  <c r="AA38" i="19"/>
  <c r="AA39" i="19" s="1"/>
  <c r="Z38" i="19"/>
  <c r="Y38" i="19"/>
  <c r="Y39" i="19" s="1"/>
  <c r="X38" i="19"/>
  <c r="X39" i="19" s="1"/>
  <c r="W38" i="19"/>
  <c r="W39" i="19" s="1"/>
  <c r="V38" i="19"/>
  <c r="U38" i="19"/>
  <c r="U39" i="19" s="1"/>
  <c r="T38" i="19"/>
  <c r="T39" i="19" s="1"/>
  <c r="S38" i="19"/>
  <c r="S39" i="19" s="1"/>
  <c r="R38" i="19"/>
  <c r="Q38" i="19"/>
  <c r="Q39" i="19" s="1"/>
  <c r="P38" i="19"/>
  <c r="P39" i="19" s="1"/>
  <c r="O38" i="19"/>
  <c r="O39" i="19" s="1"/>
  <c r="N38" i="19"/>
  <c r="M38" i="19"/>
  <c r="M39" i="19" s="1"/>
  <c r="L38" i="19"/>
  <c r="L39" i="19" s="1"/>
  <c r="K38" i="19"/>
  <c r="K39" i="19" s="1"/>
  <c r="J38" i="19"/>
  <c r="I38" i="19"/>
  <c r="I39" i="19" s="1"/>
  <c r="H38" i="19"/>
  <c r="H39" i="19" s="1"/>
  <c r="G38" i="19"/>
  <c r="G39" i="19" s="1"/>
  <c r="F38" i="19"/>
  <c r="E38" i="19"/>
  <c r="E39" i="19" s="1"/>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AG35" i="19"/>
  <c r="AC35" i="19"/>
  <c r="Y35" i="19"/>
  <c r="U35" i="19"/>
  <c r="Q35" i="19"/>
  <c r="M35" i="19"/>
  <c r="I35" i="19"/>
  <c r="E35" i="19"/>
  <c r="AG34" i="19"/>
  <c r="AF34" i="19"/>
  <c r="AF35" i="19" s="1"/>
  <c r="AE34" i="19"/>
  <c r="AE35" i="19" s="1"/>
  <c r="AD34" i="19"/>
  <c r="AD35" i="19" s="1"/>
  <c r="AC34" i="19"/>
  <c r="AB34" i="19"/>
  <c r="AB35" i="19" s="1"/>
  <c r="AA34" i="19"/>
  <c r="AA35" i="19" s="1"/>
  <c r="Z34" i="19"/>
  <c r="Z35" i="19" s="1"/>
  <c r="Y34" i="19"/>
  <c r="X34" i="19"/>
  <c r="X35" i="19" s="1"/>
  <c r="W34" i="19"/>
  <c r="W35" i="19" s="1"/>
  <c r="V34" i="19"/>
  <c r="V35" i="19" s="1"/>
  <c r="U34" i="19"/>
  <c r="T34" i="19"/>
  <c r="T35" i="19" s="1"/>
  <c r="S34" i="19"/>
  <c r="S35" i="19" s="1"/>
  <c r="R34" i="19"/>
  <c r="R35" i="19" s="1"/>
  <c r="Q34" i="19"/>
  <c r="P34" i="19"/>
  <c r="P35" i="19" s="1"/>
  <c r="O34" i="19"/>
  <c r="O35" i="19" s="1"/>
  <c r="N34" i="19"/>
  <c r="N35" i="19" s="1"/>
  <c r="M34" i="19"/>
  <c r="L34" i="19"/>
  <c r="L35" i="19" s="1"/>
  <c r="K34" i="19"/>
  <c r="K35" i="19" s="1"/>
  <c r="J34" i="19"/>
  <c r="J35" i="19" s="1"/>
  <c r="I34" i="19"/>
  <c r="H34" i="19"/>
  <c r="H35" i="19" s="1"/>
  <c r="G34" i="19"/>
  <c r="G35" i="19" s="1"/>
  <c r="F34" i="19"/>
  <c r="F35" i="19" s="1"/>
  <c r="E34"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AF26" i="19"/>
  <c r="AB26" i="19"/>
  <c r="X26" i="19"/>
  <c r="T26" i="19"/>
  <c r="P26" i="19"/>
  <c r="L26" i="19"/>
  <c r="H26" i="19"/>
  <c r="AG25" i="19"/>
  <c r="AG26" i="19" s="1"/>
  <c r="AF25" i="19"/>
  <c r="AE25" i="19"/>
  <c r="AE26" i="19" s="1"/>
  <c r="AD25" i="19"/>
  <c r="AD26" i="19" s="1"/>
  <c r="AC25" i="19"/>
  <c r="AC26" i="19" s="1"/>
  <c r="AB25" i="19"/>
  <c r="AA25" i="19"/>
  <c r="AA26" i="19" s="1"/>
  <c r="Z25" i="19"/>
  <c r="Z26" i="19" s="1"/>
  <c r="Y25" i="19"/>
  <c r="Y26" i="19" s="1"/>
  <c r="X25" i="19"/>
  <c r="W25" i="19"/>
  <c r="W26" i="19" s="1"/>
  <c r="V25" i="19"/>
  <c r="V26" i="19" s="1"/>
  <c r="U25" i="19"/>
  <c r="U26" i="19" s="1"/>
  <c r="T25" i="19"/>
  <c r="S25" i="19"/>
  <c r="S26" i="19" s="1"/>
  <c r="R25" i="19"/>
  <c r="R26" i="19" s="1"/>
  <c r="Q25" i="19"/>
  <c r="Q26" i="19" s="1"/>
  <c r="P25" i="19"/>
  <c r="O25" i="19"/>
  <c r="O26" i="19" s="1"/>
  <c r="N25" i="19"/>
  <c r="N26" i="19" s="1"/>
  <c r="M25" i="19"/>
  <c r="M26" i="19" s="1"/>
  <c r="L25" i="19"/>
  <c r="K25" i="19"/>
  <c r="K26" i="19" s="1"/>
  <c r="J25" i="19"/>
  <c r="J26" i="19" s="1"/>
  <c r="I25" i="19"/>
  <c r="I26" i="19" s="1"/>
  <c r="H25" i="19"/>
  <c r="G25" i="19"/>
  <c r="G26" i="19" s="1"/>
  <c r="F25" i="19"/>
  <c r="F26" i="19" s="1"/>
  <c r="E25" i="19"/>
  <c r="E26" i="19" s="1"/>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G24" i="19"/>
  <c r="F24" i="19"/>
  <c r="E24"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AG19" i="19"/>
  <c r="AF19" i="19"/>
  <c r="AE19" i="19"/>
  <c r="AD19" i="19"/>
  <c r="AC19" i="19"/>
  <c r="AB19" i="19"/>
  <c r="AA19" i="19"/>
  <c r="Z19" i="19"/>
  <c r="Y19" i="19"/>
  <c r="X19" i="19"/>
  <c r="W19" i="19"/>
  <c r="V19" i="19"/>
  <c r="U19" i="19"/>
  <c r="T19" i="19"/>
  <c r="S19" i="19"/>
  <c r="R19" i="19"/>
  <c r="Q19" i="19"/>
  <c r="P19" i="19"/>
  <c r="O19" i="19"/>
  <c r="N19" i="19"/>
  <c r="M19" i="19"/>
  <c r="L19" i="19"/>
  <c r="K19" i="19"/>
  <c r="J19" i="19"/>
  <c r="I19" i="19"/>
  <c r="H19" i="19"/>
  <c r="G19" i="19"/>
  <c r="F19" i="19"/>
  <c r="E19"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F30" i="18"/>
  <c r="G30" i="18"/>
  <c r="H30" i="18"/>
  <c r="I30" i="18"/>
  <c r="J30" i="18"/>
  <c r="K30" i="18"/>
  <c r="L30" i="18"/>
  <c r="M30" i="18"/>
  <c r="N30" i="18"/>
  <c r="O30" i="18"/>
  <c r="P30" i="18"/>
  <c r="Q30" i="18"/>
  <c r="R30" i="18"/>
  <c r="S30" i="18"/>
  <c r="T30" i="18"/>
  <c r="U30" i="18"/>
  <c r="V30" i="18"/>
  <c r="W30" i="18"/>
  <c r="X30" i="18"/>
  <c r="Y30" i="18"/>
  <c r="Z30" i="18"/>
  <c r="AA30" i="18"/>
  <c r="AB30" i="18"/>
  <c r="AC30" i="18"/>
  <c r="AD30" i="18"/>
  <c r="AE30" i="18"/>
  <c r="AF30" i="18"/>
  <c r="AG30" i="18"/>
  <c r="F31" i="18"/>
  <c r="G31" i="18"/>
  <c r="H31" i="18"/>
  <c r="I31" i="18"/>
  <c r="J31" i="18"/>
  <c r="K31" i="18"/>
  <c r="L31" i="18"/>
  <c r="M31" i="18"/>
  <c r="N31" i="18"/>
  <c r="O31" i="18"/>
  <c r="P31" i="18"/>
  <c r="Q31" i="18"/>
  <c r="R31" i="18"/>
  <c r="S31" i="18"/>
  <c r="T31" i="18"/>
  <c r="U31" i="18"/>
  <c r="V31" i="18"/>
  <c r="W31" i="18"/>
  <c r="X31" i="18"/>
  <c r="Y31" i="18"/>
  <c r="Z31" i="18"/>
  <c r="AA31" i="18"/>
  <c r="AB31" i="18"/>
  <c r="AC31" i="18"/>
  <c r="AD31" i="18"/>
  <c r="AE31" i="18"/>
  <c r="AF31" i="18"/>
  <c r="AG31" i="18"/>
  <c r="E30" i="18"/>
  <c r="E31" i="18"/>
  <c r="F21" i="18"/>
  <c r="G21" i="18"/>
  <c r="H21" i="18"/>
  <c r="I21" i="18"/>
  <c r="J21" i="18"/>
  <c r="K21" i="18"/>
  <c r="L21" i="18"/>
  <c r="M21" i="18"/>
  <c r="N21" i="18"/>
  <c r="O21" i="18"/>
  <c r="P21" i="18"/>
  <c r="Q21" i="18"/>
  <c r="R21" i="18"/>
  <c r="S21" i="18"/>
  <c r="T21" i="18"/>
  <c r="U21" i="18"/>
  <c r="V21" i="18"/>
  <c r="W21" i="18"/>
  <c r="X21" i="18"/>
  <c r="Y21" i="18"/>
  <c r="Z21" i="18"/>
  <c r="AA21" i="18"/>
  <c r="AB21" i="18"/>
  <c r="AC21" i="18"/>
  <c r="AD21" i="18"/>
  <c r="AE21" i="18"/>
  <c r="AF21" i="18"/>
  <c r="AG21" i="18"/>
  <c r="F22" i="18"/>
  <c r="G22" i="18"/>
  <c r="H22" i="18"/>
  <c r="I22" i="18"/>
  <c r="J22" i="18"/>
  <c r="K22" i="18"/>
  <c r="L22" i="18"/>
  <c r="M22" i="18"/>
  <c r="N22" i="18"/>
  <c r="O22" i="18"/>
  <c r="P22" i="18"/>
  <c r="Q22" i="18"/>
  <c r="R22" i="18"/>
  <c r="S22" i="18"/>
  <c r="T22" i="18"/>
  <c r="U22" i="18"/>
  <c r="V22" i="18"/>
  <c r="W22" i="18"/>
  <c r="X22" i="18"/>
  <c r="Y22" i="18"/>
  <c r="Z22" i="18"/>
  <c r="AA22" i="18"/>
  <c r="AB22" i="18"/>
  <c r="AC22" i="18"/>
  <c r="AD22" i="18"/>
  <c r="AE22" i="18"/>
  <c r="AF22" i="18"/>
  <c r="AG22" i="18"/>
  <c r="E21" i="18"/>
  <c r="E22" i="18"/>
  <c r="F16" i="18"/>
  <c r="G16" i="18"/>
  <c r="H16" i="18"/>
  <c r="I16" i="18"/>
  <c r="J16" i="18"/>
  <c r="K16" i="18"/>
  <c r="L16" i="18"/>
  <c r="M16" i="18"/>
  <c r="N16" i="18"/>
  <c r="O16" i="18"/>
  <c r="P16" i="18"/>
  <c r="Q16" i="18"/>
  <c r="R16" i="18"/>
  <c r="S16" i="18"/>
  <c r="T16" i="18"/>
  <c r="U16" i="18"/>
  <c r="V16" i="18"/>
  <c r="W16" i="18"/>
  <c r="X16" i="18"/>
  <c r="Y16" i="18"/>
  <c r="Z16" i="18"/>
  <c r="AA16" i="18"/>
  <c r="AB16" i="18"/>
  <c r="AC16" i="18"/>
  <c r="AD16" i="18"/>
  <c r="AE16" i="18"/>
  <c r="AF16" i="18"/>
  <c r="AG16" i="18"/>
  <c r="F17" i="18"/>
  <c r="G17" i="18"/>
  <c r="H17" i="18"/>
  <c r="I17" i="18"/>
  <c r="J17" i="18"/>
  <c r="K17" i="18"/>
  <c r="L17" i="18"/>
  <c r="M17" i="18"/>
  <c r="N17" i="18"/>
  <c r="O17" i="18"/>
  <c r="P17" i="18"/>
  <c r="Q17" i="18"/>
  <c r="R17" i="18"/>
  <c r="S17" i="18"/>
  <c r="T17" i="18"/>
  <c r="U17" i="18"/>
  <c r="V17" i="18"/>
  <c r="W17" i="18"/>
  <c r="X17" i="18"/>
  <c r="Y17" i="18"/>
  <c r="Z17" i="18"/>
  <c r="AA17" i="18"/>
  <c r="AB17" i="18"/>
  <c r="AC17" i="18"/>
  <c r="AD17" i="18"/>
  <c r="AE17" i="18"/>
  <c r="AF17" i="18"/>
  <c r="AG17" i="18"/>
  <c r="E16" i="18"/>
  <c r="E17" i="18"/>
  <c r="F11" i="18"/>
  <c r="G11" i="18"/>
  <c r="H11" i="18"/>
  <c r="I11" i="18"/>
  <c r="J11" i="18"/>
  <c r="K11" i="18"/>
  <c r="L11" i="18"/>
  <c r="M11" i="18"/>
  <c r="N11" i="18"/>
  <c r="O11" i="18"/>
  <c r="P11" i="18"/>
  <c r="Q11" i="18"/>
  <c r="R11" i="18"/>
  <c r="S11" i="18"/>
  <c r="T11" i="18"/>
  <c r="U11" i="18"/>
  <c r="V11" i="18"/>
  <c r="W11" i="18"/>
  <c r="X11" i="18"/>
  <c r="Y11" i="18"/>
  <c r="Z11" i="18"/>
  <c r="AA11" i="18"/>
  <c r="AB11" i="18"/>
  <c r="AC11" i="18"/>
  <c r="AD11" i="18"/>
  <c r="AE11" i="18"/>
  <c r="AF11" i="18"/>
  <c r="AG11" i="18"/>
  <c r="F12" i="18"/>
  <c r="G12" i="18"/>
  <c r="H12" i="18"/>
  <c r="I12" i="18"/>
  <c r="J12" i="18"/>
  <c r="K12" i="18"/>
  <c r="L12" i="18"/>
  <c r="M12" i="18"/>
  <c r="N12" i="18"/>
  <c r="O12" i="18"/>
  <c r="P12" i="18"/>
  <c r="Q12" i="18"/>
  <c r="R12" i="18"/>
  <c r="S12" i="18"/>
  <c r="T12" i="18"/>
  <c r="U12" i="18"/>
  <c r="V12" i="18"/>
  <c r="W12" i="18"/>
  <c r="X12" i="18"/>
  <c r="Y12" i="18"/>
  <c r="Z12" i="18"/>
  <c r="AA12" i="18"/>
  <c r="AB12" i="18"/>
  <c r="AC12" i="18"/>
  <c r="AD12" i="18"/>
  <c r="AE12" i="18"/>
  <c r="AF12" i="18"/>
  <c r="AG12" i="18"/>
  <c r="E11" i="18"/>
  <c r="E12" i="18"/>
  <c r="AD39" i="18"/>
  <c r="Z39" i="18"/>
  <c r="V39" i="18"/>
  <c r="R39" i="18"/>
  <c r="N39" i="18"/>
  <c r="J39" i="18"/>
  <c r="F39" i="18"/>
  <c r="AG38" i="18"/>
  <c r="AG39" i="18" s="1"/>
  <c r="AF38" i="18"/>
  <c r="AF39" i="18" s="1"/>
  <c r="AE38" i="18"/>
  <c r="AE39" i="18" s="1"/>
  <c r="AD38" i="18"/>
  <c r="AC38" i="18"/>
  <c r="AC39" i="18" s="1"/>
  <c r="AB38" i="18"/>
  <c r="AB39" i="18" s="1"/>
  <c r="AA38" i="18"/>
  <c r="AA39" i="18" s="1"/>
  <c r="Z38" i="18"/>
  <c r="Y38" i="18"/>
  <c r="Y39" i="18" s="1"/>
  <c r="X38" i="18"/>
  <c r="X39" i="18" s="1"/>
  <c r="W38" i="18"/>
  <c r="W39" i="18" s="1"/>
  <c r="V38" i="18"/>
  <c r="U38" i="18"/>
  <c r="U39" i="18" s="1"/>
  <c r="T38" i="18"/>
  <c r="T39" i="18" s="1"/>
  <c r="S38" i="18"/>
  <c r="S39" i="18" s="1"/>
  <c r="R38" i="18"/>
  <c r="Q38" i="18"/>
  <c r="Q39" i="18" s="1"/>
  <c r="P38" i="18"/>
  <c r="P39" i="18" s="1"/>
  <c r="O38" i="18"/>
  <c r="O39" i="18" s="1"/>
  <c r="N38" i="18"/>
  <c r="M38" i="18"/>
  <c r="M39" i="18" s="1"/>
  <c r="L38" i="18"/>
  <c r="L39" i="18" s="1"/>
  <c r="K38" i="18"/>
  <c r="K39" i="18" s="1"/>
  <c r="J38" i="18"/>
  <c r="I38" i="18"/>
  <c r="I39" i="18" s="1"/>
  <c r="H38" i="18"/>
  <c r="H39" i="18" s="1"/>
  <c r="G38" i="18"/>
  <c r="G39" i="18" s="1"/>
  <c r="F38" i="18"/>
  <c r="E38" i="18"/>
  <c r="E39" i="18" s="1"/>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F37" i="18"/>
  <c r="E37" i="18"/>
  <c r="AG35" i="18"/>
  <c r="AC35" i="18"/>
  <c r="Y35" i="18"/>
  <c r="U35" i="18"/>
  <c r="Q35" i="18"/>
  <c r="M35" i="18"/>
  <c r="I35" i="18"/>
  <c r="E35" i="18"/>
  <c r="AG34" i="18"/>
  <c r="AF34" i="18"/>
  <c r="AF35" i="18" s="1"/>
  <c r="AE34" i="18"/>
  <c r="AE35" i="18" s="1"/>
  <c r="AD34" i="18"/>
  <c r="AD35" i="18" s="1"/>
  <c r="AC34" i="18"/>
  <c r="AB34" i="18"/>
  <c r="AB35" i="18" s="1"/>
  <c r="AA34" i="18"/>
  <c r="AA35" i="18" s="1"/>
  <c r="Z34" i="18"/>
  <c r="Z35" i="18" s="1"/>
  <c r="Y34" i="18"/>
  <c r="X34" i="18"/>
  <c r="X35" i="18" s="1"/>
  <c r="W34" i="18"/>
  <c r="W35" i="18" s="1"/>
  <c r="V34" i="18"/>
  <c r="V35" i="18" s="1"/>
  <c r="U34" i="18"/>
  <c r="T34" i="18"/>
  <c r="T35" i="18" s="1"/>
  <c r="S34" i="18"/>
  <c r="S35" i="18" s="1"/>
  <c r="R34" i="18"/>
  <c r="R35" i="18" s="1"/>
  <c r="Q34" i="18"/>
  <c r="P34" i="18"/>
  <c r="P35" i="18" s="1"/>
  <c r="O34" i="18"/>
  <c r="O35" i="18" s="1"/>
  <c r="N34" i="18"/>
  <c r="N35" i="18" s="1"/>
  <c r="M34" i="18"/>
  <c r="L34" i="18"/>
  <c r="L35" i="18" s="1"/>
  <c r="K34" i="18"/>
  <c r="K35" i="18" s="1"/>
  <c r="J34" i="18"/>
  <c r="J35" i="18" s="1"/>
  <c r="I34" i="18"/>
  <c r="H34" i="18"/>
  <c r="H35" i="18" s="1"/>
  <c r="G34" i="18"/>
  <c r="G35" i="18" s="1"/>
  <c r="F34" i="18"/>
  <c r="F35" i="18" s="1"/>
  <c r="E34"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G33" i="18"/>
  <c r="F33" i="18"/>
  <c r="E33"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G29" i="18"/>
  <c r="F29" i="18"/>
  <c r="E29"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G28" i="18"/>
  <c r="F28" i="18"/>
  <c r="E28" i="18"/>
  <c r="AE26" i="18"/>
  <c r="AA26" i="18"/>
  <c r="W26" i="18"/>
  <c r="S26" i="18"/>
  <c r="O26" i="18"/>
  <c r="K26" i="18"/>
  <c r="G26" i="18"/>
  <c r="AG25" i="18"/>
  <c r="AG26" i="18" s="1"/>
  <c r="AF25" i="18"/>
  <c r="AF26" i="18" s="1"/>
  <c r="AE25" i="18"/>
  <c r="AD25" i="18"/>
  <c r="AD26" i="18" s="1"/>
  <c r="AC25" i="18"/>
  <c r="AC26" i="18" s="1"/>
  <c r="AB25" i="18"/>
  <c r="AB26" i="18" s="1"/>
  <c r="AA25" i="18"/>
  <c r="Z25" i="18"/>
  <c r="Z26" i="18" s="1"/>
  <c r="Y25" i="18"/>
  <c r="Y26" i="18" s="1"/>
  <c r="X25" i="18"/>
  <c r="X26" i="18" s="1"/>
  <c r="W25" i="18"/>
  <c r="V25" i="18"/>
  <c r="V26" i="18" s="1"/>
  <c r="U25" i="18"/>
  <c r="U26" i="18" s="1"/>
  <c r="T25" i="18"/>
  <c r="T26" i="18" s="1"/>
  <c r="S25" i="18"/>
  <c r="R25" i="18"/>
  <c r="R26" i="18" s="1"/>
  <c r="Q25" i="18"/>
  <c r="Q26" i="18" s="1"/>
  <c r="P25" i="18"/>
  <c r="P26" i="18" s="1"/>
  <c r="O25" i="18"/>
  <c r="N25" i="18"/>
  <c r="N26" i="18" s="1"/>
  <c r="M25" i="18"/>
  <c r="M26" i="18" s="1"/>
  <c r="L25" i="18"/>
  <c r="L26" i="18" s="1"/>
  <c r="K25" i="18"/>
  <c r="J25" i="18"/>
  <c r="J26" i="18" s="1"/>
  <c r="I25" i="18"/>
  <c r="I26" i="18" s="1"/>
  <c r="H25" i="18"/>
  <c r="H26" i="18" s="1"/>
  <c r="G25" i="18"/>
  <c r="F25" i="18"/>
  <c r="F26" i="18" s="1"/>
  <c r="E25" i="18"/>
  <c r="E26" i="18" s="1"/>
  <c r="AG24" i="18"/>
  <c r="AF24" i="18"/>
  <c r="AE24" i="18"/>
  <c r="AD24" i="18"/>
  <c r="AC24" i="18"/>
  <c r="AB24" i="18"/>
  <c r="AA24" i="18"/>
  <c r="Z24" i="18"/>
  <c r="Y24" i="18"/>
  <c r="X24" i="18"/>
  <c r="W24" i="18"/>
  <c r="V24" i="18"/>
  <c r="U24" i="18"/>
  <c r="T24" i="18"/>
  <c r="S24" i="18"/>
  <c r="R24" i="18"/>
  <c r="Q24" i="18"/>
  <c r="P24" i="18"/>
  <c r="O24" i="18"/>
  <c r="N24" i="18"/>
  <c r="M24" i="18"/>
  <c r="L24" i="18"/>
  <c r="K24" i="18"/>
  <c r="J24" i="18"/>
  <c r="I24" i="18"/>
  <c r="H24" i="18"/>
  <c r="G24" i="18"/>
  <c r="F24" i="18"/>
  <c r="E24"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D17" i="14" l="1"/>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AD17" i="14"/>
  <c r="AE17" i="14"/>
  <c r="C17" i="14"/>
  <c r="AG37" i="17"/>
  <c r="AG38" i="17"/>
  <c r="AG39" i="17" s="1"/>
  <c r="AE18" i="14" s="1"/>
  <c r="AG33" i="17"/>
  <c r="AG34" i="17"/>
  <c r="AG35" i="17" s="1"/>
  <c r="AG28" i="17"/>
  <c r="AG29" i="17"/>
  <c r="AG30" i="17" s="1"/>
  <c r="AE16" i="14" s="1"/>
  <c r="AG24" i="17"/>
  <c r="AG25" i="17"/>
  <c r="AG26" i="17" s="1"/>
  <c r="AE15" i="14" s="1"/>
  <c r="AG19" i="17"/>
  <c r="AG20" i="17"/>
  <c r="AG21" i="17" s="1"/>
  <c r="AE14" i="14" s="1"/>
  <c r="AG14" i="17"/>
  <c r="AG15" i="17"/>
  <c r="AG16" i="17"/>
  <c r="AG9" i="17"/>
  <c r="AG10" i="17"/>
  <c r="AG11" i="17" s="1"/>
  <c r="AE12" i="14" s="1"/>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AD12" i="14"/>
  <c r="D13" i="14"/>
  <c r="E13" i="14"/>
  <c r="F13" i="14"/>
  <c r="G13" i="14"/>
  <c r="H13" i="14"/>
  <c r="I13" i="14"/>
  <c r="J13" i="14"/>
  <c r="K13" i="14"/>
  <c r="L13" i="14"/>
  <c r="M13" i="14"/>
  <c r="N13" i="14"/>
  <c r="O13" i="14"/>
  <c r="P13" i="14"/>
  <c r="Q13" i="14"/>
  <c r="R13" i="14"/>
  <c r="S13" i="14"/>
  <c r="T13" i="14"/>
  <c r="U13" i="14"/>
  <c r="V13" i="14"/>
  <c r="W13" i="14"/>
  <c r="X13" i="14"/>
  <c r="Y13" i="14"/>
  <c r="Z13" i="14"/>
  <c r="AA13" i="14"/>
  <c r="AB13" i="14"/>
  <c r="AC13" i="14"/>
  <c r="AD13" i="14"/>
  <c r="AE13" i="14"/>
  <c r="D14" i="14"/>
  <c r="E14" i="14"/>
  <c r="F14" i="14"/>
  <c r="G14" i="14"/>
  <c r="H14" i="14"/>
  <c r="I14" i="14"/>
  <c r="J14" i="14"/>
  <c r="K14" i="14"/>
  <c r="L14" i="14"/>
  <c r="M14" i="14"/>
  <c r="N14" i="14"/>
  <c r="O14" i="14"/>
  <c r="P14" i="14"/>
  <c r="Q14" i="14"/>
  <c r="R14" i="14"/>
  <c r="S14" i="14"/>
  <c r="T14" i="14"/>
  <c r="U14" i="14"/>
  <c r="V14" i="14"/>
  <c r="W14" i="14"/>
  <c r="X14" i="14"/>
  <c r="Y14" i="14"/>
  <c r="Z14" i="14"/>
  <c r="AA14" i="14"/>
  <c r="AB14" i="14"/>
  <c r="AC14" i="14"/>
  <c r="AD14"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D16" i="14"/>
  <c r="E16" i="14"/>
  <c r="F16" i="14"/>
  <c r="G16" i="14"/>
  <c r="H16" i="14"/>
  <c r="I16" i="14"/>
  <c r="J16" i="14"/>
  <c r="K16" i="14"/>
  <c r="L16" i="14"/>
  <c r="M16" i="14"/>
  <c r="N16" i="14"/>
  <c r="O16" i="14"/>
  <c r="P16" i="14"/>
  <c r="Q16" i="14"/>
  <c r="R16" i="14"/>
  <c r="S16" i="14"/>
  <c r="T16" i="14"/>
  <c r="U16" i="14"/>
  <c r="V16" i="14"/>
  <c r="W16" i="14"/>
  <c r="X16" i="14"/>
  <c r="Y16" i="14"/>
  <c r="Z16" i="14"/>
  <c r="AA16" i="14"/>
  <c r="AB16" i="14"/>
  <c r="AC16" i="14"/>
  <c r="AD16" i="14"/>
  <c r="D18" i="14"/>
  <c r="E18" i="14"/>
  <c r="F18" i="14"/>
  <c r="G18" i="14"/>
  <c r="H18" i="14"/>
  <c r="I18" i="14"/>
  <c r="J18" i="14"/>
  <c r="K18" i="14"/>
  <c r="L18" i="14"/>
  <c r="M18" i="14"/>
  <c r="N18" i="14"/>
  <c r="O18" i="14"/>
  <c r="P18" i="14"/>
  <c r="Q18" i="14"/>
  <c r="R18" i="14"/>
  <c r="S18" i="14"/>
  <c r="T18" i="14"/>
  <c r="U18" i="14"/>
  <c r="V18" i="14"/>
  <c r="W18" i="14"/>
  <c r="X18" i="14"/>
  <c r="Y18" i="14"/>
  <c r="Z18" i="14"/>
  <c r="AA18" i="14"/>
  <c r="AB18" i="14"/>
  <c r="AC18" i="14"/>
  <c r="AD18" i="14"/>
  <c r="C18" i="14"/>
  <c r="C16" i="14"/>
  <c r="C15" i="14"/>
  <c r="C14" i="14"/>
  <c r="C13" i="14"/>
  <c r="C12" i="14"/>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G34" i="17"/>
  <c r="F34" i="17"/>
  <c r="E34"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G33" i="17"/>
  <c r="F33" i="17"/>
  <c r="E33" i="17"/>
  <c r="AF29" i="17"/>
  <c r="AE29" i="17"/>
  <c r="AD29" i="17"/>
  <c r="AC29" i="17"/>
  <c r="AB29" i="17"/>
  <c r="AA29" i="17"/>
  <c r="Z29" i="17"/>
  <c r="Y29" i="17"/>
  <c r="X29" i="17"/>
  <c r="W29" i="17"/>
  <c r="V29" i="17"/>
  <c r="U29" i="17"/>
  <c r="T29" i="17"/>
  <c r="S29" i="17"/>
  <c r="R29" i="17"/>
  <c r="Q29" i="17"/>
  <c r="P29" i="17"/>
  <c r="O29" i="17"/>
  <c r="N29" i="17"/>
  <c r="M29" i="17"/>
  <c r="L29" i="17"/>
  <c r="K29" i="17"/>
  <c r="J29" i="17"/>
  <c r="I29" i="17"/>
  <c r="H29" i="17"/>
  <c r="G29" i="17"/>
  <c r="F29" i="17"/>
  <c r="E29"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F25" i="17"/>
  <c r="E25"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AF20" i="17"/>
  <c r="AE20" i="17"/>
  <c r="AD20" i="17"/>
  <c r="AC20" i="17"/>
  <c r="AB20" i="17"/>
  <c r="AA20" i="17"/>
  <c r="Z20" i="17"/>
  <c r="Y20" i="17"/>
  <c r="X20" i="17"/>
  <c r="W20" i="17"/>
  <c r="V20" i="17"/>
  <c r="U20" i="17"/>
  <c r="T20" i="17"/>
  <c r="S20" i="17"/>
  <c r="R20" i="17"/>
  <c r="Q20" i="17"/>
  <c r="P20" i="17"/>
  <c r="O20" i="17"/>
  <c r="N20" i="17"/>
  <c r="M20" i="17"/>
  <c r="L20" i="17"/>
  <c r="K20" i="17"/>
  <c r="J20" i="17"/>
  <c r="I20" i="17"/>
  <c r="H20" i="17"/>
  <c r="G20" i="17"/>
  <c r="F20" i="17"/>
  <c r="E20" i="17"/>
  <c r="AF19" i="17"/>
  <c r="AE19" i="17"/>
  <c r="AD19" i="17"/>
  <c r="AC19" i="17"/>
  <c r="AB19" i="17"/>
  <c r="AA19" i="17"/>
  <c r="Z19" i="17"/>
  <c r="Y19" i="17"/>
  <c r="X19" i="17"/>
  <c r="W19" i="17"/>
  <c r="V19" i="17"/>
  <c r="U19" i="17"/>
  <c r="T19" i="17"/>
  <c r="S19" i="17"/>
  <c r="R19" i="17"/>
  <c r="Q19" i="17"/>
  <c r="P19" i="17"/>
  <c r="O19" i="17"/>
  <c r="N19" i="17"/>
  <c r="M19" i="17"/>
  <c r="L19" i="17"/>
  <c r="K19" i="17"/>
  <c r="J19" i="17"/>
  <c r="I19" i="17"/>
  <c r="H19" i="17"/>
  <c r="G19" i="17"/>
  <c r="F19" i="17"/>
  <c r="E19"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F15" i="17"/>
  <c r="E15"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E10" i="17"/>
  <c r="AF9" i="17"/>
  <c r="AE9" i="17"/>
  <c r="AD9" i="17"/>
  <c r="AC9" i="17"/>
  <c r="AB9" i="17"/>
  <c r="AA9" i="17"/>
  <c r="Z9" i="17"/>
  <c r="Y9" i="17"/>
  <c r="X9" i="17"/>
  <c r="W9" i="17"/>
  <c r="V9" i="17"/>
  <c r="U9" i="17"/>
  <c r="T9" i="17"/>
  <c r="S9" i="17"/>
  <c r="R9" i="17"/>
  <c r="Q9" i="17"/>
  <c r="P9" i="17"/>
  <c r="O9" i="17"/>
  <c r="N9" i="17"/>
  <c r="M9" i="17"/>
  <c r="L9" i="17"/>
  <c r="K9" i="17"/>
  <c r="J9" i="17"/>
  <c r="I9" i="17"/>
  <c r="H9" i="17"/>
  <c r="G9" i="17"/>
  <c r="F9" i="17"/>
  <c r="E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F35" i="17"/>
  <c r="E35"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AF30" i="17"/>
  <c r="AE30" i="17"/>
  <c r="AD30" i="17"/>
  <c r="AC30" i="17"/>
  <c r="AB30" i="17"/>
  <c r="AA30" i="17"/>
  <c r="Z30" i="17"/>
  <c r="Y30" i="17"/>
  <c r="X30" i="17"/>
  <c r="W30" i="17"/>
  <c r="V30" i="17"/>
  <c r="U30" i="17"/>
  <c r="T30" i="17"/>
  <c r="S30" i="17"/>
  <c r="R30" i="17"/>
  <c r="Q30" i="17"/>
  <c r="P30" i="17"/>
  <c r="O30" i="17"/>
  <c r="N30" i="17"/>
  <c r="M30" i="17"/>
  <c r="L30" i="17"/>
  <c r="K30" i="17"/>
  <c r="J30" i="17"/>
  <c r="I30" i="17"/>
  <c r="H30" i="17"/>
  <c r="G30" i="17"/>
  <c r="F30" i="17"/>
  <c r="E30"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E21" i="17"/>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F17" i="17"/>
  <c r="E17"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3" i="14"/>
  <c r="E3" i="14"/>
  <c r="F3" i="14"/>
  <c r="F21" i="14" s="1"/>
  <c r="G3" i="14"/>
  <c r="H3" i="14"/>
  <c r="I3" i="14"/>
  <c r="J3" i="14"/>
  <c r="J21" i="14" s="1"/>
  <c r="K3" i="14"/>
  <c r="L3" i="14"/>
  <c r="M3" i="14"/>
  <c r="N3" i="14"/>
  <c r="N21" i="14" s="1"/>
  <c r="O3" i="14"/>
  <c r="P3" i="14"/>
  <c r="Q3" i="14"/>
  <c r="R3" i="14"/>
  <c r="R21" i="14" s="1"/>
  <c r="S3" i="14"/>
  <c r="T3" i="14"/>
  <c r="U3" i="14"/>
  <c r="V3" i="14"/>
  <c r="V21" i="14" s="1"/>
  <c r="W3" i="14"/>
  <c r="X3" i="14"/>
  <c r="Y3" i="14"/>
  <c r="Z3" i="14"/>
  <c r="Z21" i="14" s="1"/>
  <c r="AA3" i="14"/>
  <c r="AB3" i="14"/>
  <c r="AC3" i="14"/>
  <c r="AD3" i="14"/>
  <c r="AD21" i="14" s="1"/>
  <c r="AE3" i="14"/>
  <c r="D4" i="14"/>
  <c r="E4" i="14"/>
  <c r="F4" i="14"/>
  <c r="G4" i="14"/>
  <c r="H4" i="14"/>
  <c r="I4" i="14"/>
  <c r="J4" i="14"/>
  <c r="K4" i="14"/>
  <c r="L4" i="14"/>
  <c r="M4" i="14"/>
  <c r="N4" i="14"/>
  <c r="O4" i="14"/>
  <c r="P4" i="14"/>
  <c r="Q4" i="14"/>
  <c r="R4" i="14"/>
  <c r="S4" i="14"/>
  <c r="T4" i="14"/>
  <c r="U4" i="14"/>
  <c r="V4" i="14"/>
  <c r="W4" i="14"/>
  <c r="X4" i="14"/>
  <c r="Y4" i="14"/>
  <c r="Z4" i="14"/>
  <c r="AA4" i="14"/>
  <c r="AB4" i="14"/>
  <c r="AC4" i="14"/>
  <c r="AD4" i="14"/>
  <c r="AE4" i="14"/>
  <c r="D5" i="14"/>
  <c r="E5" i="14"/>
  <c r="F5" i="14"/>
  <c r="G5" i="14"/>
  <c r="H5" i="14"/>
  <c r="I5" i="14"/>
  <c r="J5" i="14"/>
  <c r="K5" i="14"/>
  <c r="L5" i="14"/>
  <c r="M5" i="14"/>
  <c r="N5" i="14"/>
  <c r="O5" i="14"/>
  <c r="P5" i="14"/>
  <c r="Q5" i="14"/>
  <c r="R5" i="14"/>
  <c r="S5" i="14"/>
  <c r="T5" i="14"/>
  <c r="U5" i="14"/>
  <c r="V5" i="14"/>
  <c r="W5" i="14"/>
  <c r="X5" i="14"/>
  <c r="Y5" i="14"/>
  <c r="Z5" i="14"/>
  <c r="AA5" i="14"/>
  <c r="AB5" i="14"/>
  <c r="AC5" i="14"/>
  <c r="AD5" i="14"/>
  <c r="AE5" i="14"/>
  <c r="D6" i="14"/>
  <c r="E6" i="14"/>
  <c r="F6" i="14"/>
  <c r="F24" i="14" s="1"/>
  <c r="G6" i="14"/>
  <c r="G24" i="14" s="1"/>
  <c r="H6" i="14"/>
  <c r="I6" i="14"/>
  <c r="J6" i="14"/>
  <c r="J24" i="14" s="1"/>
  <c r="K6" i="14"/>
  <c r="K24" i="14" s="1"/>
  <c r="L6" i="14"/>
  <c r="M6" i="14"/>
  <c r="N6" i="14"/>
  <c r="N24" i="14" s="1"/>
  <c r="O6" i="14"/>
  <c r="O24" i="14" s="1"/>
  <c r="P6" i="14"/>
  <c r="Q6" i="14"/>
  <c r="R6" i="14"/>
  <c r="R24" i="14" s="1"/>
  <c r="S6" i="14"/>
  <c r="S24" i="14" s="1"/>
  <c r="T6" i="14"/>
  <c r="U6" i="14"/>
  <c r="V6" i="14"/>
  <c r="V24" i="14" s="1"/>
  <c r="W6" i="14"/>
  <c r="W24" i="14" s="1"/>
  <c r="X6" i="14"/>
  <c r="Y6" i="14"/>
  <c r="Z6" i="14"/>
  <c r="Z24" i="14" s="1"/>
  <c r="AA6" i="14"/>
  <c r="AA24" i="14" s="1"/>
  <c r="AB6" i="14"/>
  <c r="AC6" i="14"/>
  <c r="AD6" i="14"/>
  <c r="AD24" i="14" s="1"/>
  <c r="AE6" i="14"/>
  <c r="AE24" i="14" s="1"/>
  <c r="D7" i="14"/>
  <c r="E7" i="14"/>
  <c r="E25" i="14" s="1"/>
  <c r="F7" i="14"/>
  <c r="F25" i="14" s="1"/>
  <c r="G7" i="14"/>
  <c r="G25" i="14" s="1"/>
  <c r="H7" i="14"/>
  <c r="I7" i="14"/>
  <c r="I25" i="14" s="1"/>
  <c r="J7" i="14"/>
  <c r="J25" i="14" s="1"/>
  <c r="K7" i="14"/>
  <c r="K25" i="14" s="1"/>
  <c r="L7" i="14"/>
  <c r="M7" i="14"/>
  <c r="M25" i="14" s="1"/>
  <c r="N7" i="14"/>
  <c r="N25" i="14" s="1"/>
  <c r="O7" i="14"/>
  <c r="O25" i="14" s="1"/>
  <c r="P7" i="14"/>
  <c r="Q7" i="14"/>
  <c r="Q25" i="14" s="1"/>
  <c r="R7" i="14"/>
  <c r="R25" i="14" s="1"/>
  <c r="S7" i="14"/>
  <c r="S25" i="14" s="1"/>
  <c r="T7" i="14"/>
  <c r="U7" i="14"/>
  <c r="U25" i="14" s="1"/>
  <c r="V7" i="14"/>
  <c r="V25" i="14" s="1"/>
  <c r="W7" i="14"/>
  <c r="W25" i="14" s="1"/>
  <c r="X7" i="14"/>
  <c r="Y7" i="14"/>
  <c r="Y25" i="14" s="1"/>
  <c r="Z7" i="14"/>
  <c r="Z25" i="14" s="1"/>
  <c r="AA7" i="14"/>
  <c r="AA25" i="14" s="1"/>
  <c r="AB7" i="14"/>
  <c r="AC7" i="14"/>
  <c r="AC25" i="14" s="1"/>
  <c r="AD7" i="14"/>
  <c r="AD25" i="14" s="1"/>
  <c r="AE7" i="14"/>
  <c r="D8" i="14"/>
  <c r="E8" i="14"/>
  <c r="F8" i="14"/>
  <c r="F26" i="14" s="1"/>
  <c r="G8" i="14"/>
  <c r="H8" i="14"/>
  <c r="I8" i="14"/>
  <c r="J8" i="14"/>
  <c r="J26" i="14" s="1"/>
  <c r="K8" i="14"/>
  <c r="L8" i="14"/>
  <c r="M8" i="14"/>
  <c r="N8" i="14"/>
  <c r="N26" i="14" s="1"/>
  <c r="O8" i="14"/>
  <c r="P8" i="14"/>
  <c r="Q8" i="14"/>
  <c r="R8" i="14"/>
  <c r="R26" i="14" s="1"/>
  <c r="S8" i="14"/>
  <c r="T8" i="14"/>
  <c r="U8" i="14"/>
  <c r="V8" i="14"/>
  <c r="V26" i="14" s="1"/>
  <c r="W8" i="14"/>
  <c r="X8" i="14"/>
  <c r="Y8" i="14"/>
  <c r="Z8" i="14"/>
  <c r="Z26" i="14" s="1"/>
  <c r="AA8" i="14"/>
  <c r="AB8" i="14"/>
  <c r="AC8" i="14"/>
  <c r="AD8" i="14"/>
  <c r="AD26" i="14" s="1"/>
  <c r="AE8" i="14"/>
  <c r="D9" i="14"/>
  <c r="E9" i="14"/>
  <c r="F9" i="14"/>
  <c r="G9" i="14"/>
  <c r="H9" i="14"/>
  <c r="I9" i="14"/>
  <c r="J9" i="14"/>
  <c r="K9" i="14"/>
  <c r="L9" i="14"/>
  <c r="M9" i="14"/>
  <c r="N9" i="14"/>
  <c r="O9" i="14"/>
  <c r="P9" i="14"/>
  <c r="Q9" i="14"/>
  <c r="R9" i="14"/>
  <c r="S9" i="14"/>
  <c r="T9" i="14"/>
  <c r="U9" i="14"/>
  <c r="V9" i="14"/>
  <c r="W9" i="14"/>
  <c r="X9" i="14"/>
  <c r="Y9" i="14"/>
  <c r="Z9" i="14"/>
  <c r="AA9" i="14"/>
  <c r="AB9" i="14"/>
  <c r="AC9" i="14"/>
  <c r="AD9" i="14"/>
  <c r="AE9" i="14"/>
  <c r="C9" i="14"/>
  <c r="C8" i="14"/>
  <c r="C7" i="14"/>
  <c r="C25" i="14" s="1"/>
  <c r="C6" i="14"/>
  <c r="C24" i="14" s="1"/>
  <c r="C4" i="14"/>
  <c r="C3" i="14"/>
  <c r="C5" i="14"/>
  <c r="C23" i="14" s="1"/>
  <c r="AG39" i="16"/>
  <c r="AF39" i="16"/>
  <c r="AE39" i="16"/>
  <c r="AD39" i="16"/>
  <c r="AC39" i="16"/>
  <c r="AB39" i="16"/>
  <c r="AA39" i="16"/>
  <c r="Z39" i="16"/>
  <c r="Y39" i="16"/>
  <c r="X39" i="16"/>
  <c r="W39" i="16"/>
  <c r="V39" i="16"/>
  <c r="U39" i="16"/>
  <c r="T39" i="16"/>
  <c r="S39" i="16"/>
  <c r="R39" i="16"/>
  <c r="Q39" i="16"/>
  <c r="P39" i="16"/>
  <c r="O39" i="16"/>
  <c r="N39" i="16"/>
  <c r="M39" i="16"/>
  <c r="L39" i="16"/>
  <c r="K39" i="16"/>
  <c r="J39" i="16"/>
  <c r="I39" i="16"/>
  <c r="H39" i="16"/>
  <c r="G39" i="16"/>
  <c r="F39" i="16"/>
  <c r="E39"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AG30" i="16"/>
  <c r="AF30" i="16"/>
  <c r="AE30" i="16"/>
  <c r="AD30"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AG26" i="16"/>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AG21" i="16"/>
  <c r="AF21" i="16"/>
  <c r="AE21" i="16"/>
  <c r="AD21" i="16"/>
  <c r="AC21" i="16"/>
  <c r="AB21" i="16"/>
  <c r="AA21" i="16"/>
  <c r="Z21" i="16"/>
  <c r="Y21" i="16"/>
  <c r="X21" i="16"/>
  <c r="W21" i="16"/>
  <c r="V21" i="16"/>
  <c r="U21" i="16"/>
  <c r="T21" i="16"/>
  <c r="S21" i="16"/>
  <c r="R21" i="16"/>
  <c r="Q21" i="16"/>
  <c r="P21" i="16"/>
  <c r="O21" i="16"/>
  <c r="N21" i="16"/>
  <c r="M21" i="16"/>
  <c r="L21" i="16"/>
  <c r="K21" i="16"/>
  <c r="J21" i="16"/>
  <c r="I21" i="16"/>
  <c r="H21" i="16"/>
  <c r="G21" i="16"/>
  <c r="F21" i="16"/>
  <c r="E21"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F11" i="16"/>
  <c r="G11" i="16"/>
  <c r="H11"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E11" i="16"/>
  <c r="AG38" i="16"/>
  <c r="AF38" i="16"/>
  <c r="AE38" i="16"/>
  <c r="AD38" i="16"/>
  <c r="AC38" i="16"/>
  <c r="AB38" i="16"/>
  <c r="AA38" i="16"/>
  <c r="Z38" i="16"/>
  <c r="Y38" i="16"/>
  <c r="X38" i="16"/>
  <c r="W38" i="16"/>
  <c r="V38" i="16"/>
  <c r="U38" i="16"/>
  <c r="T38" i="16"/>
  <c r="S38" i="16"/>
  <c r="R38" i="16"/>
  <c r="Q38" i="16"/>
  <c r="P38" i="16"/>
  <c r="O38" i="16"/>
  <c r="N38" i="16"/>
  <c r="M38" i="16"/>
  <c r="L38" i="16"/>
  <c r="K38" i="16"/>
  <c r="J38" i="16"/>
  <c r="I38" i="16"/>
  <c r="H38" i="16"/>
  <c r="G38" i="16"/>
  <c r="F38" i="16"/>
  <c r="E38" i="16"/>
  <c r="AG37" i="16"/>
  <c r="AF37" i="16"/>
  <c r="AE37" i="16"/>
  <c r="AD37" i="16"/>
  <c r="AC37" i="16"/>
  <c r="AB37" i="16"/>
  <c r="AA37" i="16"/>
  <c r="Z37" i="16"/>
  <c r="Y37" i="16"/>
  <c r="X37" i="16"/>
  <c r="W37" i="16"/>
  <c r="V37" i="16"/>
  <c r="U37" i="16"/>
  <c r="T37" i="16"/>
  <c r="S37" i="16"/>
  <c r="R37" i="16"/>
  <c r="Q37" i="16"/>
  <c r="P37" i="16"/>
  <c r="O37" i="16"/>
  <c r="N37" i="16"/>
  <c r="M37" i="16"/>
  <c r="L37" i="16"/>
  <c r="K37" i="16"/>
  <c r="J37" i="16"/>
  <c r="I37" i="16"/>
  <c r="H37" i="16"/>
  <c r="G37" i="16"/>
  <c r="F37" i="16"/>
  <c r="E37" i="16"/>
  <c r="AG34" i="16"/>
  <c r="AF34" i="16"/>
  <c r="AE34" i="16"/>
  <c r="AD34" i="16"/>
  <c r="AC34" i="16"/>
  <c r="AB34" i="16"/>
  <c r="AA34" i="16"/>
  <c r="Z34" i="16"/>
  <c r="Y34" i="16"/>
  <c r="X34" i="16"/>
  <c r="W34" i="16"/>
  <c r="V34" i="16"/>
  <c r="U34" i="16"/>
  <c r="T34" i="16"/>
  <c r="S34" i="16"/>
  <c r="R34" i="16"/>
  <c r="Q34" i="16"/>
  <c r="P34" i="16"/>
  <c r="O34" i="16"/>
  <c r="N34" i="16"/>
  <c r="M34" i="16"/>
  <c r="L34" i="16"/>
  <c r="K34" i="16"/>
  <c r="J34" i="16"/>
  <c r="I34" i="16"/>
  <c r="H34" i="16"/>
  <c r="G34" i="16"/>
  <c r="F34" i="16"/>
  <c r="E34" i="16"/>
  <c r="AG33" i="16"/>
  <c r="AF33" i="16"/>
  <c r="AE33" i="16"/>
  <c r="AD33" i="16"/>
  <c r="AC33" i="16"/>
  <c r="AB33" i="16"/>
  <c r="AA33" i="16"/>
  <c r="Z33" i="16"/>
  <c r="Y33" i="16"/>
  <c r="X33" i="16"/>
  <c r="W33" i="16"/>
  <c r="V33" i="16"/>
  <c r="U33" i="16"/>
  <c r="T33" i="16"/>
  <c r="S33" i="16"/>
  <c r="R33" i="16"/>
  <c r="Q33" i="16"/>
  <c r="P33" i="16"/>
  <c r="O33" i="16"/>
  <c r="N33" i="16"/>
  <c r="M33" i="16"/>
  <c r="L33" i="16"/>
  <c r="K33" i="16"/>
  <c r="J33" i="16"/>
  <c r="I33" i="16"/>
  <c r="H33" i="16"/>
  <c r="G33" i="16"/>
  <c r="F33" i="16"/>
  <c r="E33"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AG28" i="16"/>
  <c r="AF28" i="16"/>
  <c r="AE28" i="16"/>
  <c r="AD28" i="16"/>
  <c r="AC28" i="16"/>
  <c r="AB28" i="16"/>
  <c r="AA28" i="16"/>
  <c r="Z28" i="16"/>
  <c r="Y28" i="16"/>
  <c r="X28" i="16"/>
  <c r="W28" i="16"/>
  <c r="V28" i="16"/>
  <c r="U28" i="16"/>
  <c r="T28" i="16"/>
  <c r="S28" i="16"/>
  <c r="R28" i="16"/>
  <c r="Q28" i="16"/>
  <c r="P28" i="16"/>
  <c r="O28" i="16"/>
  <c r="N28" i="16"/>
  <c r="M28" i="16"/>
  <c r="L28" i="16"/>
  <c r="K28" i="16"/>
  <c r="J28" i="16"/>
  <c r="I28" i="16"/>
  <c r="H28" i="16"/>
  <c r="G28" i="16"/>
  <c r="F28" i="16"/>
  <c r="E28" i="16"/>
  <c r="AG25" i="16"/>
  <c r="AF25" i="16"/>
  <c r="AE25" i="16"/>
  <c r="AD25"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AG20" i="16"/>
  <c r="AF20" i="16"/>
  <c r="AE20" i="16"/>
  <c r="AD20" i="16"/>
  <c r="AC20" i="16"/>
  <c r="AB20" i="16"/>
  <c r="AA20" i="16"/>
  <c r="Z20" i="16"/>
  <c r="Y20" i="16"/>
  <c r="X20" i="16"/>
  <c r="W20" i="16"/>
  <c r="V20" i="16"/>
  <c r="U20" i="16"/>
  <c r="T20" i="16"/>
  <c r="S20" i="16"/>
  <c r="R20" i="16"/>
  <c r="Q20" i="16"/>
  <c r="P20" i="16"/>
  <c r="O20" i="16"/>
  <c r="N20" i="16"/>
  <c r="M20" i="16"/>
  <c r="L20" i="16"/>
  <c r="K20" i="16"/>
  <c r="J20" i="16"/>
  <c r="I20" i="16"/>
  <c r="H20" i="16"/>
  <c r="G20" i="16"/>
  <c r="F20" i="16"/>
  <c r="E20"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AG15" i="16"/>
  <c r="AF15" i="16"/>
  <c r="AE15" i="16"/>
  <c r="AD15"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AG14" i="16"/>
  <c r="AF14" i="16"/>
  <c r="AE14" i="16"/>
  <c r="AD14" i="16"/>
  <c r="AC14" i="16"/>
  <c r="AB14" i="16"/>
  <c r="AA14" i="16"/>
  <c r="Z14" i="16"/>
  <c r="Y14" i="16"/>
  <c r="X14" i="16"/>
  <c r="W14" i="16"/>
  <c r="V14" i="16"/>
  <c r="U14" i="16"/>
  <c r="T14" i="16"/>
  <c r="S14" i="16"/>
  <c r="R14" i="16"/>
  <c r="Q14" i="16"/>
  <c r="P14" i="16"/>
  <c r="O14" i="16"/>
  <c r="N14" i="16"/>
  <c r="M14" i="16"/>
  <c r="L14" i="16"/>
  <c r="K14" i="16"/>
  <c r="J14" i="16"/>
  <c r="I14" i="16"/>
  <c r="H14" i="16"/>
  <c r="G14" i="16"/>
  <c r="F14" i="16"/>
  <c r="E14" i="16"/>
  <c r="F9" i="16"/>
  <c r="G9" i="16"/>
  <c r="H9" i="16"/>
  <c r="I9" i="16"/>
  <c r="J9" i="16"/>
  <c r="K9" i="16"/>
  <c r="L9" i="16"/>
  <c r="M9" i="16"/>
  <c r="N9" i="16"/>
  <c r="O9" i="16"/>
  <c r="P9" i="16"/>
  <c r="Q9" i="16"/>
  <c r="R9" i="16"/>
  <c r="S9" i="16"/>
  <c r="T9" i="16"/>
  <c r="U9" i="16"/>
  <c r="V9" i="16"/>
  <c r="W9" i="16"/>
  <c r="X9" i="16"/>
  <c r="Y9" i="16"/>
  <c r="Z9" i="16"/>
  <c r="AA9" i="16"/>
  <c r="AB9" i="16"/>
  <c r="AC9" i="16"/>
  <c r="AD9" i="16"/>
  <c r="AE9" i="16"/>
  <c r="AF9" i="16"/>
  <c r="AG9" i="16"/>
  <c r="F10" i="16"/>
  <c r="G10" i="16"/>
  <c r="H10"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E10" i="16"/>
  <c r="E9"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AG17" i="16"/>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AG12" i="16"/>
  <c r="AF12" i="16"/>
  <c r="AE12" i="16"/>
  <c r="AD12"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F37" i="15"/>
  <c r="G37" i="15"/>
  <c r="H37" i="15"/>
  <c r="I37" i="15"/>
  <c r="J37" i="15"/>
  <c r="K37" i="15"/>
  <c r="L37" i="15"/>
  <c r="M37" i="15"/>
  <c r="N37" i="15"/>
  <c r="O37" i="15"/>
  <c r="P37" i="15"/>
  <c r="Q37" i="15"/>
  <c r="R37" i="15"/>
  <c r="S37" i="15"/>
  <c r="T37" i="15"/>
  <c r="U37" i="15"/>
  <c r="V37" i="15"/>
  <c r="W37" i="15"/>
  <c r="X37" i="15"/>
  <c r="Y37" i="15"/>
  <c r="Z37" i="15"/>
  <c r="AA37" i="15"/>
  <c r="AB37" i="15"/>
  <c r="AC37" i="15"/>
  <c r="AD37" i="15"/>
  <c r="AE37" i="15"/>
  <c r="AF37"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E38" i="15"/>
  <c r="E39" i="15"/>
  <c r="E37" i="15"/>
  <c r="F33" i="15"/>
  <c r="G33" i="15"/>
  <c r="H33" i="15"/>
  <c r="I33" i="15"/>
  <c r="J33" i="15"/>
  <c r="K33" i="15"/>
  <c r="L33" i="15"/>
  <c r="M33" i="15"/>
  <c r="N33" i="15"/>
  <c r="O33" i="15"/>
  <c r="P33" i="15"/>
  <c r="Q33" i="15"/>
  <c r="R33" i="15"/>
  <c r="S33" i="15"/>
  <c r="T33" i="15"/>
  <c r="U33" i="15"/>
  <c r="V33" i="15"/>
  <c r="W33" i="15"/>
  <c r="X33" i="15"/>
  <c r="Y33" i="15"/>
  <c r="Z33" i="15"/>
  <c r="AA33" i="15"/>
  <c r="AB33" i="15"/>
  <c r="AC33" i="15"/>
  <c r="AD33" i="15"/>
  <c r="AE33" i="15"/>
  <c r="AF33" i="15"/>
  <c r="AG33" i="15"/>
  <c r="F34" i="15"/>
  <c r="G34" i="15"/>
  <c r="H34" i="15"/>
  <c r="I34" i="15"/>
  <c r="J34" i="15"/>
  <c r="K34" i="15"/>
  <c r="L34" i="15"/>
  <c r="M34" i="15"/>
  <c r="N34" i="15"/>
  <c r="O34" i="15"/>
  <c r="P34" i="15"/>
  <c r="Q34" i="15"/>
  <c r="R34" i="15"/>
  <c r="S34" i="15"/>
  <c r="T34" i="15"/>
  <c r="U34" i="15"/>
  <c r="V34" i="15"/>
  <c r="W34" i="15"/>
  <c r="X34" i="15"/>
  <c r="Y34" i="15"/>
  <c r="Z34" i="15"/>
  <c r="AA34" i="15"/>
  <c r="AB34" i="15"/>
  <c r="AC34" i="15"/>
  <c r="AD34" i="15"/>
  <c r="AE34" i="15"/>
  <c r="AF34" i="15"/>
  <c r="AG34" i="15"/>
  <c r="F35" i="15"/>
  <c r="G35" i="15"/>
  <c r="H35" i="15"/>
  <c r="I35" i="15"/>
  <c r="J35" i="15"/>
  <c r="K35" i="15"/>
  <c r="L35" i="15"/>
  <c r="M35" i="15"/>
  <c r="N35" i="15"/>
  <c r="O35" i="15"/>
  <c r="P35" i="15"/>
  <c r="Q35" i="15"/>
  <c r="R35" i="15"/>
  <c r="S35" i="15"/>
  <c r="T35" i="15"/>
  <c r="U35" i="15"/>
  <c r="V35" i="15"/>
  <c r="W35" i="15"/>
  <c r="X35" i="15"/>
  <c r="Y35" i="15"/>
  <c r="Z35" i="15"/>
  <c r="AA35" i="15"/>
  <c r="AB35" i="15"/>
  <c r="AC35" i="15"/>
  <c r="AD35" i="15"/>
  <c r="AE35" i="15"/>
  <c r="AF35" i="15"/>
  <c r="AG35" i="15"/>
  <c r="E34" i="15"/>
  <c r="E35" i="15"/>
  <c r="E33" i="15"/>
  <c r="F28" i="15"/>
  <c r="G28" i="15"/>
  <c r="H28" i="15"/>
  <c r="I28" i="15"/>
  <c r="J28" i="15"/>
  <c r="K28" i="15"/>
  <c r="L28" i="15"/>
  <c r="M28" i="15"/>
  <c r="N28" i="15"/>
  <c r="O28" i="15"/>
  <c r="P28" i="15"/>
  <c r="Q28" i="15"/>
  <c r="R28" i="15"/>
  <c r="S28" i="15"/>
  <c r="T28" i="15"/>
  <c r="U28" i="15"/>
  <c r="V28" i="15"/>
  <c r="W28" i="15"/>
  <c r="X28" i="15"/>
  <c r="Y28" i="15"/>
  <c r="Z28" i="15"/>
  <c r="AA28" i="15"/>
  <c r="AB28" i="15"/>
  <c r="AC28" i="15"/>
  <c r="AD28" i="15"/>
  <c r="AE28" i="15"/>
  <c r="AF28" i="15"/>
  <c r="AG28" i="15"/>
  <c r="F29" i="15"/>
  <c r="G29" i="15"/>
  <c r="H29" i="15"/>
  <c r="I29" i="15"/>
  <c r="J29" i="15"/>
  <c r="K29" i="15"/>
  <c r="L29" i="15"/>
  <c r="M29" i="15"/>
  <c r="N29" i="15"/>
  <c r="O29" i="15"/>
  <c r="P29" i="15"/>
  <c r="Q29" i="15"/>
  <c r="R29" i="15"/>
  <c r="S29" i="15"/>
  <c r="T29" i="15"/>
  <c r="U29" i="15"/>
  <c r="V29" i="15"/>
  <c r="W29" i="15"/>
  <c r="X29" i="15"/>
  <c r="Y29" i="15"/>
  <c r="Z29" i="15"/>
  <c r="AA29" i="15"/>
  <c r="AB29" i="15"/>
  <c r="AC29" i="15"/>
  <c r="AD29" i="15"/>
  <c r="AE29" i="15"/>
  <c r="AF29" i="15"/>
  <c r="AG29" i="15"/>
  <c r="F30" i="15"/>
  <c r="G30" i="15"/>
  <c r="H30" i="15"/>
  <c r="I30" i="15"/>
  <c r="J30" i="15"/>
  <c r="K30" i="15"/>
  <c r="L30" i="15"/>
  <c r="M30" i="15"/>
  <c r="N30" i="15"/>
  <c r="O30" i="15"/>
  <c r="P30" i="15"/>
  <c r="Q30" i="15"/>
  <c r="R30" i="15"/>
  <c r="S30" i="15"/>
  <c r="T30" i="15"/>
  <c r="U30" i="15"/>
  <c r="V30" i="15"/>
  <c r="W30" i="15"/>
  <c r="X30" i="15"/>
  <c r="Y30" i="15"/>
  <c r="Z30" i="15"/>
  <c r="AA30" i="15"/>
  <c r="AB30" i="15"/>
  <c r="AC30" i="15"/>
  <c r="AD30" i="15"/>
  <c r="AE30" i="15"/>
  <c r="AF30" i="15"/>
  <c r="AG30" i="15"/>
  <c r="F31" i="15"/>
  <c r="G31" i="15"/>
  <c r="H31" i="15"/>
  <c r="I31" i="15"/>
  <c r="J31" i="15"/>
  <c r="K31" i="15"/>
  <c r="L31" i="15"/>
  <c r="M31" i="15"/>
  <c r="N31" i="15"/>
  <c r="O31" i="15"/>
  <c r="P31" i="15"/>
  <c r="Q31" i="15"/>
  <c r="R31" i="15"/>
  <c r="S31" i="15"/>
  <c r="T31" i="15"/>
  <c r="U31" i="15"/>
  <c r="V31" i="15"/>
  <c r="W31" i="15"/>
  <c r="X31" i="15"/>
  <c r="Y31" i="15"/>
  <c r="Z31" i="15"/>
  <c r="AA31" i="15"/>
  <c r="AB31" i="15"/>
  <c r="AC31" i="15"/>
  <c r="AD31" i="15"/>
  <c r="AE31" i="15"/>
  <c r="AF31" i="15"/>
  <c r="AG31" i="15"/>
  <c r="E29" i="15"/>
  <c r="E30" i="15"/>
  <c r="E31" i="15"/>
  <c r="E28" i="15"/>
  <c r="F24" i="15"/>
  <c r="G24" i="15"/>
  <c r="H24" i="15"/>
  <c r="I24" i="15"/>
  <c r="J24" i="15"/>
  <c r="K24" i="15"/>
  <c r="L24" i="15"/>
  <c r="M24" i="15"/>
  <c r="N24" i="15"/>
  <c r="O24" i="15"/>
  <c r="P24" i="15"/>
  <c r="Q24" i="15"/>
  <c r="R24" i="15"/>
  <c r="S24" i="15"/>
  <c r="T24" i="15"/>
  <c r="U24" i="15"/>
  <c r="V24" i="15"/>
  <c r="W24" i="15"/>
  <c r="X24" i="15"/>
  <c r="Y24" i="15"/>
  <c r="Z24" i="15"/>
  <c r="AA24" i="15"/>
  <c r="AB24" i="15"/>
  <c r="AC24" i="15"/>
  <c r="AD24" i="15"/>
  <c r="AE24" i="15"/>
  <c r="AF24" i="15"/>
  <c r="AG24" i="15"/>
  <c r="F25" i="15"/>
  <c r="G25" i="15"/>
  <c r="H25" i="15"/>
  <c r="I25" i="15"/>
  <c r="J25" i="15"/>
  <c r="K25" i="15"/>
  <c r="L25" i="15"/>
  <c r="M25" i="15"/>
  <c r="N25" i="15"/>
  <c r="O25" i="15"/>
  <c r="P25" i="15"/>
  <c r="Q25" i="15"/>
  <c r="R25" i="15"/>
  <c r="S25" i="15"/>
  <c r="T25" i="15"/>
  <c r="U25" i="15"/>
  <c r="V25" i="15"/>
  <c r="W25" i="15"/>
  <c r="X25" i="15"/>
  <c r="Y25" i="15"/>
  <c r="Z25" i="15"/>
  <c r="AA25" i="15"/>
  <c r="AB25" i="15"/>
  <c r="AC25" i="15"/>
  <c r="AD25" i="15"/>
  <c r="AE25" i="15"/>
  <c r="AF25" i="15"/>
  <c r="AG25" i="15"/>
  <c r="F26" i="15"/>
  <c r="G26" i="15"/>
  <c r="H26" i="15"/>
  <c r="I26" i="15"/>
  <c r="J26" i="15"/>
  <c r="K26" i="15"/>
  <c r="L26" i="15"/>
  <c r="M26" i="15"/>
  <c r="N26" i="15"/>
  <c r="O26" i="15"/>
  <c r="P26" i="15"/>
  <c r="Q26" i="15"/>
  <c r="R26" i="15"/>
  <c r="S26" i="15"/>
  <c r="T26" i="15"/>
  <c r="U26" i="15"/>
  <c r="V26" i="15"/>
  <c r="W26" i="15"/>
  <c r="X26" i="15"/>
  <c r="Y26" i="15"/>
  <c r="Z26" i="15"/>
  <c r="AA26" i="15"/>
  <c r="AB26" i="15"/>
  <c r="AC26" i="15"/>
  <c r="AD26" i="15"/>
  <c r="AE26" i="15"/>
  <c r="AF26" i="15"/>
  <c r="AG26" i="15"/>
  <c r="E25" i="15"/>
  <c r="E26" i="15"/>
  <c r="E24" i="15"/>
  <c r="F19" i="15"/>
  <c r="G19" i="15"/>
  <c r="H19" i="15"/>
  <c r="I19" i="15"/>
  <c r="J19" i="15"/>
  <c r="K19" i="15"/>
  <c r="L19" i="15"/>
  <c r="M19" i="15"/>
  <c r="N19" i="15"/>
  <c r="O19" i="15"/>
  <c r="P19" i="15"/>
  <c r="Q19" i="15"/>
  <c r="R19" i="15"/>
  <c r="S19" i="15"/>
  <c r="T19" i="15"/>
  <c r="U19" i="15"/>
  <c r="V19" i="15"/>
  <c r="W19" i="15"/>
  <c r="X19" i="15"/>
  <c r="Y19" i="15"/>
  <c r="Z19" i="15"/>
  <c r="AA19" i="15"/>
  <c r="AB19" i="15"/>
  <c r="AC19" i="15"/>
  <c r="AD19" i="15"/>
  <c r="AE19" i="15"/>
  <c r="AF19" i="15"/>
  <c r="AG19" i="15"/>
  <c r="F20" i="15"/>
  <c r="G20" i="15"/>
  <c r="H20" i="15"/>
  <c r="I20" i="15"/>
  <c r="J20" i="15"/>
  <c r="K20" i="15"/>
  <c r="L20" i="15"/>
  <c r="M20" i="15"/>
  <c r="N20" i="15"/>
  <c r="O20" i="15"/>
  <c r="P20" i="15"/>
  <c r="Q20" i="15"/>
  <c r="R20" i="15"/>
  <c r="S20" i="15"/>
  <c r="T20" i="15"/>
  <c r="U20" i="15"/>
  <c r="V20" i="15"/>
  <c r="W20" i="15"/>
  <c r="X20" i="15"/>
  <c r="Y20" i="15"/>
  <c r="Z20" i="15"/>
  <c r="AA20" i="15"/>
  <c r="AB20" i="15"/>
  <c r="AC20" i="15"/>
  <c r="AD20" i="15"/>
  <c r="AE20" i="15"/>
  <c r="AF20" i="15"/>
  <c r="AG20"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F22" i="15"/>
  <c r="G22" i="15"/>
  <c r="H22" i="15"/>
  <c r="I22" i="15"/>
  <c r="J22" i="15"/>
  <c r="K22" i="15"/>
  <c r="L22" i="15"/>
  <c r="M22" i="15"/>
  <c r="N22" i="15"/>
  <c r="O22" i="15"/>
  <c r="P22" i="15"/>
  <c r="Q22" i="15"/>
  <c r="R22" i="15"/>
  <c r="S22" i="15"/>
  <c r="T22" i="15"/>
  <c r="U22" i="15"/>
  <c r="V22" i="15"/>
  <c r="W22" i="15"/>
  <c r="X22" i="15"/>
  <c r="Y22" i="15"/>
  <c r="Z22" i="15"/>
  <c r="AA22" i="15"/>
  <c r="AB22" i="15"/>
  <c r="AC22" i="15"/>
  <c r="AD22" i="15"/>
  <c r="AE22" i="15"/>
  <c r="AF22" i="15"/>
  <c r="AG22" i="15"/>
  <c r="E20" i="15"/>
  <c r="E21" i="15"/>
  <c r="E22" i="15"/>
  <c r="E19" i="15"/>
  <c r="F14" i="15"/>
  <c r="G14" i="15"/>
  <c r="H14" i="15"/>
  <c r="I14" i="15"/>
  <c r="J14" i="15"/>
  <c r="K14" i="15"/>
  <c r="L14" i="15"/>
  <c r="M14" i="15"/>
  <c r="N14" i="15"/>
  <c r="O14" i="15"/>
  <c r="P14" i="15"/>
  <c r="Q14" i="15"/>
  <c r="R14" i="15"/>
  <c r="S14" i="15"/>
  <c r="T14" i="15"/>
  <c r="U14" i="15"/>
  <c r="V14" i="15"/>
  <c r="W14" i="15"/>
  <c r="X14" i="15"/>
  <c r="Y14" i="15"/>
  <c r="Z14" i="15"/>
  <c r="AA14" i="15"/>
  <c r="AB14" i="15"/>
  <c r="AC14" i="15"/>
  <c r="AD14" i="15"/>
  <c r="AE14" i="15"/>
  <c r="AF14" i="15"/>
  <c r="AG14" i="15"/>
  <c r="F15" i="15"/>
  <c r="G15" i="15"/>
  <c r="H15" i="15"/>
  <c r="I15" i="15"/>
  <c r="J15" i="15"/>
  <c r="K15" i="15"/>
  <c r="L15" i="15"/>
  <c r="M15" i="15"/>
  <c r="N15" i="15"/>
  <c r="O15" i="15"/>
  <c r="P15" i="15"/>
  <c r="Q15" i="15"/>
  <c r="R15" i="15"/>
  <c r="S15" i="15"/>
  <c r="T15" i="15"/>
  <c r="U15" i="15"/>
  <c r="V15" i="15"/>
  <c r="W15" i="15"/>
  <c r="X15" i="15"/>
  <c r="Y15" i="15"/>
  <c r="Z15" i="15"/>
  <c r="AA15" i="15"/>
  <c r="AB15" i="15"/>
  <c r="AC15" i="15"/>
  <c r="AD15" i="15"/>
  <c r="AE15" i="15"/>
  <c r="AF15" i="15"/>
  <c r="AG15" i="15"/>
  <c r="F16" i="15"/>
  <c r="G16" i="15"/>
  <c r="H16" i="15"/>
  <c r="I16" i="15"/>
  <c r="J16" i="15"/>
  <c r="K16" i="15"/>
  <c r="L16" i="15"/>
  <c r="M16" i="15"/>
  <c r="N16" i="15"/>
  <c r="O16" i="15"/>
  <c r="P16" i="15"/>
  <c r="Q16" i="15"/>
  <c r="R16" i="15"/>
  <c r="S16" i="15"/>
  <c r="T16" i="15"/>
  <c r="U16" i="15"/>
  <c r="V16" i="15"/>
  <c r="W16" i="15"/>
  <c r="X16" i="15"/>
  <c r="Y16" i="15"/>
  <c r="Z16" i="15"/>
  <c r="AA16" i="15"/>
  <c r="AB16" i="15"/>
  <c r="AC16" i="15"/>
  <c r="AD16" i="15"/>
  <c r="AE16" i="15"/>
  <c r="AF16" i="15"/>
  <c r="AG16" i="15"/>
  <c r="F17" i="15"/>
  <c r="G17" i="15"/>
  <c r="H17" i="15"/>
  <c r="I17" i="15"/>
  <c r="J17" i="15"/>
  <c r="K17" i="15"/>
  <c r="L17" i="15"/>
  <c r="M17" i="15"/>
  <c r="N17" i="15"/>
  <c r="O17" i="15"/>
  <c r="P17" i="15"/>
  <c r="Q17" i="15"/>
  <c r="R17" i="15"/>
  <c r="S17" i="15"/>
  <c r="T17" i="15"/>
  <c r="U17" i="15"/>
  <c r="V17" i="15"/>
  <c r="W17" i="15"/>
  <c r="X17" i="15"/>
  <c r="Y17" i="15"/>
  <c r="Z17" i="15"/>
  <c r="AA17" i="15"/>
  <c r="AB17" i="15"/>
  <c r="AC17" i="15"/>
  <c r="AD17" i="15"/>
  <c r="AE17" i="15"/>
  <c r="AF17" i="15"/>
  <c r="AG17" i="15"/>
  <c r="E15" i="15"/>
  <c r="E16" i="15"/>
  <c r="E17" i="15"/>
  <c r="E14" i="15"/>
  <c r="F9" i="15"/>
  <c r="G9" i="15"/>
  <c r="H9" i="15"/>
  <c r="I9" i="15"/>
  <c r="J9" i="15"/>
  <c r="K9" i="15"/>
  <c r="L9" i="15"/>
  <c r="M9" i="15"/>
  <c r="N9" i="15"/>
  <c r="O9" i="15"/>
  <c r="P9" i="15"/>
  <c r="Q9" i="15"/>
  <c r="R9" i="15"/>
  <c r="S9" i="15"/>
  <c r="T9" i="15"/>
  <c r="U9" i="15"/>
  <c r="V9" i="15"/>
  <c r="W9" i="15"/>
  <c r="X9" i="15"/>
  <c r="Y9" i="15"/>
  <c r="Z9" i="15"/>
  <c r="AA9" i="15"/>
  <c r="AB9" i="15"/>
  <c r="AC9" i="15"/>
  <c r="AD9" i="15"/>
  <c r="AE9" i="15"/>
  <c r="AF9" i="15"/>
  <c r="AG9" i="15"/>
  <c r="F10" i="15"/>
  <c r="G10" i="15"/>
  <c r="H10" i="15"/>
  <c r="I10" i="15"/>
  <c r="J10" i="15"/>
  <c r="K10" i="15"/>
  <c r="L10" i="15"/>
  <c r="M10" i="15"/>
  <c r="N10" i="15"/>
  <c r="O10" i="15"/>
  <c r="P10" i="15"/>
  <c r="Q10" i="15"/>
  <c r="R10" i="15"/>
  <c r="S10" i="15"/>
  <c r="T10" i="15"/>
  <c r="U10" i="15"/>
  <c r="V10" i="15"/>
  <c r="W10" i="15"/>
  <c r="X10" i="15"/>
  <c r="Y10" i="15"/>
  <c r="Z10" i="15"/>
  <c r="AA10" i="15"/>
  <c r="AB10" i="15"/>
  <c r="AC10" i="15"/>
  <c r="AD10" i="15"/>
  <c r="AE10" i="15"/>
  <c r="AF10" i="15"/>
  <c r="AG10" i="15"/>
  <c r="F11" i="15"/>
  <c r="G11" i="15"/>
  <c r="H11" i="15"/>
  <c r="I11" i="15"/>
  <c r="J11" i="15"/>
  <c r="K11" i="15"/>
  <c r="L11" i="15"/>
  <c r="M11" i="15"/>
  <c r="N11" i="15"/>
  <c r="O11" i="15"/>
  <c r="P11" i="15"/>
  <c r="Q11" i="15"/>
  <c r="R11" i="15"/>
  <c r="S11" i="15"/>
  <c r="T11" i="15"/>
  <c r="U11" i="15"/>
  <c r="V11" i="15"/>
  <c r="W11" i="15"/>
  <c r="X11" i="15"/>
  <c r="Y11" i="15"/>
  <c r="Z11" i="15"/>
  <c r="AA11" i="15"/>
  <c r="AB11" i="15"/>
  <c r="AC11" i="15"/>
  <c r="AD11" i="15"/>
  <c r="AE11" i="15"/>
  <c r="AF11" i="15"/>
  <c r="AG11" i="15"/>
  <c r="F12" i="15"/>
  <c r="G12" i="15"/>
  <c r="H12" i="15"/>
  <c r="I12" i="15"/>
  <c r="J12" i="15"/>
  <c r="K12" i="15"/>
  <c r="L12" i="15"/>
  <c r="M12" i="15"/>
  <c r="N12" i="15"/>
  <c r="O12" i="15"/>
  <c r="P12" i="15"/>
  <c r="Q12" i="15"/>
  <c r="R12" i="15"/>
  <c r="S12" i="15"/>
  <c r="T12" i="15"/>
  <c r="U12" i="15"/>
  <c r="V12" i="15"/>
  <c r="W12" i="15"/>
  <c r="X12" i="15"/>
  <c r="Y12" i="15"/>
  <c r="Z12" i="15"/>
  <c r="AA12" i="15"/>
  <c r="AB12" i="15"/>
  <c r="AC12" i="15"/>
  <c r="AD12" i="15"/>
  <c r="AE12" i="15"/>
  <c r="AF12" i="15"/>
  <c r="AG12" i="15"/>
  <c r="E10" i="15"/>
  <c r="E11" i="15"/>
  <c r="E12" i="15"/>
  <c r="E9" i="15"/>
  <c r="AB24" i="14" l="1"/>
  <c r="X24" i="14"/>
  <c r="T24" i="14"/>
  <c r="P24" i="14"/>
  <c r="L24" i="14"/>
  <c r="H24" i="14"/>
  <c r="D24" i="14"/>
  <c r="AE25" i="14"/>
  <c r="AE23" i="14"/>
  <c r="AA23" i="14"/>
  <c r="W23" i="14"/>
  <c r="S23" i="14"/>
  <c r="O23" i="14"/>
  <c r="K23" i="14"/>
  <c r="G23" i="14"/>
  <c r="AE22" i="14"/>
  <c r="AA22" i="14"/>
  <c r="W22" i="14"/>
  <c r="S22" i="14"/>
  <c r="O22" i="14"/>
  <c r="K22" i="14"/>
  <c r="G22" i="14"/>
  <c r="AC24" i="14"/>
  <c r="Y24" i="14"/>
  <c r="U24" i="14"/>
  <c r="Q24" i="14"/>
  <c r="M24" i="14"/>
  <c r="I24" i="14"/>
  <c r="E24" i="14"/>
  <c r="AB23" i="14"/>
  <c r="X23" i="14"/>
  <c r="T23" i="14"/>
  <c r="P23" i="14"/>
  <c r="L23" i="14"/>
  <c r="H23" i="14"/>
  <c r="D23" i="14"/>
  <c r="AB22" i="14"/>
  <c r="X22" i="14"/>
  <c r="T22" i="14"/>
  <c r="P22" i="14"/>
  <c r="L22" i="14"/>
  <c r="H22" i="14"/>
  <c r="D22" i="14"/>
  <c r="AE21" i="14"/>
  <c r="AA21" i="14"/>
  <c r="W21" i="14"/>
  <c r="S21" i="14"/>
  <c r="O21" i="14"/>
  <c r="K21" i="14"/>
  <c r="G21" i="14"/>
  <c r="AE26" i="14"/>
  <c r="AA26" i="14"/>
  <c r="W26" i="14"/>
  <c r="S26" i="14"/>
  <c r="O26" i="14"/>
  <c r="K26" i="14"/>
  <c r="G26" i="14"/>
  <c r="Z23" i="14"/>
  <c r="R23" i="14"/>
  <c r="F23" i="14"/>
  <c r="R22" i="14"/>
  <c r="AD23" i="14"/>
  <c r="N23" i="14"/>
  <c r="AD22" i="14"/>
  <c r="J22" i="14"/>
  <c r="C21" i="14"/>
  <c r="C26" i="14"/>
  <c r="AC26" i="14"/>
  <c r="Y26" i="14"/>
  <c r="U26" i="14"/>
  <c r="Q26" i="14"/>
  <c r="M26" i="14"/>
  <c r="I26" i="14"/>
  <c r="E26" i="14"/>
  <c r="AC23" i="14"/>
  <c r="Y23" i="14"/>
  <c r="U23" i="14"/>
  <c r="Q23" i="14"/>
  <c r="M23" i="14"/>
  <c r="I23" i="14"/>
  <c r="E23" i="14"/>
  <c r="AC22" i="14"/>
  <c r="Y22" i="14"/>
  <c r="U22" i="14"/>
  <c r="Q22" i="14"/>
  <c r="M22" i="14"/>
  <c r="I22" i="14"/>
  <c r="E22" i="14"/>
  <c r="AC21" i="14"/>
  <c r="Y21" i="14"/>
  <c r="U21" i="14"/>
  <c r="Q21" i="14"/>
  <c r="M21" i="14"/>
  <c r="I21" i="14"/>
  <c r="E21" i="14"/>
  <c r="V23" i="14"/>
  <c r="J23" i="14"/>
  <c r="Z22" i="14"/>
  <c r="V22" i="14"/>
  <c r="N22" i="14"/>
  <c r="F22" i="14"/>
  <c r="C22" i="14"/>
  <c r="AB26" i="14"/>
  <c r="X26" i="14"/>
  <c r="T26" i="14"/>
  <c r="P26" i="14"/>
  <c r="L26" i="14"/>
  <c r="H26" i="14"/>
  <c r="D26" i="14"/>
  <c r="AB25" i="14"/>
  <c r="X25" i="14"/>
  <c r="T25" i="14"/>
  <c r="P25" i="14"/>
  <c r="L25" i="14"/>
  <c r="H25" i="14"/>
  <c r="D25" i="14"/>
  <c r="AB21" i="14"/>
  <c r="X21" i="14"/>
  <c r="T21" i="14"/>
  <c r="P21" i="14"/>
  <c r="L21" i="14"/>
  <c r="H21" i="14"/>
  <c r="D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8" authorId="0" shapeId="0" xr:uid="{00000000-0006-0000-0000-000001000000}">
      <text>
        <r>
          <rPr>
            <sz val="11"/>
            <color theme="1"/>
            <rFont val="Calibri"/>
            <family val="2"/>
            <scheme val="minor"/>
          </rPr>
          <t>Observation status: Time series break</t>
        </r>
      </text>
    </comment>
    <comment ref="AG8" authorId="0" shapeId="0" xr:uid="{00000000-0006-0000-0000-000002000000}">
      <text>
        <r>
          <rPr>
            <sz val="11"/>
            <color theme="1"/>
            <rFont val="Calibri"/>
            <family val="2"/>
            <scheme val="minor"/>
          </rPr>
          <t>Observation status: Provisional value</t>
        </r>
      </text>
    </comment>
    <comment ref="S9" authorId="0" shapeId="0" xr:uid="{00000000-0006-0000-0000-000003000000}">
      <text>
        <r>
          <rPr>
            <sz val="11"/>
            <color theme="1"/>
            <rFont val="Calibri"/>
            <family val="2"/>
            <scheme val="minor"/>
          </rPr>
          <t>Observation status: Time series break</t>
        </r>
      </text>
    </comment>
    <comment ref="AG9" authorId="0" shapeId="0" xr:uid="{00000000-0006-0000-0000-000004000000}">
      <text>
        <r>
          <rPr>
            <sz val="11"/>
            <color theme="1"/>
            <rFont val="Calibri"/>
            <family val="2"/>
            <scheme val="minor"/>
          </rPr>
          <t>Observation status: Provisional value</t>
        </r>
      </text>
    </comment>
    <comment ref="S10" authorId="0" shapeId="0" xr:uid="{00000000-0006-0000-0000-000005000000}">
      <text>
        <r>
          <rPr>
            <sz val="11"/>
            <color theme="1"/>
            <rFont val="Calibri"/>
            <family val="2"/>
            <scheme val="minor"/>
          </rPr>
          <t>Observation status: Time series break</t>
        </r>
      </text>
    </comment>
    <comment ref="AG10" authorId="0" shapeId="0" xr:uid="{00000000-0006-0000-0000-000006000000}">
      <text>
        <r>
          <rPr>
            <sz val="11"/>
            <color theme="1"/>
            <rFont val="Calibri"/>
            <family val="2"/>
            <scheme val="minor"/>
          </rPr>
          <t>Observation status: Provisional value</t>
        </r>
      </text>
    </comment>
    <comment ref="S11" authorId="0" shapeId="0" xr:uid="{00000000-0006-0000-0000-000007000000}">
      <text>
        <r>
          <rPr>
            <sz val="11"/>
            <color theme="1"/>
            <rFont val="Calibri"/>
            <family val="2"/>
            <scheme val="minor"/>
          </rPr>
          <t>Observation status: Time series break</t>
        </r>
      </text>
    </comment>
    <comment ref="AG11" authorId="0" shapeId="0" xr:uid="{00000000-0006-0000-0000-000008000000}">
      <text>
        <r>
          <rPr>
            <sz val="11"/>
            <color theme="1"/>
            <rFont val="Calibri"/>
            <family val="2"/>
            <scheme val="minor"/>
          </rPr>
          <t>Observation status: Provisional value</t>
        </r>
      </text>
    </comment>
    <comment ref="AF13" authorId="0" shapeId="0" xr:uid="{00000000-0006-0000-0000-000009000000}">
      <text>
        <r>
          <rPr>
            <sz val="11"/>
            <color theme="1"/>
            <rFont val="Calibri"/>
            <family val="2"/>
            <scheme val="minor"/>
          </rPr>
          <t>Observation status: Provisional value</t>
        </r>
      </text>
    </comment>
    <comment ref="AG13" authorId="0" shapeId="0" xr:uid="{00000000-0006-0000-0000-00000A000000}">
      <text>
        <r>
          <rPr>
            <sz val="11"/>
            <color theme="1"/>
            <rFont val="Calibri"/>
            <family val="2"/>
            <scheme val="minor"/>
          </rPr>
          <t>Observation status: Provisional value</t>
        </r>
      </text>
    </comment>
    <comment ref="AF14" authorId="0" shapeId="0" xr:uid="{00000000-0006-0000-0000-00000B000000}">
      <text>
        <r>
          <rPr>
            <sz val="11"/>
            <color theme="1"/>
            <rFont val="Calibri"/>
            <family val="2"/>
            <scheme val="minor"/>
          </rPr>
          <t>Observation status: Provisional value</t>
        </r>
      </text>
    </comment>
    <comment ref="AG14" authorId="0" shapeId="0" xr:uid="{00000000-0006-0000-0000-00000C000000}">
      <text>
        <r>
          <rPr>
            <sz val="11"/>
            <color theme="1"/>
            <rFont val="Calibri"/>
            <family val="2"/>
            <scheme val="minor"/>
          </rPr>
          <t>Observation status: Provisional value</t>
        </r>
      </text>
    </comment>
    <comment ref="AF15" authorId="0" shapeId="0" xr:uid="{00000000-0006-0000-0000-00000D000000}">
      <text>
        <r>
          <rPr>
            <sz val="11"/>
            <color theme="1"/>
            <rFont val="Calibri"/>
            <family val="2"/>
            <scheme val="minor"/>
          </rPr>
          <t>Observation status: Provisional value</t>
        </r>
      </text>
    </comment>
    <comment ref="AG15" authorId="0" shapeId="0" xr:uid="{00000000-0006-0000-0000-00000E000000}">
      <text>
        <r>
          <rPr>
            <sz val="11"/>
            <color theme="1"/>
            <rFont val="Calibri"/>
            <family val="2"/>
            <scheme val="minor"/>
          </rPr>
          <t>Observation status: Provisional value</t>
        </r>
      </text>
    </comment>
    <comment ref="AF16" authorId="0" shapeId="0" xr:uid="{00000000-0006-0000-0000-00000F000000}">
      <text>
        <r>
          <rPr>
            <sz val="11"/>
            <color theme="1"/>
            <rFont val="Calibri"/>
            <family val="2"/>
            <scheme val="minor"/>
          </rPr>
          <t>Observation status: Provisional value</t>
        </r>
      </text>
    </comment>
    <comment ref="AG16" authorId="0" shapeId="0" xr:uid="{00000000-0006-0000-0000-000010000000}">
      <text>
        <r>
          <rPr>
            <sz val="11"/>
            <color theme="1"/>
            <rFont val="Calibri"/>
            <family val="2"/>
            <scheme val="minor"/>
          </rPr>
          <t>Observation status: Provisional value</t>
        </r>
      </text>
    </comment>
    <comment ref="AD18" authorId="0" shapeId="0" xr:uid="{00000000-0006-0000-0000-000011000000}">
      <text>
        <r>
          <rPr>
            <sz val="11"/>
            <color theme="1"/>
            <rFont val="Calibri"/>
            <family val="2"/>
            <scheme val="minor"/>
          </rPr>
          <t>Observation status: Provisional value</t>
        </r>
      </text>
    </comment>
    <comment ref="AE18" authorId="0" shapeId="0" xr:uid="{00000000-0006-0000-0000-000012000000}">
      <text>
        <r>
          <rPr>
            <sz val="11"/>
            <color theme="1"/>
            <rFont val="Calibri"/>
            <family val="2"/>
            <scheme val="minor"/>
          </rPr>
          <t>Observation status: Provisional value</t>
        </r>
      </text>
    </comment>
    <comment ref="AF18" authorId="0" shapeId="0" xr:uid="{00000000-0006-0000-0000-000013000000}">
      <text>
        <r>
          <rPr>
            <sz val="11"/>
            <color theme="1"/>
            <rFont val="Calibri"/>
            <family val="2"/>
            <scheme val="minor"/>
          </rPr>
          <t>Observation status: Provisional value</t>
        </r>
      </text>
    </comment>
    <comment ref="AG18" authorId="0" shapeId="0" xr:uid="{00000000-0006-0000-0000-000014000000}">
      <text>
        <r>
          <rPr>
            <sz val="11"/>
            <color theme="1"/>
            <rFont val="Calibri"/>
            <family val="2"/>
            <scheme val="minor"/>
          </rPr>
          <t>Observation status: Provisional value</t>
        </r>
      </text>
    </comment>
    <comment ref="AD19" authorId="0" shapeId="0" xr:uid="{00000000-0006-0000-0000-000015000000}">
      <text>
        <r>
          <rPr>
            <sz val="11"/>
            <color theme="1"/>
            <rFont val="Calibri"/>
            <family val="2"/>
            <scheme val="minor"/>
          </rPr>
          <t>Observation status: Provisional value</t>
        </r>
      </text>
    </comment>
    <comment ref="AE19" authorId="0" shapeId="0" xr:uid="{00000000-0006-0000-0000-000016000000}">
      <text>
        <r>
          <rPr>
            <sz val="11"/>
            <color theme="1"/>
            <rFont val="Calibri"/>
            <family val="2"/>
            <scheme val="minor"/>
          </rPr>
          <t>Observation status: Provisional value</t>
        </r>
      </text>
    </comment>
    <comment ref="AF19" authorId="0" shapeId="0" xr:uid="{00000000-0006-0000-0000-000017000000}">
      <text>
        <r>
          <rPr>
            <sz val="11"/>
            <color theme="1"/>
            <rFont val="Calibri"/>
            <family val="2"/>
            <scheme val="minor"/>
          </rPr>
          <t>Observation status: Provisional value</t>
        </r>
      </text>
    </comment>
    <comment ref="AG19" authorId="0" shapeId="0" xr:uid="{00000000-0006-0000-0000-000018000000}">
      <text>
        <r>
          <rPr>
            <sz val="11"/>
            <color theme="1"/>
            <rFont val="Calibri"/>
            <family val="2"/>
            <scheme val="minor"/>
          </rPr>
          <t>Observation status: Provisional value</t>
        </r>
      </text>
    </comment>
    <comment ref="AD20" authorId="0" shapeId="0" xr:uid="{00000000-0006-0000-0000-000019000000}">
      <text>
        <r>
          <rPr>
            <sz val="11"/>
            <color theme="1"/>
            <rFont val="Calibri"/>
            <family val="2"/>
            <scheme val="minor"/>
          </rPr>
          <t>Observation status: Provisional value</t>
        </r>
      </text>
    </comment>
    <comment ref="AE20" authorId="0" shapeId="0" xr:uid="{00000000-0006-0000-0000-00001A000000}">
      <text>
        <r>
          <rPr>
            <sz val="11"/>
            <color theme="1"/>
            <rFont val="Calibri"/>
            <family val="2"/>
            <scheme val="minor"/>
          </rPr>
          <t>Observation status: Provisional value</t>
        </r>
      </text>
    </comment>
    <comment ref="AF20" authorId="0" shapeId="0" xr:uid="{00000000-0006-0000-0000-00001B000000}">
      <text>
        <r>
          <rPr>
            <sz val="11"/>
            <color theme="1"/>
            <rFont val="Calibri"/>
            <family val="2"/>
            <scheme val="minor"/>
          </rPr>
          <t>Observation status: Provisional value</t>
        </r>
      </text>
    </comment>
    <comment ref="AG20" authorId="0" shapeId="0" xr:uid="{00000000-0006-0000-0000-00001C000000}">
      <text>
        <r>
          <rPr>
            <sz val="11"/>
            <color theme="1"/>
            <rFont val="Calibri"/>
            <family val="2"/>
            <scheme val="minor"/>
          </rPr>
          <t>Observation status: Provisional value</t>
        </r>
      </text>
    </comment>
    <comment ref="AD21" authorId="0" shapeId="0" xr:uid="{00000000-0006-0000-0000-00001D000000}">
      <text>
        <r>
          <rPr>
            <sz val="11"/>
            <color theme="1"/>
            <rFont val="Calibri"/>
            <family val="2"/>
            <scheme val="minor"/>
          </rPr>
          <t>Observation status: Provisional value</t>
        </r>
      </text>
    </comment>
    <comment ref="AE21" authorId="0" shapeId="0" xr:uid="{00000000-0006-0000-0000-00001E000000}">
      <text>
        <r>
          <rPr>
            <sz val="11"/>
            <color theme="1"/>
            <rFont val="Calibri"/>
            <family val="2"/>
            <scheme val="minor"/>
          </rPr>
          <t>Observation status: Provisional value</t>
        </r>
      </text>
    </comment>
    <comment ref="AF21" authorId="0" shapeId="0" xr:uid="{00000000-0006-0000-0000-00001F000000}">
      <text>
        <r>
          <rPr>
            <sz val="11"/>
            <color theme="1"/>
            <rFont val="Calibri"/>
            <family val="2"/>
            <scheme val="minor"/>
          </rPr>
          <t>Observation status: Provisional value</t>
        </r>
      </text>
    </comment>
    <comment ref="AG21" authorId="0" shapeId="0" xr:uid="{00000000-0006-0000-0000-000020000000}">
      <text>
        <r>
          <rPr>
            <sz val="11"/>
            <color theme="1"/>
            <rFont val="Calibri"/>
            <family val="2"/>
            <scheme val="minor"/>
          </rPr>
          <t>Observation status: Provisional value</t>
        </r>
      </text>
    </comment>
    <comment ref="AF32" authorId="0" shapeId="0" xr:uid="{00000000-0006-0000-0000-000021000000}">
      <text>
        <r>
          <rPr>
            <sz val="11"/>
            <color theme="1"/>
            <rFont val="Calibri"/>
            <family val="2"/>
            <scheme val="minor"/>
          </rPr>
          <t>Observation status: Provisional value</t>
        </r>
      </text>
    </comment>
    <comment ref="AG32" authorId="0" shapeId="0" xr:uid="{00000000-0006-0000-0000-000022000000}">
      <text>
        <r>
          <rPr>
            <sz val="11"/>
            <color theme="1"/>
            <rFont val="Calibri"/>
            <family val="2"/>
            <scheme val="minor"/>
          </rPr>
          <t>Observation status: Provisional value</t>
        </r>
      </text>
    </comment>
    <comment ref="AF33" authorId="0" shapeId="0" xr:uid="{00000000-0006-0000-0000-000023000000}">
      <text>
        <r>
          <rPr>
            <sz val="11"/>
            <color theme="1"/>
            <rFont val="Calibri"/>
            <family val="2"/>
            <scheme val="minor"/>
          </rPr>
          <t>Observation status: Provisional value</t>
        </r>
      </text>
    </comment>
    <comment ref="AG33" authorId="0" shapeId="0" xr:uid="{00000000-0006-0000-0000-000024000000}">
      <text>
        <r>
          <rPr>
            <sz val="11"/>
            <color theme="1"/>
            <rFont val="Calibri"/>
            <family val="2"/>
            <scheme val="minor"/>
          </rPr>
          <t>Observation status: Provisional value</t>
        </r>
      </text>
    </comment>
    <comment ref="AF34" authorId="0" shapeId="0" xr:uid="{00000000-0006-0000-0000-000025000000}">
      <text>
        <r>
          <rPr>
            <sz val="11"/>
            <color theme="1"/>
            <rFont val="Calibri"/>
            <family val="2"/>
            <scheme val="minor"/>
          </rPr>
          <t>Observation status: Provisional value</t>
        </r>
      </text>
    </comment>
    <comment ref="AG34" authorId="0" shapeId="0" xr:uid="{00000000-0006-0000-0000-000026000000}">
      <text>
        <r>
          <rPr>
            <sz val="11"/>
            <color theme="1"/>
            <rFont val="Calibri"/>
            <family val="2"/>
            <scheme val="minor"/>
          </rPr>
          <t>Observation status: Provisional value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B0E44A09-6AF4-4E2C-A145-D300C091A7C6}">
      <text>
        <r>
          <rPr>
            <sz val="11"/>
            <color theme="1"/>
            <rFont val="Calibri"/>
            <family val="2"/>
            <scheme val="minor"/>
          </rPr>
          <t>Observation status: Time series break</t>
        </r>
      </text>
    </comment>
    <comment ref="AG9" authorId="0" shapeId="0" xr:uid="{CC0B4482-8CDE-4D74-8DC8-EDB33E8171DF}">
      <text>
        <r>
          <rPr>
            <sz val="11"/>
            <color theme="1"/>
            <rFont val="Calibri"/>
            <family val="2"/>
            <scheme val="minor"/>
          </rPr>
          <t>Observation status: Provisional value</t>
        </r>
      </text>
    </comment>
    <comment ref="S10" authorId="0" shapeId="0" xr:uid="{A5435FF0-56DB-45AF-8C99-2ED54E8BFB3F}">
      <text>
        <r>
          <rPr>
            <sz val="11"/>
            <color theme="1"/>
            <rFont val="Calibri"/>
            <family val="2"/>
            <scheme val="minor"/>
          </rPr>
          <t>Observation status: Time series break</t>
        </r>
      </text>
    </comment>
    <comment ref="AG10" authorId="0" shapeId="0" xr:uid="{D4847CCA-6F37-4713-AFB9-2C1B7C6FF1D9}">
      <text>
        <r>
          <rPr>
            <sz val="11"/>
            <color theme="1"/>
            <rFont val="Calibri"/>
            <family val="2"/>
            <scheme val="minor"/>
          </rPr>
          <t>Observation status: Provisional value</t>
        </r>
      </text>
    </comment>
    <comment ref="S11" authorId="0" shapeId="0" xr:uid="{BF244BDB-30F4-4C35-8209-976B95C3C3D6}">
      <text>
        <r>
          <rPr>
            <sz val="11"/>
            <color theme="1"/>
            <rFont val="Calibri"/>
            <family val="2"/>
            <scheme val="minor"/>
          </rPr>
          <t>Observation status: Time series break</t>
        </r>
      </text>
    </comment>
    <comment ref="AG11" authorId="0" shapeId="0" xr:uid="{7E2D9ADD-0FED-41EA-8DF1-AD2EED94B143}">
      <text>
        <r>
          <rPr>
            <sz val="11"/>
            <color theme="1"/>
            <rFont val="Calibri"/>
            <family val="2"/>
            <scheme val="minor"/>
          </rPr>
          <t>Observation status: Provisional value</t>
        </r>
      </text>
    </comment>
    <comment ref="S12" authorId="0" shapeId="0" xr:uid="{BAE06015-652A-4593-A2AB-BA8BD7FB96E9}">
      <text>
        <r>
          <rPr>
            <sz val="11"/>
            <color theme="1"/>
            <rFont val="Calibri"/>
            <family val="2"/>
            <scheme val="minor"/>
          </rPr>
          <t>Observation status: Time series break</t>
        </r>
      </text>
    </comment>
    <comment ref="AG12" authorId="0" shapeId="0" xr:uid="{9357D969-3ADC-4220-B11D-84E0D8332D12}">
      <text>
        <r>
          <rPr>
            <sz val="11"/>
            <color theme="1"/>
            <rFont val="Calibri"/>
            <family val="2"/>
            <scheme val="minor"/>
          </rPr>
          <t>Observation status: Provisional value</t>
        </r>
      </text>
    </comment>
    <comment ref="AF14" authorId="0" shapeId="0" xr:uid="{1BE69807-B73D-4FDF-8E30-33A325F39C70}">
      <text>
        <r>
          <rPr>
            <sz val="11"/>
            <color theme="1"/>
            <rFont val="Calibri"/>
            <family val="2"/>
            <scheme val="minor"/>
          </rPr>
          <t>Observation status: Provisional value</t>
        </r>
      </text>
    </comment>
    <comment ref="AG14" authorId="0" shapeId="0" xr:uid="{3F8B7B5B-47A0-4256-8DE8-9E5A9F6AF9BB}">
      <text>
        <r>
          <rPr>
            <sz val="11"/>
            <color theme="1"/>
            <rFont val="Calibri"/>
            <family val="2"/>
            <scheme val="minor"/>
          </rPr>
          <t>Observation status: Provisional value</t>
        </r>
      </text>
    </comment>
    <comment ref="AF15" authorId="0" shapeId="0" xr:uid="{F626F2FA-8CC5-4642-957C-72D32D0F2861}">
      <text>
        <r>
          <rPr>
            <sz val="11"/>
            <color theme="1"/>
            <rFont val="Calibri"/>
            <family val="2"/>
            <scheme val="minor"/>
          </rPr>
          <t>Observation status: Provisional value</t>
        </r>
      </text>
    </comment>
    <comment ref="AG15" authorId="0" shapeId="0" xr:uid="{F34D7031-26D2-4125-AE90-3A3EA69E65DE}">
      <text>
        <r>
          <rPr>
            <sz val="11"/>
            <color theme="1"/>
            <rFont val="Calibri"/>
            <family val="2"/>
            <scheme val="minor"/>
          </rPr>
          <t>Observation status: Provisional value</t>
        </r>
      </text>
    </comment>
    <comment ref="AF16" authorId="0" shapeId="0" xr:uid="{BD5211F1-4C18-4F63-AE12-5B33D4237D49}">
      <text>
        <r>
          <rPr>
            <sz val="11"/>
            <color theme="1"/>
            <rFont val="Calibri"/>
            <family val="2"/>
            <scheme val="minor"/>
          </rPr>
          <t>Observation status: Provisional value</t>
        </r>
      </text>
    </comment>
    <comment ref="AG16" authorId="0" shapeId="0" xr:uid="{939605F5-2892-4FF7-AFA1-D6924625BA73}">
      <text>
        <r>
          <rPr>
            <sz val="11"/>
            <color theme="1"/>
            <rFont val="Calibri"/>
            <family val="2"/>
            <scheme val="minor"/>
          </rPr>
          <t>Observation status: Provisional value</t>
        </r>
      </text>
    </comment>
    <comment ref="AF17" authorId="0" shapeId="0" xr:uid="{5BA1CA28-B3AD-4F51-85C8-8E2137A6A681}">
      <text>
        <r>
          <rPr>
            <sz val="11"/>
            <color theme="1"/>
            <rFont val="Calibri"/>
            <family val="2"/>
            <scheme val="minor"/>
          </rPr>
          <t>Observation status: Provisional value</t>
        </r>
      </text>
    </comment>
    <comment ref="AG17" authorId="0" shapeId="0" xr:uid="{8099D35E-C277-443F-933F-271AB4727D6B}">
      <text>
        <r>
          <rPr>
            <sz val="11"/>
            <color theme="1"/>
            <rFont val="Calibri"/>
            <family val="2"/>
            <scheme val="minor"/>
          </rPr>
          <t>Observation status: Provisional value</t>
        </r>
      </text>
    </comment>
    <comment ref="AD19" authorId="0" shapeId="0" xr:uid="{A37688FD-0A60-4E90-9C70-A320D2CAA6F8}">
      <text>
        <r>
          <rPr>
            <sz val="11"/>
            <color theme="1"/>
            <rFont val="Calibri"/>
            <family val="2"/>
            <scheme val="minor"/>
          </rPr>
          <t>Observation status: Provisional value</t>
        </r>
      </text>
    </comment>
    <comment ref="AE19" authorId="0" shapeId="0" xr:uid="{D8DDB6DA-8720-414A-B96E-2DB844A61512}">
      <text>
        <r>
          <rPr>
            <sz val="11"/>
            <color theme="1"/>
            <rFont val="Calibri"/>
            <family val="2"/>
            <scheme val="minor"/>
          </rPr>
          <t>Observation status: Provisional value</t>
        </r>
      </text>
    </comment>
    <comment ref="AF19" authorId="0" shapeId="0" xr:uid="{F7FD69DA-296E-4E56-A174-D02AEC277AF5}">
      <text>
        <r>
          <rPr>
            <sz val="11"/>
            <color theme="1"/>
            <rFont val="Calibri"/>
            <family val="2"/>
            <scheme val="minor"/>
          </rPr>
          <t>Observation status: Provisional value</t>
        </r>
      </text>
    </comment>
    <comment ref="AG19" authorId="0" shapeId="0" xr:uid="{53444EA7-187E-4F8C-BB0E-6A3DA41F5FDA}">
      <text>
        <r>
          <rPr>
            <sz val="11"/>
            <color theme="1"/>
            <rFont val="Calibri"/>
            <family val="2"/>
            <scheme val="minor"/>
          </rPr>
          <t>Observation status: Provisional value</t>
        </r>
      </text>
    </comment>
    <comment ref="AD20" authorId="0" shapeId="0" xr:uid="{2668C79A-772F-46F4-9D3A-8A5EB00AB660}">
      <text>
        <r>
          <rPr>
            <sz val="11"/>
            <color theme="1"/>
            <rFont val="Calibri"/>
            <family val="2"/>
            <scheme val="minor"/>
          </rPr>
          <t>Observation status: Provisional value</t>
        </r>
      </text>
    </comment>
    <comment ref="AE20" authorId="0" shapeId="0" xr:uid="{EC3E38A1-264E-4126-A4F0-FA86CC57AA7E}">
      <text>
        <r>
          <rPr>
            <sz val="11"/>
            <color theme="1"/>
            <rFont val="Calibri"/>
            <family val="2"/>
            <scheme val="minor"/>
          </rPr>
          <t>Observation status: Provisional value</t>
        </r>
      </text>
    </comment>
    <comment ref="AF20" authorId="0" shapeId="0" xr:uid="{1FE6414D-A08D-4F06-AACB-021695D34A21}">
      <text>
        <r>
          <rPr>
            <sz val="11"/>
            <color theme="1"/>
            <rFont val="Calibri"/>
            <family val="2"/>
            <scheme val="minor"/>
          </rPr>
          <t>Observation status: Provisional value</t>
        </r>
      </text>
    </comment>
    <comment ref="AG20" authorId="0" shapeId="0" xr:uid="{93FCD083-8BEE-47CF-8F01-C4800893C884}">
      <text>
        <r>
          <rPr>
            <sz val="11"/>
            <color theme="1"/>
            <rFont val="Calibri"/>
            <family val="2"/>
            <scheme val="minor"/>
          </rPr>
          <t>Observation status: Provisional value</t>
        </r>
      </text>
    </comment>
    <comment ref="AD21" authorId="0" shapeId="0" xr:uid="{F54EC55D-FF56-494F-B77A-95051DB4BA3F}">
      <text>
        <r>
          <rPr>
            <sz val="11"/>
            <color theme="1"/>
            <rFont val="Calibri"/>
            <family val="2"/>
            <scheme val="minor"/>
          </rPr>
          <t>Observation status: Provisional value</t>
        </r>
      </text>
    </comment>
    <comment ref="AE21" authorId="0" shapeId="0" xr:uid="{BBB66715-54F7-4089-870D-D0CB58E2A9BD}">
      <text>
        <r>
          <rPr>
            <sz val="11"/>
            <color theme="1"/>
            <rFont val="Calibri"/>
            <family val="2"/>
            <scheme val="minor"/>
          </rPr>
          <t>Observation status: Provisional value</t>
        </r>
      </text>
    </comment>
    <comment ref="AF21" authorId="0" shapeId="0" xr:uid="{368B52FA-7A73-415E-9C65-4F47A9040751}">
      <text>
        <r>
          <rPr>
            <sz val="11"/>
            <color theme="1"/>
            <rFont val="Calibri"/>
            <family val="2"/>
            <scheme val="minor"/>
          </rPr>
          <t>Observation status: Provisional value</t>
        </r>
      </text>
    </comment>
    <comment ref="AG21" authorId="0" shapeId="0" xr:uid="{CE23EC90-E285-483B-910E-B01F385EFAEB}">
      <text>
        <r>
          <rPr>
            <sz val="11"/>
            <color theme="1"/>
            <rFont val="Calibri"/>
            <family val="2"/>
            <scheme val="minor"/>
          </rPr>
          <t>Observation status: Provisional value</t>
        </r>
      </text>
    </comment>
    <comment ref="AD22" authorId="0" shapeId="0" xr:uid="{D277AC4E-1BD3-4EF4-816A-95756D792B5A}">
      <text>
        <r>
          <rPr>
            <sz val="11"/>
            <color theme="1"/>
            <rFont val="Calibri"/>
            <family val="2"/>
            <scheme val="minor"/>
          </rPr>
          <t>Observation status: Provisional value</t>
        </r>
      </text>
    </comment>
    <comment ref="AE22" authorId="0" shapeId="0" xr:uid="{31CD4681-BC68-4442-845D-1F4A915EA17A}">
      <text>
        <r>
          <rPr>
            <sz val="11"/>
            <color theme="1"/>
            <rFont val="Calibri"/>
            <family val="2"/>
            <scheme val="minor"/>
          </rPr>
          <t>Observation status: Provisional value</t>
        </r>
      </text>
    </comment>
    <comment ref="AF22" authorId="0" shapeId="0" xr:uid="{C9C0D2C7-97BD-436B-8055-0F4A1F5BF898}">
      <text>
        <r>
          <rPr>
            <sz val="11"/>
            <color theme="1"/>
            <rFont val="Calibri"/>
            <family val="2"/>
            <scheme val="minor"/>
          </rPr>
          <t>Observation status: Provisional value</t>
        </r>
      </text>
    </comment>
    <comment ref="AG22" authorId="0" shapeId="0" xr:uid="{61F9DFDA-C877-44D7-BA07-867ED406F734}">
      <text>
        <r>
          <rPr>
            <sz val="11"/>
            <color theme="1"/>
            <rFont val="Calibri"/>
            <family val="2"/>
            <scheme val="minor"/>
          </rPr>
          <t>Observation status: Provisional value</t>
        </r>
      </text>
    </comment>
    <comment ref="AF33" authorId="0" shapeId="0" xr:uid="{9A21C4C2-4E1F-41E9-A9BC-047AEDDC4154}">
      <text>
        <r>
          <rPr>
            <sz val="11"/>
            <color theme="1"/>
            <rFont val="Calibri"/>
            <family val="2"/>
            <scheme val="minor"/>
          </rPr>
          <t>Observation status: Provisional value</t>
        </r>
      </text>
    </comment>
    <comment ref="AG33" authorId="0" shapeId="0" xr:uid="{044BCD1A-0276-482C-8B08-E9D76C08C4F2}">
      <text>
        <r>
          <rPr>
            <sz val="11"/>
            <color theme="1"/>
            <rFont val="Calibri"/>
            <family val="2"/>
            <scheme val="minor"/>
          </rPr>
          <t>Observation status: Provisional value</t>
        </r>
      </text>
    </comment>
    <comment ref="AF34" authorId="0" shapeId="0" xr:uid="{DA6AAAD1-203E-4C44-B7E4-2A3026DA83C4}">
      <text>
        <r>
          <rPr>
            <sz val="11"/>
            <color theme="1"/>
            <rFont val="Calibri"/>
            <family val="2"/>
            <scheme val="minor"/>
          </rPr>
          <t>Observation status: Provisional value</t>
        </r>
      </text>
    </comment>
    <comment ref="AG34" authorId="0" shapeId="0" xr:uid="{57A8F96A-D725-45FE-9595-21A141FC966D}">
      <text>
        <r>
          <rPr>
            <sz val="11"/>
            <color theme="1"/>
            <rFont val="Calibri"/>
            <family val="2"/>
            <scheme val="minor"/>
          </rPr>
          <t>Observation status: Provisional value</t>
        </r>
      </text>
    </comment>
    <comment ref="AF35" authorId="0" shapeId="0" xr:uid="{8A4558CC-D2FD-45F1-9935-65875C60DDDA}">
      <text>
        <r>
          <rPr>
            <sz val="11"/>
            <color theme="1"/>
            <rFont val="Calibri"/>
            <family val="2"/>
            <scheme val="minor"/>
          </rPr>
          <t>Observation status: Provisional value</t>
        </r>
      </text>
    </comment>
    <comment ref="AG35" authorId="0" shapeId="0" xr:uid="{C671D660-131F-4A75-B1B2-89E169D81352}">
      <text>
        <r>
          <rPr>
            <sz val="11"/>
            <color theme="1"/>
            <rFont val="Calibri"/>
            <family val="2"/>
            <scheme val="minor"/>
          </rPr>
          <t>Observation status: Provisional value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33EB9A3B-B1E4-48E9-80A1-8F6B49EDB224}">
      <text>
        <r>
          <rPr>
            <sz val="11"/>
            <color theme="1"/>
            <rFont val="Calibri"/>
            <family val="2"/>
            <scheme val="minor"/>
          </rPr>
          <t>Observation status: Time series break</t>
        </r>
      </text>
    </comment>
    <comment ref="AG9" authorId="0" shapeId="0" xr:uid="{66AF81A4-FF52-47DE-B4BC-16D910BACFBA}">
      <text>
        <r>
          <rPr>
            <sz val="11"/>
            <color theme="1"/>
            <rFont val="Calibri"/>
            <family val="2"/>
            <scheme val="minor"/>
          </rPr>
          <t>Observation status: Provisional value</t>
        </r>
      </text>
    </comment>
    <comment ref="S10" authorId="0" shapeId="0" xr:uid="{90C76357-BCDD-4807-B691-15B6BB3FA4C2}">
      <text>
        <r>
          <rPr>
            <sz val="11"/>
            <color theme="1"/>
            <rFont val="Calibri"/>
            <family val="2"/>
            <scheme val="minor"/>
          </rPr>
          <t>Observation status: Time series break</t>
        </r>
      </text>
    </comment>
    <comment ref="AG10" authorId="0" shapeId="0" xr:uid="{41C3F736-5786-45C7-9A7E-896AB0583360}">
      <text>
        <r>
          <rPr>
            <sz val="11"/>
            <color theme="1"/>
            <rFont val="Calibri"/>
            <family val="2"/>
            <scheme val="minor"/>
          </rPr>
          <t>Observation status: Provisional value</t>
        </r>
      </text>
    </comment>
    <comment ref="S11" authorId="0" shapeId="0" xr:uid="{A87FD5E1-050D-45AE-A89B-32E5867B571F}">
      <text>
        <r>
          <rPr>
            <sz val="11"/>
            <color theme="1"/>
            <rFont val="Calibri"/>
            <family val="2"/>
            <scheme val="minor"/>
          </rPr>
          <t>Observation status: Time series break</t>
        </r>
      </text>
    </comment>
    <comment ref="AG11" authorId="0" shapeId="0" xr:uid="{74757496-586B-4BD7-8F7D-1AC88396C1B1}">
      <text>
        <r>
          <rPr>
            <sz val="11"/>
            <color theme="1"/>
            <rFont val="Calibri"/>
            <family val="2"/>
            <scheme val="minor"/>
          </rPr>
          <t>Observation status: Provisional value</t>
        </r>
      </text>
    </comment>
    <comment ref="S12" authorId="0" shapeId="0" xr:uid="{F0ABEFAC-5F9E-48A6-B202-F3A948611DDC}">
      <text>
        <r>
          <rPr>
            <sz val="11"/>
            <color theme="1"/>
            <rFont val="Calibri"/>
            <family val="2"/>
            <scheme val="minor"/>
          </rPr>
          <t>Observation status: Time series break</t>
        </r>
      </text>
    </comment>
    <comment ref="AG12" authorId="0" shapeId="0" xr:uid="{593ED664-73FF-4A02-B9FB-0762A352E3F7}">
      <text>
        <r>
          <rPr>
            <sz val="11"/>
            <color theme="1"/>
            <rFont val="Calibri"/>
            <family val="2"/>
            <scheme val="minor"/>
          </rPr>
          <t>Observation status: Provisional value</t>
        </r>
      </text>
    </comment>
    <comment ref="AF14" authorId="0" shapeId="0" xr:uid="{D0AE2A7F-843C-4B90-AE2B-EAD7987F3FEF}">
      <text>
        <r>
          <rPr>
            <sz val="11"/>
            <color theme="1"/>
            <rFont val="Calibri"/>
            <family val="2"/>
            <scheme val="minor"/>
          </rPr>
          <t>Observation status: Provisional value</t>
        </r>
      </text>
    </comment>
    <comment ref="AG14" authorId="0" shapeId="0" xr:uid="{D7542842-8BB9-450F-80B8-C030F8454744}">
      <text>
        <r>
          <rPr>
            <sz val="11"/>
            <color theme="1"/>
            <rFont val="Calibri"/>
            <family val="2"/>
            <scheme val="minor"/>
          </rPr>
          <t>Observation status: Provisional value</t>
        </r>
      </text>
    </comment>
    <comment ref="AF15" authorId="0" shapeId="0" xr:uid="{313E2187-1C95-4D0D-91AD-E357B5325FE7}">
      <text>
        <r>
          <rPr>
            <sz val="11"/>
            <color theme="1"/>
            <rFont val="Calibri"/>
            <family val="2"/>
            <scheme val="minor"/>
          </rPr>
          <t>Observation status: Provisional value</t>
        </r>
      </text>
    </comment>
    <comment ref="AG15" authorId="0" shapeId="0" xr:uid="{83A38DAC-54E5-4DDA-B512-397BFFC31E12}">
      <text>
        <r>
          <rPr>
            <sz val="11"/>
            <color theme="1"/>
            <rFont val="Calibri"/>
            <family val="2"/>
            <scheme val="minor"/>
          </rPr>
          <t>Observation status: Provisional value</t>
        </r>
      </text>
    </comment>
    <comment ref="AF16" authorId="0" shapeId="0" xr:uid="{FFAEEE08-D18B-4B3F-A804-B3C3CEC4C789}">
      <text>
        <r>
          <rPr>
            <sz val="11"/>
            <color theme="1"/>
            <rFont val="Calibri"/>
            <family val="2"/>
            <scheme val="minor"/>
          </rPr>
          <t>Observation status: Provisional value</t>
        </r>
      </text>
    </comment>
    <comment ref="AG16" authorId="0" shapeId="0" xr:uid="{A92FA097-3C3F-4CE6-BA80-838ED1955517}">
      <text>
        <r>
          <rPr>
            <sz val="11"/>
            <color theme="1"/>
            <rFont val="Calibri"/>
            <family val="2"/>
            <scheme val="minor"/>
          </rPr>
          <t>Observation status: Provisional value</t>
        </r>
      </text>
    </comment>
    <comment ref="AF17" authorId="0" shapeId="0" xr:uid="{E4513981-781A-4987-85C7-D96C45631EDA}">
      <text>
        <r>
          <rPr>
            <sz val="11"/>
            <color theme="1"/>
            <rFont val="Calibri"/>
            <family val="2"/>
            <scheme val="minor"/>
          </rPr>
          <t>Observation status: Provisional value</t>
        </r>
      </text>
    </comment>
    <comment ref="AG17" authorId="0" shapeId="0" xr:uid="{CCB3B297-EDC2-4CD9-864B-3A4AE7E1FDD1}">
      <text>
        <r>
          <rPr>
            <sz val="11"/>
            <color theme="1"/>
            <rFont val="Calibri"/>
            <family val="2"/>
            <scheme val="minor"/>
          </rPr>
          <t>Observation status: Provisional value</t>
        </r>
      </text>
    </comment>
    <comment ref="AD19" authorId="0" shapeId="0" xr:uid="{9504B930-23E6-4B56-A0B2-0202480B42FC}">
      <text>
        <r>
          <rPr>
            <sz val="11"/>
            <color theme="1"/>
            <rFont val="Calibri"/>
            <family val="2"/>
            <scheme val="minor"/>
          </rPr>
          <t>Observation status: Provisional value</t>
        </r>
      </text>
    </comment>
    <comment ref="AE19" authorId="0" shapeId="0" xr:uid="{64E5414A-B44A-47B8-9A89-5A534EEB1526}">
      <text>
        <r>
          <rPr>
            <sz val="11"/>
            <color theme="1"/>
            <rFont val="Calibri"/>
            <family val="2"/>
            <scheme val="minor"/>
          </rPr>
          <t>Observation status: Provisional value</t>
        </r>
      </text>
    </comment>
    <comment ref="AF19" authorId="0" shapeId="0" xr:uid="{808641D3-0868-4FF9-89E3-656BEE9A5A34}">
      <text>
        <r>
          <rPr>
            <sz val="11"/>
            <color theme="1"/>
            <rFont val="Calibri"/>
            <family val="2"/>
            <scheme val="minor"/>
          </rPr>
          <t>Observation status: Provisional value</t>
        </r>
      </text>
    </comment>
    <comment ref="AG19" authorId="0" shapeId="0" xr:uid="{8409418F-D6E0-4DDA-AC3A-42C3553F72AC}">
      <text>
        <r>
          <rPr>
            <sz val="11"/>
            <color theme="1"/>
            <rFont val="Calibri"/>
            <family val="2"/>
            <scheme val="minor"/>
          </rPr>
          <t>Observation status: Provisional value</t>
        </r>
      </text>
    </comment>
    <comment ref="AD20" authorId="0" shapeId="0" xr:uid="{C184A846-62A1-46AD-83A9-88DD9FCCA23C}">
      <text>
        <r>
          <rPr>
            <sz val="11"/>
            <color theme="1"/>
            <rFont val="Calibri"/>
            <family val="2"/>
            <scheme val="minor"/>
          </rPr>
          <t>Observation status: Provisional value</t>
        </r>
      </text>
    </comment>
    <comment ref="AE20" authorId="0" shapeId="0" xr:uid="{3CAA3321-531E-4044-AA50-59A763C6DA17}">
      <text>
        <r>
          <rPr>
            <sz val="11"/>
            <color theme="1"/>
            <rFont val="Calibri"/>
            <family val="2"/>
            <scheme val="minor"/>
          </rPr>
          <t>Observation status: Provisional value</t>
        </r>
      </text>
    </comment>
    <comment ref="AF20" authorId="0" shapeId="0" xr:uid="{428E9F8C-330D-4FBE-A361-CA8BC485BA25}">
      <text>
        <r>
          <rPr>
            <sz val="11"/>
            <color theme="1"/>
            <rFont val="Calibri"/>
            <family val="2"/>
            <scheme val="minor"/>
          </rPr>
          <t>Observation status: Provisional value</t>
        </r>
      </text>
    </comment>
    <comment ref="AG20" authorId="0" shapeId="0" xr:uid="{D03B3DFB-DFE2-470A-B36E-7CB26C829D67}">
      <text>
        <r>
          <rPr>
            <sz val="11"/>
            <color theme="1"/>
            <rFont val="Calibri"/>
            <family val="2"/>
            <scheme val="minor"/>
          </rPr>
          <t>Observation status: Provisional value</t>
        </r>
      </text>
    </comment>
    <comment ref="AD21" authorId="0" shapeId="0" xr:uid="{AC8B972C-D53F-4BD7-9B52-22F189727349}">
      <text>
        <r>
          <rPr>
            <sz val="11"/>
            <color theme="1"/>
            <rFont val="Calibri"/>
            <family val="2"/>
            <scheme val="minor"/>
          </rPr>
          <t>Observation status: Provisional value</t>
        </r>
      </text>
    </comment>
    <comment ref="AE21" authorId="0" shapeId="0" xr:uid="{752CCA1F-5318-41F7-B839-0BDF96A7C2E7}">
      <text>
        <r>
          <rPr>
            <sz val="11"/>
            <color theme="1"/>
            <rFont val="Calibri"/>
            <family val="2"/>
            <scheme val="minor"/>
          </rPr>
          <t>Observation status: Provisional value</t>
        </r>
      </text>
    </comment>
    <comment ref="AF21" authorId="0" shapeId="0" xr:uid="{7EF0AE82-15BD-48BB-A931-51CAA7F5048F}">
      <text>
        <r>
          <rPr>
            <sz val="11"/>
            <color theme="1"/>
            <rFont val="Calibri"/>
            <family val="2"/>
            <scheme val="minor"/>
          </rPr>
          <t>Observation status: Provisional value</t>
        </r>
      </text>
    </comment>
    <comment ref="AG21" authorId="0" shapeId="0" xr:uid="{D5ACA67C-E06B-4F17-BAAF-6A6113464130}">
      <text>
        <r>
          <rPr>
            <sz val="11"/>
            <color theme="1"/>
            <rFont val="Calibri"/>
            <family val="2"/>
            <scheme val="minor"/>
          </rPr>
          <t>Observation status: Provisional value</t>
        </r>
      </text>
    </comment>
    <comment ref="AD22" authorId="0" shapeId="0" xr:uid="{BA73FB8F-42F7-4AF5-B201-46F3A7D2525F}">
      <text>
        <r>
          <rPr>
            <sz val="11"/>
            <color theme="1"/>
            <rFont val="Calibri"/>
            <family val="2"/>
            <scheme val="minor"/>
          </rPr>
          <t>Observation status: Provisional value</t>
        </r>
      </text>
    </comment>
    <comment ref="AE22" authorId="0" shapeId="0" xr:uid="{B5FE4833-DD5E-41BA-90A9-966AAEA69D8F}">
      <text>
        <r>
          <rPr>
            <sz val="11"/>
            <color theme="1"/>
            <rFont val="Calibri"/>
            <family val="2"/>
            <scheme val="minor"/>
          </rPr>
          <t>Observation status: Provisional value</t>
        </r>
      </text>
    </comment>
    <comment ref="AF22" authorId="0" shapeId="0" xr:uid="{DA6F18F0-EBE0-4731-96CD-24E326B6B000}">
      <text>
        <r>
          <rPr>
            <sz val="11"/>
            <color theme="1"/>
            <rFont val="Calibri"/>
            <family val="2"/>
            <scheme val="minor"/>
          </rPr>
          <t>Observation status: Provisional value</t>
        </r>
      </text>
    </comment>
    <comment ref="AG22" authorId="0" shapeId="0" xr:uid="{0FCAA06A-CA33-42AA-91C2-699AC5A480BB}">
      <text>
        <r>
          <rPr>
            <sz val="11"/>
            <color theme="1"/>
            <rFont val="Calibri"/>
            <family val="2"/>
            <scheme val="minor"/>
          </rPr>
          <t>Observation status: Provisional value</t>
        </r>
      </text>
    </comment>
    <comment ref="AF33" authorId="0" shapeId="0" xr:uid="{16332303-190E-4CB7-A024-FD7F76DFE238}">
      <text>
        <r>
          <rPr>
            <sz val="11"/>
            <color theme="1"/>
            <rFont val="Calibri"/>
            <family val="2"/>
            <scheme val="minor"/>
          </rPr>
          <t>Observation status: Provisional value</t>
        </r>
      </text>
    </comment>
    <comment ref="AG33" authorId="0" shapeId="0" xr:uid="{4A147EED-9C4B-4FD8-BF56-DDDC1C9B797A}">
      <text>
        <r>
          <rPr>
            <sz val="11"/>
            <color theme="1"/>
            <rFont val="Calibri"/>
            <family val="2"/>
            <scheme val="minor"/>
          </rPr>
          <t>Observation status: Provisional value</t>
        </r>
      </text>
    </comment>
    <comment ref="AF34" authorId="0" shapeId="0" xr:uid="{30060312-9410-45EF-BFDD-8E04A911497F}">
      <text>
        <r>
          <rPr>
            <sz val="11"/>
            <color theme="1"/>
            <rFont val="Calibri"/>
            <family val="2"/>
            <scheme val="minor"/>
          </rPr>
          <t>Observation status: Provisional value</t>
        </r>
      </text>
    </comment>
    <comment ref="AG34" authorId="0" shapeId="0" xr:uid="{1CA2F1D4-B6A1-45B8-8190-9C771C87D1B7}">
      <text>
        <r>
          <rPr>
            <sz val="11"/>
            <color theme="1"/>
            <rFont val="Calibri"/>
            <family val="2"/>
            <scheme val="minor"/>
          </rPr>
          <t>Observation status: Provisional value</t>
        </r>
      </text>
    </comment>
    <comment ref="AF35" authorId="0" shapeId="0" xr:uid="{176BE8F9-4A26-413F-B2F6-DA8E17F1BE00}">
      <text>
        <r>
          <rPr>
            <sz val="11"/>
            <color theme="1"/>
            <rFont val="Calibri"/>
            <family val="2"/>
            <scheme val="minor"/>
          </rPr>
          <t>Observation status: Provisional value</t>
        </r>
      </text>
    </comment>
    <comment ref="AG35" authorId="0" shapeId="0" xr:uid="{A233AD2B-7E62-4D80-B950-8C227CECEBB2}">
      <text>
        <r>
          <rPr>
            <sz val="11"/>
            <color theme="1"/>
            <rFont val="Calibri"/>
            <family val="2"/>
            <scheme val="minor"/>
          </rPr>
          <t>Observation status: Provisional value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7A764566-8F7D-4D7A-8C92-B6901996E14B}">
      <text>
        <r>
          <rPr>
            <sz val="11"/>
            <color theme="1"/>
            <rFont val="Calibri"/>
            <family val="2"/>
            <scheme val="minor"/>
          </rPr>
          <t>Observation status: Time series break</t>
        </r>
      </text>
    </comment>
    <comment ref="AG9" authorId="0" shapeId="0" xr:uid="{6B5E37D4-F5EF-4CAE-B8C8-5DCDEF783DFC}">
      <text>
        <r>
          <rPr>
            <sz val="11"/>
            <color theme="1"/>
            <rFont val="Calibri"/>
            <family val="2"/>
            <scheme val="minor"/>
          </rPr>
          <t>Observation status: Provisional value</t>
        </r>
      </text>
    </comment>
    <comment ref="S10" authorId="0" shapeId="0" xr:uid="{20E5D768-C53C-4C02-8A7F-2063304C9AE9}">
      <text>
        <r>
          <rPr>
            <sz val="11"/>
            <color theme="1"/>
            <rFont val="Calibri"/>
            <family val="2"/>
            <scheme val="minor"/>
          </rPr>
          <t>Observation status: Time series break</t>
        </r>
      </text>
    </comment>
    <comment ref="AG10" authorId="0" shapeId="0" xr:uid="{3B28F0B6-5ED0-4B87-AEFA-966847EC2297}">
      <text>
        <r>
          <rPr>
            <sz val="11"/>
            <color theme="1"/>
            <rFont val="Calibri"/>
            <family val="2"/>
            <scheme val="minor"/>
          </rPr>
          <t>Observation status: Provisional value</t>
        </r>
      </text>
    </comment>
    <comment ref="S11" authorId="0" shapeId="0" xr:uid="{D59355FF-9673-4925-9F41-F7F9041B8773}">
      <text>
        <r>
          <rPr>
            <sz val="11"/>
            <color theme="1"/>
            <rFont val="Calibri"/>
            <family val="2"/>
            <scheme val="minor"/>
          </rPr>
          <t>Observation status: Time series break</t>
        </r>
      </text>
    </comment>
    <comment ref="AG11" authorId="0" shapeId="0" xr:uid="{8E08DAF0-3C2D-4A3A-97F0-654E4EA85A01}">
      <text>
        <r>
          <rPr>
            <sz val="11"/>
            <color theme="1"/>
            <rFont val="Calibri"/>
            <family val="2"/>
            <scheme val="minor"/>
          </rPr>
          <t>Observation status: Provisional value</t>
        </r>
      </text>
    </comment>
    <comment ref="S12" authorId="0" shapeId="0" xr:uid="{D136AD69-ED37-4D10-A27D-AC646D06807F}">
      <text>
        <r>
          <rPr>
            <sz val="11"/>
            <color theme="1"/>
            <rFont val="Calibri"/>
            <family val="2"/>
            <scheme val="minor"/>
          </rPr>
          <t>Observation status: Time series break</t>
        </r>
      </text>
    </comment>
    <comment ref="AG12" authorId="0" shapeId="0" xr:uid="{8151C0BD-837E-40AF-AFFF-E53D2790C3AA}">
      <text>
        <r>
          <rPr>
            <sz val="11"/>
            <color theme="1"/>
            <rFont val="Calibri"/>
            <family val="2"/>
            <scheme val="minor"/>
          </rPr>
          <t>Observation status: Provisional value</t>
        </r>
      </text>
    </comment>
    <comment ref="AF14" authorId="0" shapeId="0" xr:uid="{CD53AC5C-BF49-4718-9EDF-34871AD2C3EA}">
      <text>
        <r>
          <rPr>
            <sz val="11"/>
            <color theme="1"/>
            <rFont val="Calibri"/>
            <family val="2"/>
            <scheme val="minor"/>
          </rPr>
          <t>Observation status: Provisional value</t>
        </r>
      </text>
    </comment>
    <comment ref="AG14" authorId="0" shapeId="0" xr:uid="{758E5D15-CB98-407A-A4AE-D6DB67BEC074}">
      <text>
        <r>
          <rPr>
            <sz val="11"/>
            <color theme="1"/>
            <rFont val="Calibri"/>
            <family val="2"/>
            <scheme val="minor"/>
          </rPr>
          <t>Observation status: Provisional value</t>
        </r>
      </text>
    </comment>
    <comment ref="AF15" authorId="0" shapeId="0" xr:uid="{BA1FFD5C-9434-47C0-BB58-7672BEF4CB28}">
      <text>
        <r>
          <rPr>
            <sz val="11"/>
            <color theme="1"/>
            <rFont val="Calibri"/>
            <family val="2"/>
            <scheme val="minor"/>
          </rPr>
          <t>Observation status: Provisional value</t>
        </r>
      </text>
    </comment>
    <comment ref="AG15" authorId="0" shapeId="0" xr:uid="{972F3461-C1E2-4E50-AC97-F050C0A4E907}">
      <text>
        <r>
          <rPr>
            <sz val="11"/>
            <color theme="1"/>
            <rFont val="Calibri"/>
            <family val="2"/>
            <scheme val="minor"/>
          </rPr>
          <t>Observation status: Provisional value</t>
        </r>
      </text>
    </comment>
    <comment ref="AF16" authorId="0" shapeId="0" xr:uid="{3456233B-BF71-4532-80B0-6586BB9FA190}">
      <text>
        <r>
          <rPr>
            <sz val="11"/>
            <color theme="1"/>
            <rFont val="Calibri"/>
            <family val="2"/>
            <scheme val="minor"/>
          </rPr>
          <t>Observation status: Provisional value</t>
        </r>
      </text>
    </comment>
    <comment ref="AG16" authorId="0" shapeId="0" xr:uid="{8C1CD9BF-5E83-4A62-83BD-8094193D5F10}">
      <text>
        <r>
          <rPr>
            <sz val="11"/>
            <color theme="1"/>
            <rFont val="Calibri"/>
            <family val="2"/>
            <scheme val="minor"/>
          </rPr>
          <t>Observation status: Provisional value</t>
        </r>
      </text>
    </comment>
    <comment ref="AF17" authorId="0" shapeId="0" xr:uid="{A70700C2-E5E6-4130-A421-AD0AA10879DF}">
      <text>
        <r>
          <rPr>
            <sz val="11"/>
            <color theme="1"/>
            <rFont val="Calibri"/>
            <family val="2"/>
            <scheme val="minor"/>
          </rPr>
          <t>Observation status: Provisional value</t>
        </r>
      </text>
    </comment>
    <comment ref="AG17" authorId="0" shapeId="0" xr:uid="{5E6BEDA6-60CD-4F60-87BA-A8FE5FC4E276}">
      <text>
        <r>
          <rPr>
            <sz val="11"/>
            <color theme="1"/>
            <rFont val="Calibri"/>
            <family val="2"/>
            <scheme val="minor"/>
          </rPr>
          <t>Observation status: Provisional value</t>
        </r>
      </text>
    </comment>
    <comment ref="AD19" authorId="0" shapeId="0" xr:uid="{9B0EDFDD-262B-4F40-93E6-C39DE1F2AF9B}">
      <text>
        <r>
          <rPr>
            <sz val="11"/>
            <color theme="1"/>
            <rFont val="Calibri"/>
            <family val="2"/>
            <scheme val="minor"/>
          </rPr>
          <t>Observation status: Provisional value</t>
        </r>
      </text>
    </comment>
    <comment ref="AE19" authorId="0" shapeId="0" xr:uid="{D820AF5F-0C34-46F1-96E2-D1F19268288A}">
      <text>
        <r>
          <rPr>
            <sz val="11"/>
            <color theme="1"/>
            <rFont val="Calibri"/>
            <family val="2"/>
            <scheme val="minor"/>
          </rPr>
          <t>Observation status: Provisional value</t>
        </r>
      </text>
    </comment>
    <comment ref="AF19" authorId="0" shapeId="0" xr:uid="{D732309E-14FF-4123-89AA-C06510087909}">
      <text>
        <r>
          <rPr>
            <sz val="11"/>
            <color theme="1"/>
            <rFont val="Calibri"/>
            <family val="2"/>
            <scheme val="minor"/>
          </rPr>
          <t>Observation status: Provisional value</t>
        </r>
      </text>
    </comment>
    <comment ref="AG19" authorId="0" shapeId="0" xr:uid="{70E7090F-7B3D-4306-BCC7-F7C40A531751}">
      <text>
        <r>
          <rPr>
            <sz val="11"/>
            <color theme="1"/>
            <rFont val="Calibri"/>
            <family val="2"/>
            <scheme val="minor"/>
          </rPr>
          <t>Observation status: Provisional value</t>
        </r>
      </text>
    </comment>
    <comment ref="AD20" authorId="0" shapeId="0" xr:uid="{25D95A4A-97A6-4229-A256-7B336A5F5820}">
      <text>
        <r>
          <rPr>
            <sz val="11"/>
            <color theme="1"/>
            <rFont val="Calibri"/>
            <family val="2"/>
            <scheme val="minor"/>
          </rPr>
          <t>Observation status: Provisional value</t>
        </r>
      </text>
    </comment>
    <comment ref="AE20" authorId="0" shapeId="0" xr:uid="{0A623141-4ACC-461C-990E-7162F1CB11A5}">
      <text>
        <r>
          <rPr>
            <sz val="11"/>
            <color theme="1"/>
            <rFont val="Calibri"/>
            <family val="2"/>
            <scheme val="minor"/>
          </rPr>
          <t>Observation status: Provisional value</t>
        </r>
      </text>
    </comment>
    <comment ref="AF20" authorId="0" shapeId="0" xr:uid="{B922B20F-C25D-447E-9AAB-2DD69FC08C2A}">
      <text>
        <r>
          <rPr>
            <sz val="11"/>
            <color theme="1"/>
            <rFont val="Calibri"/>
            <family val="2"/>
            <scheme val="minor"/>
          </rPr>
          <t>Observation status: Provisional value</t>
        </r>
      </text>
    </comment>
    <comment ref="AG20" authorId="0" shapeId="0" xr:uid="{E05601FF-8E5C-468D-9F0F-2F9D3E31B93F}">
      <text>
        <r>
          <rPr>
            <sz val="11"/>
            <color theme="1"/>
            <rFont val="Calibri"/>
            <family val="2"/>
            <scheme val="minor"/>
          </rPr>
          <t>Observation status: Provisional value</t>
        </r>
      </text>
    </comment>
    <comment ref="AD21" authorId="0" shapeId="0" xr:uid="{FD1996A7-315D-4B9B-AB2D-3511D0F167B0}">
      <text>
        <r>
          <rPr>
            <sz val="11"/>
            <color theme="1"/>
            <rFont val="Calibri"/>
            <family val="2"/>
            <scheme val="minor"/>
          </rPr>
          <t>Observation status: Provisional value</t>
        </r>
      </text>
    </comment>
    <comment ref="AE21" authorId="0" shapeId="0" xr:uid="{A95C8072-3CAE-4DC9-BEE5-E78629BC0728}">
      <text>
        <r>
          <rPr>
            <sz val="11"/>
            <color theme="1"/>
            <rFont val="Calibri"/>
            <family val="2"/>
            <scheme val="minor"/>
          </rPr>
          <t>Observation status: Provisional value</t>
        </r>
      </text>
    </comment>
    <comment ref="AF21" authorId="0" shapeId="0" xr:uid="{30A7AEDD-45BB-477E-8B14-005481083FAA}">
      <text>
        <r>
          <rPr>
            <sz val="11"/>
            <color theme="1"/>
            <rFont val="Calibri"/>
            <family val="2"/>
            <scheme val="minor"/>
          </rPr>
          <t>Observation status: Provisional value</t>
        </r>
      </text>
    </comment>
    <comment ref="AG21" authorId="0" shapeId="0" xr:uid="{8934DCBA-19BD-45AC-A1D7-056E0ADB841E}">
      <text>
        <r>
          <rPr>
            <sz val="11"/>
            <color theme="1"/>
            <rFont val="Calibri"/>
            <family val="2"/>
            <scheme val="minor"/>
          </rPr>
          <t>Observation status: Provisional value</t>
        </r>
      </text>
    </comment>
    <comment ref="AD22" authorId="0" shapeId="0" xr:uid="{B29308B4-6BD5-4CBC-93EF-0AF4B92B7C1F}">
      <text>
        <r>
          <rPr>
            <sz val="11"/>
            <color theme="1"/>
            <rFont val="Calibri"/>
            <family val="2"/>
            <scheme val="minor"/>
          </rPr>
          <t>Observation status: Provisional value</t>
        </r>
      </text>
    </comment>
    <comment ref="AE22" authorId="0" shapeId="0" xr:uid="{507CB344-E2FA-4E23-BE77-5006F493F50C}">
      <text>
        <r>
          <rPr>
            <sz val="11"/>
            <color theme="1"/>
            <rFont val="Calibri"/>
            <family val="2"/>
            <scheme val="minor"/>
          </rPr>
          <t>Observation status: Provisional value</t>
        </r>
      </text>
    </comment>
    <comment ref="AF22" authorId="0" shapeId="0" xr:uid="{A0E9F83A-054C-4482-B245-4B96FC0B619F}">
      <text>
        <r>
          <rPr>
            <sz val="11"/>
            <color theme="1"/>
            <rFont val="Calibri"/>
            <family val="2"/>
            <scheme val="minor"/>
          </rPr>
          <t>Observation status: Provisional value</t>
        </r>
      </text>
    </comment>
    <comment ref="AG22" authorId="0" shapeId="0" xr:uid="{22C20146-1C7F-40EE-AE46-369BA03AE2A6}">
      <text>
        <r>
          <rPr>
            <sz val="11"/>
            <color theme="1"/>
            <rFont val="Calibri"/>
            <family val="2"/>
            <scheme val="minor"/>
          </rPr>
          <t>Observation status: Provisional value</t>
        </r>
      </text>
    </comment>
    <comment ref="AF33" authorId="0" shapeId="0" xr:uid="{346496A4-1899-42F0-81AE-979414FFD3FD}">
      <text>
        <r>
          <rPr>
            <sz val="11"/>
            <color theme="1"/>
            <rFont val="Calibri"/>
            <family val="2"/>
            <scheme val="minor"/>
          </rPr>
          <t>Observation status: Provisional value</t>
        </r>
      </text>
    </comment>
    <comment ref="AG33" authorId="0" shapeId="0" xr:uid="{312CFEBB-378A-4751-A5A1-44BA0E40A0C8}">
      <text>
        <r>
          <rPr>
            <sz val="11"/>
            <color theme="1"/>
            <rFont val="Calibri"/>
            <family val="2"/>
            <scheme val="minor"/>
          </rPr>
          <t>Observation status: Provisional value</t>
        </r>
      </text>
    </comment>
    <comment ref="AF34" authorId="0" shapeId="0" xr:uid="{6D99079B-CACC-4F52-AF69-B6ABB473BB77}">
      <text>
        <r>
          <rPr>
            <sz val="11"/>
            <color theme="1"/>
            <rFont val="Calibri"/>
            <family val="2"/>
            <scheme val="minor"/>
          </rPr>
          <t>Observation status: Provisional value</t>
        </r>
      </text>
    </comment>
    <comment ref="AG34" authorId="0" shapeId="0" xr:uid="{08375025-2416-4929-92D2-224E990B44C4}">
      <text>
        <r>
          <rPr>
            <sz val="11"/>
            <color theme="1"/>
            <rFont val="Calibri"/>
            <family val="2"/>
            <scheme val="minor"/>
          </rPr>
          <t>Observation status: Provisional value</t>
        </r>
      </text>
    </comment>
    <comment ref="AF35" authorId="0" shapeId="0" xr:uid="{BC76CDC1-5C1E-4C56-BA97-F975E156DEC3}">
      <text>
        <r>
          <rPr>
            <sz val="11"/>
            <color theme="1"/>
            <rFont val="Calibri"/>
            <family val="2"/>
            <scheme val="minor"/>
          </rPr>
          <t>Observation status: Provisional value</t>
        </r>
      </text>
    </comment>
    <comment ref="AG35" authorId="0" shapeId="0" xr:uid="{21577700-118E-4EAD-9C1A-765B8A817F29}">
      <text>
        <r>
          <rPr>
            <sz val="11"/>
            <color theme="1"/>
            <rFont val="Calibri"/>
            <family val="2"/>
            <scheme val="minor"/>
          </rPr>
          <t>Observation status: Provisional value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F9104F72-2263-4376-857C-B1B27B4F592B}">
      <text>
        <r>
          <rPr>
            <sz val="11"/>
            <color theme="1"/>
            <rFont val="Calibri"/>
            <family val="2"/>
            <scheme val="minor"/>
          </rPr>
          <t>Observation status: Time series break</t>
        </r>
      </text>
    </comment>
    <comment ref="AG9" authorId="0" shapeId="0" xr:uid="{69BF7E2E-072B-4B46-B659-2258B73EFE47}">
      <text>
        <r>
          <rPr>
            <sz val="11"/>
            <color theme="1"/>
            <rFont val="Calibri"/>
            <family val="2"/>
            <scheme val="minor"/>
          </rPr>
          <t>Observation status: Provisional value</t>
        </r>
      </text>
    </comment>
    <comment ref="S10" authorId="0" shapeId="0" xr:uid="{A975894A-E7B2-475F-930A-44AD19CD97A1}">
      <text>
        <r>
          <rPr>
            <sz val="11"/>
            <color theme="1"/>
            <rFont val="Calibri"/>
            <family val="2"/>
            <scheme val="minor"/>
          </rPr>
          <t>Observation status: Time series break</t>
        </r>
      </text>
    </comment>
    <comment ref="AG10" authorId="0" shapeId="0" xr:uid="{0526F0BE-54EC-498E-AE38-1B0AAFFE67EE}">
      <text>
        <r>
          <rPr>
            <sz val="11"/>
            <color theme="1"/>
            <rFont val="Calibri"/>
            <family val="2"/>
            <scheme val="minor"/>
          </rPr>
          <t>Observation status: Provisional value</t>
        </r>
      </text>
    </comment>
    <comment ref="S11" authorId="0" shapeId="0" xr:uid="{FFE35098-C510-427E-ACA0-AFCB47F4F181}">
      <text>
        <r>
          <rPr>
            <sz val="11"/>
            <color theme="1"/>
            <rFont val="Calibri"/>
            <family val="2"/>
            <scheme val="minor"/>
          </rPr>
          <t>Observation status: Time series break</t>
        </r>
      </text>
    </comment>
    <comment ref="AG11" authorId="0" shapeId="0" xr:uid="{8560D4A0-D09F-4024-A37A-F9B21688E628}">
      <text>
        <r>
          <rPr>
            <sz val="11"/>
            <color theme="1"/>
            <rFont val="Calibri"/>
            <family val="2"/>
            <scheme val="minor"/>
          </rPr>
          <t>Observation status: Provisional value</t>
        </r>
      </text>
    </comment>
    <comment ref="S12" authorId="0" shapeId="0" xr:uid="{9E3ED19A-A67E-45CC-99E8-D99F2EFFD143}">
      <text>
        <r>
          <rPr>
            <sz val="11"/>
            <color theme="1"/>
            <rFont val="Calibri"/>
            <family val="2"/>
            <scheme val="minor"/>
          </rPr>
          <t>Observation status: Time series break</t>
        </r>
      </text>
    </comment>
    <comment ref="AG12" authorId="0" shapeId="0" xr:uid="{3A07196E-30C5-4530-8CA1-34943ECE421B}">
      <text>
        <r>
          <rPr>
            <sz val="11"/>
            <color theme="1"/>
            <rFont val="Calibri"/>
            <family val="2"/>
            <scheme val="minor"/>
          </rPr>
          <t>Observation status: Provisional value</t>
        </r>
      </text>
    </comment>
    <comment ref="S14" authorId="0" shapeId="0" xr:uid="{0132FD20-F0AF-4E3A-B1B7-E9E291BAE888}">
      <text>
        <r>
          <rPr>
            <sz val="11"/>
            <color theme="1"/>
            <rFont val="Calibri"/>
            <family val="2"/>
            <scheme val="minor"/>
          </rPr>
          <t>Observation status: Time series break</t>
        </r>
      </text>
    </comment>
    <comment ref="AG14" authorId="0" shapeId="0" xr:uid="{124CE73C-A7A3-48F3-A8EF-ED6BA06E1782}">
      <text>
        <r>
          <rPr>
            <sz val="11"/>
            <color theme="1"/>
            <rFont val="Calibri"/>
            <family val="2"/>
            <scheme val="minor"/>
          </rPr>
          <t>Observation status: Provisional value</t>
        </r>
      </text>
    </comment>
    <comment ref="S15" authorId="0" shapeId="0" xr:uid="{9AA26EEF-1080-41DD-9781-66F802D45594}">
      <text>
        <r>
          <rPr>
            <sz val="11"/>
            <color theme="1"/>
            <rFont val="Calibri"/>
            <family val="2"/>
            <scheme val="minor"/>
          </rPr>
          <t>Observation status: Time series break</t>
        </r>
      </text>
    </comment>
    <comment ref="AG15" authorId="0" shapeId="0" xr:uid="{6B528D26-F3CF-4BB4-80EC-F30D4B45DECD}">
      <text>
        <r>
          <rPr>
            <sz val="11"/>
            <color theme="1"/>
            <rFont val="Calibri"/>
            <family val="2"/>
            <scheme val="minor"/>
          </rPr>
          <t>Observation status: Provisional value</t>
        </r>
      </text>
    </comment>
    <comment ref="S16" authorId="0" shapeId="0" xr:uid="{F7494FE8-265D-4700-8B69-8ED67C56D115}">
      <text>
        <r>
          <rPr>
            <sz val="11"/>
            <color theme="1"/>
            <rFont val="Calibri"/>
            <family val="2"/>
            <scheme val="minor"/>
          </rPr>
          <t>Observation status: Time series break</t>
        </r>
      </text>
    </comment>
    <comment ref="AG16" authorId="0" shapeId="0" xr:uid="{689104D2-1595-4704-B557-25D142FDB7EB}">
      <text>
        <r>
          <rPr>
            <sz val="11"/>
            <color theme="1"/>
            <rFont val="Calibri"/>
            <family val="2"/>
            <scheme val="minor"/>
          </rPr>
          <t>Observation status: Provisional value</t>
        </r>
      </text>
    </comment>
    <comment ref="S17" authorId="0" shapeId="0" xr:uid="{7A34929D-909C-428E-8548-60DF56DA4306}">
      <text>
        <r>
          <rPr>
            <sz val="11"/>
            <color theme="1"/>
            <rFont val="Calibri"/>
            <family val="2"/>
            <scheme val="minor"/>
          </rPr>
          <t>Observation status: Time series break</t>
        </r>
      </text>
    </comment>
    <comment ref="AG17" authorId="0" shapeId="0" xr:uid="{192DFDB3-C8BC-4AE6-B40D-7060F7DE7AAD}">
      <text>
        <r>
          <rPr>
            <sz val="11"/>
            <color theme="1"/>
            <rFont val="Calibri"/>
            <family val="2"/>
            <scheme val="minor"/>
          </rPr>
          <t>Observation status: Provisional value</t>
        </r>
      </text>
    </comment>
    <comment ref="S19" authorId="0" shapeId="0" xr:uid="{0CC1A1C1-AC27-4D8F-8C47-2E571B72BF91}">
      <text>
        <r>
          <rPr>
            <sz val="11"/>
            <color theme="1"/>
            <rFont val="Calibri"/>
            <family val="2"/>
            <scheme val="minor"/>
          </rPr>
          <t>Observation status: Time series break</t>
        </r>
      </text>
    </comment>
    <comment ref="AG19" authorId="0" shapeId="0" xr:uid="{3FE22AF0-8262-4351-B3CB-FD1C2D4D95D6}">
      <text>
        <r>
          <rPr>
            <sz val="11"/>
            <color theme="1"/>
            <rFont val="Calibri"/>
            <family val="2"/>
            <scheme val="minor"/>
          </rPr>
          <t>Observation status: Provisional value</t>
        </r>
      </text>
    </comment>
    <comment ref="S20" authorId="0" shapeId="0" xr:uid="{4122A658-8E8C-4851-8516-B5FF41E27CB4}">
      <text>
        <r>
          <rPr>
            <sz val="11"/>
            <color theme="1"/>
            <rFont val="Calibri"/>
            <family val="2"/>
            <scheme val="minor"/>
          </rPr>
          <t>Observation status: Time series break</t>
        </r>
      </text>
    </comment>
    <comment ref="AG20" authorId="0" shapeId="0" xr:uid="{C942F453-6E2C-4E46-84BB-F1B488DBAFA6}">
      <text>
        <r>
          <rPr>
            <sz val="11"/>
            <color theme="1"/>
            <rFont val="Calibri"/>
            <family val="2"/>
            <scheme val="minor"/>
          </rPr>
          <t>Observation status: Provisional value</t>
        </r>
      </text>
    </comment>
    <comment ref="S21" authorId="0" shapeId="0" xr:uid="{020F268E-B89C-4EA7-9E73-C61F9E8ACC11}">
      <text>
        <r>
          <rPr>
            <sz val="11"/>
            <color theme="1"/>
            <rFont val="Calibri"/>
            <family val="2"/>
            <scheme val="minor"/>
          </rPr>
          <t>Observation status: Time series break</t>
        </r>
      </text>
    </comment>
    <comment ref="AG21" authorId="0" shapeId="0" xr:uid="{9A2EB54D-77B0-435F-8439-65F4F5BD8848}">
      <text>
        <r>
          <rPr>
            <sz val="11"/>
            <color theme="1"/>
            <rFont val="Calibri"/>
            <family val="2"/>
            <scheme val="minor"/>
          </rPr>
          <t>Observation status: Provisional value</t>
        </r>
      </text>
    </comment>
    <comment ref="S22" authorId="0" shapeId="0" xr:uid="{B370BE74-6B2B-4869-95B4-F1A8EFAE3A3D}">
      <text>
        <r>
          <rPr>
            <sz val="11"/>
            <color theme="1"/>
            <rFont val="Calibri"/>
            <family val="2"/>
            <scheme val="minor"/>
          </rPr>
          <t>Observation status: Time series break</t>
        </r>
      </text>
    </comment>
    <comment ref="AG22" authorId="0" shapeId="0" xr:uid="{76D4FD9B-762F-4EB5-B4F7-15095D296197}">
      <text>
        <r>
          <rPr>
            <sz val="11"/>
            <color theme="1"/>
            <rFont val="Calibri"/>
            <family val="2"/>
            <scheme val="minor"/>
          </rPr>
          <t>Observation status: Provisional value</t>
        </r>
      </text>
    </comment>
    <comment ref="S28" authorId="0" shapeId="0" xr:uid="{A32FAFEC-101F-4BBA-9380-0F12D2EF3D9F}">
      <text>
        <r>
          <rPr>
            <sz val="11"/>
            <color theme="1"/>
            <rFont val="Calibri"/>
            <family val="2"/>
            <scheme val="minor"/>
          </rPr>
          <t>Observation status: Time series break</t>
        </r>
      </text>
    </comment>
    <comment ref="AG28" authorId="0" shapeId="0" xr:uid="{D0AF407B-F599-49D1-BDC3-ED91C4FC520F}">
      <text>
        <r>
          <rPr>
            <sz val="11"/>
            <color theme="1"/>
            <rFont val="Calibri"/>
            <family val="2"/>
            <scheme val="minor"/>
          </rPr>
          <t>Observation status: Provisional value</t>
        </r>
      </text>
    </comment>
    <comment ref="S29" authorId="0" shapeId="0" xr:uid="{2E847289-A6A5-491A-8F80-60E4E325911F}">
      <text>
        <r>
          <rPr>
            <sz val="11"/>
            <color theme="1"/>
            <rFont val="Calibri"/>
            <family val="2"/>
            <scheme val="minor"/>
          </rPr>
          <t>Observation status: Time series break</t>
        </r>
      </text>
    </comment>
    <comment ref="AG29" authorId="0" shapeId="0" xr:uid="{D9A25AD7-76B8-4484-B707-C95F624185BB}">
      <text>
        <r>
          <rPr>
            <sz val="11"/>
            <color theme="1"/>
            <rFont val="Calibri"/>
            <family val="2"/>
            <scheme val="minor"/>
          </rPr>
          <t>Observation status: Provisional value</t>
        </r>
      </text>
    </comment>
    <comment ref="S30" authorId="0" shapeId="0" xr:uid="{A0910E9C-6A68-48AC-B16C-C0FE744B185A}">
      <text>
        <r>
          <rPr>
            <sz val="11"/>
            <color theme="1"/>
            <rFont val="Calibri"/>
            <family val="2"/>
            <scheme val="minor"/>
          </rPr>
          <t>Observation status: Time series break</t>
        </r>
      </text>
    </comment>
    <comment ref="AG30" authorId="0" shapeId="0" xr:uid="{7A227E58-3B5C-4BFE-90A4-6AC6958E138F}">
      <text>
        <r>
          <rPr>
            <sz val="11"/>
            <color theme="1"/>
            <rFont val="Calibri"/>
            <family val="2"/>
            <scheme val="minor"/>
          </rPr>
          <t>Observation status: Provisional value</t>
        </r>
      </text>
    </comment>
    <comment ref="S31" authorId="0" shapeId="0" xr:uid="{15D620F1-31D1-4E17-8E1F-DBAD74D3C802}">
      <text>
        <r>
          <rPr>
            <sz val="11"/>
            <color theme="1"/>
            <rFont val="Calibri"/>
            <family val="2"/>
            <scheme val="minor"/>
          </rPr>
          <t>Observation status: Time series break</t>
        </r>
      </text>
    </comment>
    <comment ref="AG31" authorId="0" shapeId="0" xr:uid="{7C39ACB5-9ACB-4A80-BE73-2929D485132F}">
      <text>
        <r>
          <rPr>
            <sz val="11"/>
            <color theme="1"/>
            <rFont val="Calibri"/>
            <family val="2"/>
            <scheme val="minor"/>
          </rPr>
          <t>Observation status: Provisional value</t>
        </r>
      </text>
    </comment>
    <comment ref="AF33" authorId="0" shapeId="0" xr:uid="{66306F8C-E717-44B1-A918-4D1CBD046CF3}">
      <text>
        <r>
          <rPr>
            <sz val="11"/>
            <color theme="1"/>
            <rFont val="Calibri"/>
            <family val="2"/>
            <scheme val="minor"/>
          </rPr>
          <t>Observation status: Provisional value</t>
        </r>
      </text>
    </comment>
    <comment ref="AG33" authorId="0" shapeId="0" xr:uid="{B7D45787-F001-454A-8FFA-459B03E06C1A}">
      <text>
        <r>
          <rPr>
            <sz val="11"/>
            <color theme="1"/>
            <rFont val="Calibri"/>
            <family val="2"/>
            <scheme val="minor"/>
          </rPr>
          <t>Observation status: Provisional value</t>
        </r>
      </text>
    </comment>
    <comment ref="AF34" authorId="0" shapeId="0" xr:uid="{AECD0E9D-54EB-4D28-B1C2-9B5AC5EF55CF}">
      <text>
        <r>
          <rPr>
            <sz val="11"/>
            <color theme="1"/>
            <rFont val="Calibri"/>
            <family val="2"/>
            <scheme val="minor"/>
          </rPr>
          <t>Observation status: Provisional value</t>
        </r>
      </text>
    </comment>
    <comment ref="AG34" authorId="0" shapeId="0" xr:uid="{7B2BA9BB-2EDD-4D31-BCC3-B6BA87B5F4B1}">
      <text>
        <r>
          <rPr>
            <sz val="11"/>
            <color theme="1"/>
            <rFont val="Calibri"/>
            <family val="2"/>
            <scheme val="minor"/>
          </rPr>
          <t>Observation status: Provisional value</t>
        </r>
      </text>
    </comment>
    <comment ref="AF35" authorId="0" shapeId="0" xr:uid="{20C5F89F-33B5-47FA-BEB8-001459D9DB4E}">
      <text>
        <r>
          <rPr>
            <sz val="11"/>
            <color theme="1"/>
            <rFont val="Calibri"/>
            <family val="2"/>
            <scheme val="minor"/>
          </rPr>
          <t>Observation status: Provisional value</t>
        </r>
      </text>
    </comment>
    <comment ref="AG35" authorId="0" shapeId="0" xr:uid="{C5B2B61F-DBBD-4BDD-BD4C-03981D4BDCC5}">
      <text>
        <r>
          <rPr>
            <sz val="11"/>
            <color theme="1"/>
            <rFont val="Calibri"/>
            <family val="2"/>
            <scheme val="minor"/>
          </rPr>
          <t>Observation status: Provisional value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05F1A858-EE8F-4201-9470-8AFBDD376492}">
      <text>
        <r>
          <rPr>
            <sz val="11"/>
            <color theme="1"/>
            <rFont val="Calibri"/>
            <family val="2"/>
            <scheme val="minor"/>
          </rPr>
          <t>Observation status: Time series break</t>
        </r>
      </text>
    </comment>
    <comment ref="AG9" authorId="0" shapeId="0" xr:uid="{FBCA8881-5311-46B8-995C-6C41FE0B3A49}">
      <text>
        <r>
          <rPr>
            <sz val="11"/>
            <color theme="1"/>
            <rFont val="Calibri"/>
            <family val="2"/>
            <scheme val="minor"/>
          </rPr>
          <t>Observation status: Provisional value</t>
        </r>
      </text>
    </comment>
    <comment ref="S10" authorId="0" shapeId="0" xr:uid="{1E71AE6D-74DE-480F-AEFF-F774AEDC4AC0}">
      <text>
        <r>
          <rPr>
            <sz val="11"/>
            <color theme="1"/>
            <rFont val="Calibri"/>
            <family val="2"/>
            <scheme val="minor"/>
          </rPr>
          <t>Observation status: Time series break</t>
        </r>
      </text>
    </comment>
    <comment ref="AG10" authorId="0" shapeId="0" xr:uid="{90E690E8-F7D9-4529-9967-4A708581AB4D}">
      <text>
        <r>
          <rPr>
            <sz val="11"/>
            <color theme="1"/>
            <rFont val="Calibri"/>
            <family val="2"/>
            <scheme val="minor"/>
          </rPr>
          <t>Observation status: Provisional value</t>
        </r>
      </text>
    </comment>
    <comment ref="S11" authorId="0" shapeId="0" xr:uid="{C7D98844-C138-4645-BA0D-38C55CA07EE1}">
      <text>
        <r>
          <rPr>
            <sz val="11"/>
            <color theme="1"/>
            <rFont val="Calibri"/>
            <family val="2"/>
            <scheme val="minor"/>
          </rPr>
          <t>Observation status: Time series break</t>
        </r>
      </text>
    </comment>
    <comment ref="AG11" authorId="0" shapeId="0" xr:uid="{F37D16CD-C527-42D8-B017-951F0C8C4B45}">
      <text>
        <r>
          <rPr>
            <sz val="11"/>
            <color theme="1"/>
            <rFont val="Calibri"/>
            <family val="2"/>
            <scheme val="minor"/>
          </rPr>
          <t>Observation status: Provisional value</t>
        </r>
      </text>
    </comment>
    <comment ref="S12" authorId="0" shapeId="0" xr:uid="{FCA52C39-A912-424A-BE9E-3B805A7823E9}">
      <text>
        <r>
          <rPr>
            <sz val="11"/>
            <color theme="1"/>
            <rFont val="Calibri"/>
            <family val="2"/>
            <scheme val="minor"/>
          </rPr>
          <t>Observation status: Time series break</t>
        </r>
      </text>
    </comment>
    <comment ref="AG12" authorId="0" shapeId="0" xr:uid="{520468BD-A2BB-4072-8628-EAA4DB6C3EB8}">
      <text>
        <r>
          <rPr>
            <sz val="11"/>
            <color theme="1"/>
            <rFont val="Calibri"/>
            <family val="2"/>
            <scheme val="minor"/>
          </rPr>
          <t>Observation status: Provisional value</t>
        </r>
      </text>
    </comment>
    <comment ref="AF14" authorId="0" shapeId="0" xr:uid="{BF8CBD14-E64A-4171-BD40-D1D2C71D82E5}">
      <text>
        <r>
          <rPr>
            <sz val="11"/>
            <color theme="1"/>
            <rFont val="Calibri"/>
            <family val="2"/>
            <scheme val="minor"/>
          </rPr>
          <t>Observation status: Provisional value</t>
        </r>
      </text>
    </comment>
    <comment ref="AG14" authorId="0" shapeId="0" xr:uid="{C79748B1-9F1D-404C-A547-5BF96E592FB8}">
      <text>
        <r>
          <rPr>
            <sz val="11"/>
            <color theme="1"/>
            <rFont val="Calibri"/>
            <family val="2"/>
            <scheme val="minor"/>
          </rPr>
          <t>Observation status: Provisional value</t>
        </r>
      </text>
    </comment>
    <comment ref="AF15" authorId="0" shapeId="0" xr:uid="{F0992B7D-50BB-416D-9F3C-4D7A9B5FF998}">
      <text>
        <r>
          <rPr>
            <sz val="11"/>
            <color theme="1"/>
            <rFont val="Calibri"/>
            <family val="2"/>
            <scheme val="minor"/>
          </rPr>
          <t>Observation status: Provisional value</t>
        </r>
      </text>
    </comment>
    <comment ref="AG15" authorId="0" shapeId="0" xr:uid="{94E03145-B8A7-4E35-B7D8-AA6660D76E87}">
      <text>
        <r>
          <rPr>
            <sz val="11"/>
            <color theme="1"/>
            <rFont val="Calibri"/>
            <family val="2"/>
            <scheme val="minor"/>
          </rPr>
          <t>Observation status: Provisional value</t>
        </r>
      </text>
    </comment>
    <comment ref="AF16" authorId="0" shapeId="0" xr:uid="{F2E5C35E-EA9E-43C9-B268-365A0C29440A}">
      <text>
        <r>
          <rPr>
            <sz val="11"/>
            <color theme="1"/>
            <rFont val="Calibri"/>
            <family val="2"/>
            <scheme val="minor"/>
          </rPr>
          <t>Observation status: Provisional value</t>
        </r>
      </text>
    </comment>
    <comment ref="AG16" authorId="0" shapeId="0" xr:uid="{FF044DA4-0A40-43C5-9EE3-95C6754CFAEE}">
      <text>
        <r>
          <rPr>
            <sz val="11"/>
            <color theme="1"/>
            <rFont val="Calibri"/>
            <family val="2"/>
            <scheme val="minor"/>
          </rPr>
          <t>Observation status: Provisional value</t>
        </r>
      </text>
    </comment>
    <comment ref="AF17" authorId="0" shapeId="0" xr:uid="{D5862C5E-AE24-4FF8-B782-5F931C969D0F}">
      <text>
        <r>
          <rPr>
            <sz val="11"/>
            <color theme="1"/>
            <rFont val="Calibri"/>
            <family val="2"/>
            <scheme val="minor"/>
          </rPr>
          <t>Observation status: Provisional value</t>
        </r>
      </text>
    </comment>
    <comment ref="AG17" authorId="0" shapeId="0" xr:uid="{4E5702A3-D034-4989-BD23-CE8A0E72E349}">
      <text>
        <r>
          <rPr>
            <sz val="11"/>
            <color theme="1"/>
            <rFont val="Calibri"/>
            <family val="2"/>
            <scheme val="minor"/>
          </rPr>
          <t>Observation status: Provisional value</t>
        </r>
      </text>
    </comment>
    <comment ref="AD19" authorId="0" shapeId="0" xr:uid="{0219E234-8B2E-4698-A7A5-1516282A4A38}">
      <text>
        <r>
          <rPr>
            <sz val="11"/>
            <color theme="1"/>
            <rFont val="Calibri"/>
            <family val="2"/>
            <scheme val="minor"/>
          </rPr>
          <t>Observation status: Provisional value</t>
        </r>
      </text>
    </comment>
    <comment ref="AE19" authorId="0" shapeId="0" xr:uid="{CA3AE5C0-0542-4CF6-9435-85ADE17CC221}">
      <text>
        <r>
          <rPr>
            <sz val="11"/>
            <color theme="1"/>
            <rFont val="Calibri"/>
            <family val="2"/>
            <scheme val="minor"/>
          </rPr>
          <t>Observation status: Provisional value</t>
        </r>
      </text>
    </comment>
    <comment ref="AF19" authorId="0" shapeId="0" xr:uid="{DA386AE6-5F42-4718-81C5-172819317EDC}">
      <text>
        <r>
          <rPr>
            <sz val="11"/>
            <color theme="1"/>
            <rFont val="Calibri"/>
            <family val="2"/>
            <scheme val="minor"/>
          </rPr>
          <t>Observation status: Provisional value</t>
        </r>
      </text>
    </comment>
    <comment ref="AG19" authorId="0" shapeId="0" xr:uid="{081EC823-CC7F-4F1A-8CEA-705AC71CD1CB}">
      <text>
        <r>
          <rPr>
            <sz val="11"/>
            <color theme="1"/>
            <rFont val="Calibri"/>
            <family val="2"/>
            <scheme val="minor"/>
          </rPr>
          <t>Observation status: Provisional value</t>
        </r>
      </text>
    </comment>
    <comment ref="AD20" authorId="0" shapeId="0" xr:uid="{B451ECD0-7BB6-4CBB-8373-2C69C91C9C63}">
      <text>
        <r>
          <rPr>
            <sz val="11"/>
            <color theme="1"/>
            <rFont val="Calibri"/>
            <family val="2"/>
            <scheme val="minor"/>
          </rPr>
          <t>Observation status: Provisional value</t>
        </r>
      </text>
    </comment>
    <comment ref="AE20" authorId="0" shapeId="0" xr:uid="{130A1C95-1EB5-4170-A6FF-E10FF4CFEDF3}">
      <text>
        <r>
          <rPr>
            <sz val="11"/>
            <color theme="1"/>
            <rFont val="Calibri"/>
            <family val="2"/>
            <scheme val="minor"/>
          </rPr>
          <t>Observation status: Provisional value</t>
        </r>
      </text>
    </comment>
    <comment ref="AF20" authorId="0" shapeId="0" xr:uid="{A60B4C71-A87F-4636-BA17-5A0DF643C3C3}">
      <text>
        <r>
          <rPr>
            <sz val="11"/>
            <color theme="1"/>
            <rFont val="Calibri"/>
            <family val="2"/>
            <scheme val="minor"/>
          </rPr>
          <t>Observation status: Provisional value</t>
        </r>
      </text>
    </comment>
    <comment ref="AG20" authorId="0" shapeId="0" xr:uid="{C2182F3F-13CA-4A25-A795-D52AE7E8E42C}">
      <text>
        <r>
          <rPr>
            <sz val="11"/>
            <color theme="1"/>
            <rFont val="Calibri"/>
            <family val="2"/>
            <scheme val="minor"/>
          </rPr>
          <t>Observation status: Provisional value</t>
        </r>
      </text>
    </comment>
    <comment ref="AD21" authorId="0" shapeId="0" xr:uid="{781EF884-CA03-4AF7-9307-63BBB0FAAF22}">
      <text>
        <r>
          <rPr>
            <sz val="11"/>
            <color theme="1"/>
            <rFont val="Calibri"/>
            <family val="2"/>
            <scheme val="minor"/>
          </rPr>
          <t>Observation status: Provisional value</t>
        </r>
      </text>
    </comment>
    <comment ref="AE21" authorId="0" shapeId="0" xr:uid="{784F7A6C-7C33-4F27-8960-01E130E29966}">
      <text>
        <r>
          <rPr>
            <sz val="11"/>
            <color theme="1"/>
            <rFont val="Calibri"/>
            <family val="2"/>
            <scheme val="minor"/>
          </rPr>
          <t>Observation status: Provisional value</t>
        </r>
      </text>
    </comment>
    <comment ref="AF21" authorId="0" shapeId="0" xr:uid="{7953BA5C-E34C-4A92-89FA-158D58DE7DE8}">
      <text>
        <r>
          <rPr>
            <sz val="11"/>
            <color theme="1"/>
            <rFont val="Calibri"/>
            <family val="2"/>
            <scheme val="minor"/>
          </rPr>
          <t>Observation status: Provisional value</t>
        </r>
      </text>
    </comment>
    <comment ref="AG21" authorId="0" shapeId="0" xr:uid="{B8776541-7675-4EC4-B016-F1E33D0479FC}">
      <text>
        <r>
          <rPr>
            <sz val="11"/>
            <color theme="1"/>
            <rFont val="Calibri"/>
            <family val="2"/>
            <scheme val="minor"/>
          </rPr>
          <t>Observation status: Provisional value</t>
        </r>
      </text>
    </comment>
    <comment ref="AD22" authorId="0" shapeId="0" xr:uid="{1DD495F7-6726-45CF-9D4A-FFB7DEBB4522}">
      <text>
        <r>
          <rPr>
            <sz val="11"/>
            <color theme="1"/>
            <rFont val="Calibri"/>
            <family val="2"/>
            <scheme val="minor"/>
          </rPr>
          <t>Observation status: Provisional value</t>
        </r>
      </text>
    </comment>
    <comment ref="AE22" authorId="0" shapeId="0" xr:uid="{AED5E338-1031-42E5-8142-800180642C5D}">
      <text>
        <r>
          <rPr>
            <sz val="11"/>
            <color theme="1"/>
            <rFont val="Calibri"/>
            <family val="2"/>
            <scheme val="minor"/>
          </rPr>
          <t>Observation status: Provisional value</t>
        </r>
      </text>
    </comment>
    <comment ref="AF22" authorId="0" shapeId="0" xr:uid="{600C69CD-BB03-437E-8664-09711312C789}">
      <text>
        <r>
          <rPr>
            <sz val="11"/>
            <color theme="1"/>
            <rFont val="Calibri"/>
            <family val="2"/>
            <scheme val="minor"/>
          </rPr>
          <t>Observation status: Provisional value</t>
        </r>
      </text>
    </comment>
    <comment ref="AG22" authorId="0" shapeId="0" xr:uid="{C83E7085-6012-4677-A453-F5655CD344C0}">
      <text>
        <r>
          <rPr>
            <sz val="11"/>
            <color theme="1"/>
            <rFont val="Calibri"/>
            <family val="2"/>
            <scheme val="minor"/>
          </rPr>
          <t>Observation status: Provisional value</t>
        </r>
      </text>
    </comment>
    <comment ref="AF33" authorId="0" shapeId="0" xr:uid="{766FE2A7-260E-4272-9565-3A42E48C8A36}">
      <text>
        <r>
          <rPr>
            <sz val="11"/>
            <color theme="1"/>
            <rFont val="Calibri"/>
            <family val="2"/>
            <scheme val="minor"/>
          </rPr>
          <t>Observation status: Provisional value</t>
        </r>
      </text>
    </comment>
    <comment ref="AG33" authorId="0" shapeId="0" xr:uid="{67DDAF93-1F5D-4D7C-BF57-48C3279B4ADC}">
      <text>
        <r>
          <rPr>
            <sz val="11"/>
            <color theme="1"/>
            <rFont val="Calibri"/>
            <family val="2"/>
            <scheme val="minor"/>
          </rPr>
          <t>Observation status: Provisional value</t>
        </r>
      </text>
    </comment>
    <comment ref="AF34" authorId="0" shapeId="0" xr:uid="{A1700D98-FF90-4AA7-946F-91F150147019}">
      <text>
        <r>
          <rPr>
            <sz val="11"/>
            <color theme="1"/>
            <rFont val="Calibri"/>
            <family val="2"/>
            <scheme val="minor"/>
          </rPr>
          <t>Observation status: Provisional value</t>
        </r>
      </text>
    </comment>
    <comment ref="AG34" authorId="0" shapeId="0" xr:uid="{263A8D05-A4D2-48E7-BAFD-44E3E1790C49}">
      <text>
        <r>
          <rPr>
            <sz val="11"/>
            <color theme="1"/>
            <rFont val="Calibri"/>
            <family val="2"/>
            <scheme val="minor"/>
          </rPr>
          <t>Observation status: Provisional value</t>
        </r>
      </text>
    </comment>
    <comment ref="AF35" authorId="0" shapeId="0" xr:uid="{98431715-0F8B-491A-9D84-C186A2CDF2B7}">
      <text>
        <r>
          <rPr>
            <sz val="11"/>
            <color theme="1"/>
            <rFont val="Calibri"/>
            <family val="2"/>
            <scheme val="minor"/>
          </rPr>
          <t>Observation status: Provisional value</t>
        </r>
      </text>
    </comment>
    <comment ref="AG35" authorId="0" shapeId="0" xr:uid="{66A56861-EAB4-4D56-BB35-EBD17F7CF91A}">
      <text>
        <r>
          <rPr>
            <sz val="11"/>
            <color theme="1"/>
            <rFont val="Calibri"/>
            <family val="2"/>
            <scheme val="minor"/>
          </rPr>
          <t>Observation status: Provisional value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53180E3A-0009-4C57-824C-3EA87B05EBC3}">
      <text>
        <r>
          <rPr>
            <sz val="11"/>
            <color theme="1"/>
            <rFont val="Calibri"/>
            <family val="2"/>
            <scheme val="minor"/>
          </rPr>
          <t>Observation status: Time series break</t>
        </r>
      </text>
    </comment>
    <comment ref="AG9" authorId="0" shapeId="0" xr:uid="{AE5E745D-C2D3-46AB-929F-7D0F184E3300}">
      <text>
        <r>
          <rPr>
            <sz val="11"/>
            <color theme="1"/>
            <rFont val="Calibri"/>
            <family val="2"/>
            <scheme val="minor"/>
          </rPr>
          <t>Observation status: Provisional value</t>
        </r>
      </text>
    </comment>
    <comment ref="S10" authorId="0" shapeId="0" xr:uid="{5C385B52-B422-429A-A1A7-D9B8734B57E7}">
      <text>
        <r>
          <rPr>
            <sz val="11"/>
            <color theme="1"/>
            <rFont val="Calibri"/>
            <family val="2"/>
            <scheme val="minor"/>
          </rPr>
          <t>Observation status: Time series break</t>
        </r>
      </text>
    </comment>
    <comment ref="AG10" authorId="0" shapeId="0" xr:uid="{C5EF9C7A-DB39-4D8B-AD54-85A98E4586C3}">
      <text>
        <r>
          <rPr>
            <sz val="11"/>
            <color theme="1"/>
            <rFont val="Calibri"/>
            <family val="2"/>
            <scheme val="minor"/>
          </rPr>
          <t>Observation status: Provisional value</t>
        </r>
      </text>
    </comment>
    <comment ref="S11" authorId="0" shapeId="0" xr:uid="{51332BEF-CC4A-4AE3-92DB-1EC37E7B74C4}">
      <text>
        <r>
          <rPr>
            <sz val="11"/>
            <color theme="1"/>
            <rFont val="Calibri"/>
            <family val="2"/>
            <scheme val="minor"/>
          </rPr>
          <t>Observation status: Time series break</t>
        </r>
      </text>
    </comment>
    <comment ref="AG11" authorId="0" shapeId="0" xr:uid="{CB799EBB-1CBB-4507-87D7-3D0A9946A0F5}">
      <text>
        <r>
          <rPr>
            <sz val="11"/>
            <color theme="1"/>
            <rFont val="Calibri"/>
            <family val="2"/>
            <scheme val="minor"/>
          </rPr>
          <t>Observation status: Provisional value</t>
        </r>
      </text>
    </comment>
    <comment ref="S12" authorId="0" shapeId="0" xr:uid="{44E7EB5B-6101-40D0-9EAF-1F0676445E24}">
      <text>
        <r>
          <rPr>
            <sz val="11"/>
            <color theme="1"/>
            <rFont val="Calibri"/>
            <family val="2"/>
            <scheme val="minor"/>
          </rPr>
          <t>Observation status: Time series break</t>
        </r>
      </text>
    </comment>
    <comment ref="AG12" authorId="0" shapeId="0" xr:uid="{4CD778BB-4520-4F86-942B-89EC989743B9}">
      <text>
        <r>
          <rPr>
            <sz val="11"/>
            <color theme="1"/>
            <rFont val="Calibri"/>
            <family val="2"/>
            <scheme val="minor"/>
          </rPr>
          <t>Observation status: Provisional value</t>
        </r>
      </text>
    </comment>
    <comment ref="S14" authorId="0" shapeId="0" xr:uid="{C6DE8A21-0FF3-4575-A60A-6F3E3B0E75AA}">
      <text>
        <r>
          <rPr>
            <sz val="11"/>
            <color theme="1"/>
            <rFont val="Calibri"/>
            <family val="2"/>
            <scheme val="minor"/>
          </rPr>
          <t>Observation status: Time series break</t>
        </r>
      </text>
    </comment>
    <comment ref="AG14" authorId="0" shapeId="0" xr:uid="{54698007-2302-49D6-87F5-61757EE31A92}">
      <text>
        <r>
          <rPr>
            <sz val="11"/>
            <color theme="1"/>
            <rFont val="Calibri"/>
            <family val="2"/>
            <scheme val="minor"/>
          </rPr>
          <t>Observation status: Provisional value</t>
        </r>
      </text>
    </comment>
    <comment ref="S15" authorId="0" shapeId="0" xr:uid="{DCD06E79-60D3-472F-AFFB-8592F2E7EA44}">
      <text>
        <r>
          <rPr>
            <sz val="11"/>
            <color theme="1"/>
            <rFont val="Calibri"/>
            <family val="2"/>
            <scheme val="minor"/>
          </rPr>
          <t>Observation status: Time series break</t>
        </r>
      </text>
    </comment>
    <comment ref="AG15" authorId="0" shapeId="0" xr:uid="{738BC550-83ED-41AF-8BD5-B5C431A600B6}">
      <text>
        <r>
          <rPr>
            <sz val="11"/>
            <color theme="1"/>
            <rFont val="Calibri"/>
            <family val="2"/>
            <scheme val="minor"/>
          </rPr>
          <t>Observation status: Provisional value</t>
        </r>
      </text>
    </comment>
    <comment ref="S16" authorId="0" shapeId="0" xr:uid="{18FFFF42-62E7-4672-B617-12FCFD655BC3}">
      <text>
        <r>
          <rPr>
            <sz val="11"/>
            <color theme="1"/>
            <rFont val="Calibri"/>
            <family val="2"/>
            <scheme val="minor"/>
          </rPr>
          <t>Observation status: Time series break</t>
        </r>
      </text>
    </comment>
    <comment ref="AG16" authorId="0" shapeId="0" xr:uid="{FB3DF80B-B953-4B80-8DC9-2DC88540B801}">
      <text>
        <r>
          <rPr>
            <sz val="11"/>
            <color theme="1"/>
            <rFont val="Calibri"/>
            <family val="2"/>
            <scheme val="minor"/>
          </rPr>
          <t>Observation status: Provisional value</t>
        </r>
      </text>
    </comment>
    <comment ref="S17" authorId="0" shapeId="0" xr:uid="{517B93FE-C9FB-474A-A198-8A29FDBC87C2}">
      <text>
        <r>
          <rPr>
            <sz val="11"/>
            <color theme="1"/>
            <rFont val="Calibri"/>
            <family val="2"/>
            <scheme val="minor"/>
          </rPr>
          <t>Observation status: Time series break</t>
        </r>
      </text>
    </comment>
    <comment ref="AG17" authorId="0" shapeId="0" xr:uid="{6BF2C68A-243A-433F-89F4-6059DCE988BA}">
      <text>
        <r>
          <rPr>
            <sz val="11"/>
            <color theme="1"/>
            <rFont val="Calibri"/>
            <family val="2"/>
            <scheme val="minor"/>
          </rPr>
          <t>Observation status: Provisional value</t>
        </r>
      </text>
    </comment>
    <comment ref="S19" authorId="0" shapeId="0" xr:uid="{350AB56E-C5A5-46A6-9FF8-CD5715A66EA9}">
      <text>
        <r>
          <rPr>
            <sz val="11"/>
            <color theme="1"/>
            <rFont val="Calibri"/>
            <family val="2"/>
            <scheme val="minor"/>
          </rPr>
          <t>Observation status: Time series break</t>
        </r>
      </text>
    </comment>
    <comment ref="AG19" authorId="0" shapeId="0" xr:uid="{BE70F142-5028-4AC0-9C35-84B1585F57FC}">
      <text>
        <r>
          <rPr>
            <sz val="11"/>
            <color theme="1"/>
            <rFont val="Calibri"/>
            <family val="2"/>
            <scheme val="minor"/>
          </rPr>
          <t>Observation status: Provisional value</t>
        </r>
      </text>
    </comment>
    <comment ref="S20" authorId="0" shapeId="0" xr:uid="{A9B06104-F150-4ECD-9EEC-4D3BA38E68E9}">
      <text>
        <r>
          <rPr>
            <sz val="11"/>
            <color theme="1"/>
            <rFont val="Calibri"/>
            <family val="2"/>
            <scheme val="minor"/>
          </rPr>
          <t>Observation status: Time series break</t>
        </r>
      </text>
    </comment>
    <comment ref="AG20" authorId="0" shapeId="0" xr:uid="{E948BD34-EBA0-4959-AC8F-8F689E5368CA}">
      <text>
        <r>
          <rPr>
            <sz val="11"/>
            <color theme="1"/>
            <rFont val="Calibri"/>
            <family val="2"/>
            <scheme val="minor"/>
          </rPr>
          <t>Observation status: Provisional value</t>
        </r>
      </text>
    </comment>
    <comment ref="S21" authorId="0" shapeId="0" xr:uid="{E4FD2DEC-26D9-43B1-9885-ED871B3B907E}">
      <text>
        <r>
          <rPr>
            <sz val="11"/>
            <color theme="1"/>
            <rFont val="Calibri"/>
            <family val="2"/>
            <scheme val="minor"/>
          </rPr>
          <t>Observation status: Time series break</t>
        </r>
      </text>
    </comment>
    <comment ref="AG21" authorId="0" shapeId="0" xr:uid="{A0CD6863-0A77-489F-8BF1-851114FA6FB0}">
      <text>
        <r>
          <rPr>
            <sz val="11"/>
            <color theme="1"/>
            <rFont val="Calibri"/>
            <family val="2"/>
            <scheme val="minor"/>
          </rPr>
          <t>Observation status: Provisional value</t>
        </r>
      </text>
    </comment>
    <comment ref="S22" authorId="0" shapeId="0" xr:uid="{DDB8D26C-E870-41D2-98CD-D4CF8DDACCE8}">
      <text>
        <r>
          <rPr>
            <sz val="11"/>
            <color theme="1"/>
            <rFont val="Calibri"/>
            <family val="2"/>
            <scheme val="minor"/>
          </rPr>
          <t>Observation status: Time series break</t>
        </r>
      </text>
    </comment>
    <comment ref="AG22" authorId="0" shapeId="0" xr:uid="{89F0F72F-D01D-4138-B52E-2FB1710707A0}">
      <text>
        <r>
          <rPr>
            <sz val="11"/>
            <color theme="1"/>
            <rFont val="Calibri"/>
            <family val="2"/>
            <scheme val="minor"/>
          </rPr>
          <t>Observation status: Provisional value</t>
        </r>
      </text>
    </comment>
    <comment ref="S28" authorId="0" shapeId="0" xr:uid="{7144C569-D742-4485-9FF6-61B91D864358}">
      <text>
        <r>
          <rPr>
            <sz val="11"/>
            <color theme="1"/>
            <rFont val="Calibri"/>
            <family val="2"/>
            <scheme val="minor"/>
          </rPr>
          <t>Observation status: Time series break</t>
        </r>
      </text>
    </comment>
    <comment ref="AG28" authorId="0" shapeId="0" xr:uid="{6D8B73EB-62F1-4527-9DAA-4F15993FCEE9}">
      <text>
        <r>
          <rPr>
            <sz val="11"/>
            <color theme="1"/>
            <rFont val="Calibri"/>
            <family val="2"/>
            <scheme val="minor"/>
          </rPr>
          <t>Observation status: Provisional value</t>
        </r>
      </text>
    </comment>
    <comment ref="S29" authorId="0" shapeId="0" xr:uid="{F8655CC8-3F7C-472F-9AD7-8E2B83926A8A}">
      <text>
        <r>
          <rPr>
            <sz val="11"/>
            <color theme="1"/>
            <rFont val="Calibri"/>
            <family val="2"/>
            <scheme val="minor"/>
          </rPr>
          <t>Observation status: Time series break</t>
        </r>
      </text>
    </comment>
    <comment ref="AG29" authorId="0" shapeId="0" xr:uid="{59609F6B-2154-4E5F-9D49-EFAA5F048657}">
      <text>
        <r>
          <rPr>
            <sz val="11"/>
            <color theme="1"/>
            <rFont val="Calibri"/>
            <family val="2"/>
            <scheme val="minor"/>
          </rPr>
          <t>Observation status: Provisional value</t>
        </r>
      </text>
    </comment>
    <comment ref="S30" authorId="0" shapeId="0" xr:uid="{BADEA2A5-CCBA-4B26-9075-117C1597F0BA}">
      <text>
        <r>
          <rPr>
            <sz val="11"/>
            <color theme="1"/>
            <rFont val="Calibri"/>
            <family val="2"/>
            <scheme val="minor"/>
          </rPr>
          <t>Observation status: Time series break</t>
        </r>
      </text>
    </comment>
    <comment ref="AG30" authorId="0" shapeId="0" xr:uid="{9A5A556F-84B8-48E2-958A-292040D12367}">
      <text>
        <r>
          <rPr>
            <sz val="11"/>
            <color theme="1"/>
            <rFont val="Calibri"/>
            <family val="2"/>
            <scheme val="minor"/>
          </rPr>
          <t>Observation status: Provisional value</t>
        </r>
      </text>
    </comment>
    <comment ref="S31" authorId="0" shapeId="0" xr:uid="{A4C73B62-EB8E-4D69-BE5A-3561EA3EC285}">
      <text>
        <r>
          <rPr>
            <sz val="11"/>
            <color theme="1"/>
            <rFont val="Calibri"/>
            <family val="2"/>
            <scheme val="minor"/>
          </rPr>
          <t>Observation status: Time series break</t>
        </r>
      </text>
    </comment>
    <comment ref="AG31" authorId="0" shapeId="0" xr:uid="{DBE3DE49-E5AA-46F2-8549-08C0187481F8}">
      <text>
        <r>
          <rPr>
            <sz val="11"/>
            <color theme="1"/>
            <rFont val="Calibri"/>
            <family val="2"/>
            <scheme val="minor"/>
          </rPr>
          <t>Observation status: Provisional value</t>
        </r>
      </text>
    </comment>
    <comment ref="AF33" authorId="0" shapeId="0" xr:uid="{32407088-B0AD-4F41-B39A-2A4119CDBD68}">
      <text>
        <r>
          <rPr>
            <sz val="11"/>
            <color theme="1"/>
            <rFont val="Calibri"/>
            <family val="2"/>
            <scheme val="minor"/>
          </rPr>
          <t>Observation status: Provisional value</t>
        </r>
      </text>
    </comment>
    <comment ref="AG33" authorId="0" shapeId="0" xr:uid="{A55F521E-58DD-4133-89DB-91ABA48AE573}">
      <text>
        <r>
          <rPr>
            <sz val="11"/>
            <color theme="1"/>
            <rFont val="Calibri"/>
            <family val="2"/>
            <scheme val="minor"/>
          </rPr>
          <t>Observation status: Provisional value</t>
        </r>
      </text>
    </comment>
    <comment ref="AF34" authorId="0" shapeId="0" xr:uid="{05BECC7C-EE0F-4EFD-9E9D-6F74A8C9611E}">
      <text>
        <r>
          <rPr>
            <sz val="11"/>
            <color theme="1"/>
            <rFont val="Calibri"/>
            <family val="2"/>
            <scheme val="minor"/>
          </rPr>
          <t>Observation status: Provisional value</t>
        </r>
      </text>
    </comment>
    <comment ref="AG34" authorId="0" shapeId="0" xr:uid="{6B174A17-FA56-46E1-A78A-311CE171D3E9}">
      <text>
        <r>
          <rPr>
            <sz val="11"/>
            <color theme="1"/>
            <rFont val="Calibri"/>
            <family val="2"/>
            <scheme val="minor"/>
          </rPr>
          <t>Observation status: Provisional value</t>
        </r>
      </text>
    </comment>
    <comment ref="AF35" authorId="0" shapeId="0" xr:uid="{1ED91EA7-4792-4E2A-B67E-86E31231E085}">
      <text>
        <r>
          <rPr>
            <sz val="11"/>
            <color theme="1"/>
            <rFont val="Calibri"/>
            <family val="2"/>
            <scheme val="minor"/>
          </rPr>
          <t>Observation status: Provisional value</t>
        </r>
      </text>
    </comment>
    <comment ref="AG35" authorId="0" shapeId="0" xr:uid="{02563641-96FB-44BD-9DE9-D4AA61D79BB9}">
      <text>
        <r>
          <rPr>
            <sz val="11"/>
            <color theme="1"/>
            <rFont val="Calibri"/>
            <family val="2"/>
            <scheme val="minor"/>
          </rPr>
          <t>Observation status: Provisional value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D1489052-3DAE-42F2-A345-0EC443C00104}">
      <text>
        <r>
          <rPr>
            <sz val="11"/>
            <color theme="1"/>
            <rFont val="Calibri"/>
            <family val="2"/>
            <scheme val="minor"/>
          </rPr>
          <t>Observation status: Time series break</t>
        </r>
      </text>
    </comment>
    <comment ref="AG9" authorId="0" shapeId="0" xr:uid="{6FEDF57C-2378-42F5-A9F4-9BB06F789A85}">
      <text>
        <r>
          <rPr>
            <sz val="11"/>
            <color theme="1"/>
            <rFont val="Calibri"/>
            <family val="2"/>
            <scheme val="minor"/>
          </rPr>
          <t>Observation status: Provisional value</t>
        </r>
      </text>
    </comment>
    <comment ref="S10" authorId="0" shapeId="0" xr:uid="{C29E8F28-EF2F-4F1C-9E0B-65ECBC85A398}">
      <text>
        <r>
          <rPr>
            <sz val="11"/>
            <color theme="1"/>
            <rFont val="Calibri"/>
            <family val="2"/>
            <scheme val="minor"/>
          </rPr>
          <t>Observation status: Time series break</t>
        </r>
      </text>
    </comment>
    <comment ref="AG10" authorId="0" shapeId="0" xr:uid="{2553C973-282E-412A-9815-8EA1CFCE688B}">
      <text>
        <r>
          <rPr>
            <sz val="11"/>
            <color theme="1"/>
            <rFont val="Calibri"/>
            <family val="2"/>
            <scheme val="minor"/>
          </rPr>
          <t>Observation status: Provisional value</t>
        </r>
      </text>
    </comment>
    <comment ref="S11" authorId="0" shapeId="0" xr:uid="{095DB089-D729-428D-A2E9-7232E42ABB44}">
      <text>
        <r>
          <rPr>
            <sz val="11"/>
            <color theme="1"/>
            <rFont val="Calibri"/>
            <family val="2"/>
            <scheme val="minor"/>
          </rPr>
          <t>Observation status: Time series break</t>
        </r>
      </text>
    </comment>
    <comment ref="AG11" authorId="0" shapeId="0" xr:uid="{1E401605-C82C-4C9F-B91F-D94C099B38C8}">
      <text>
        <r>
          <rPr>
            <sz val="11"/>
            <color theme="1"/>
            <rFont val="Calibri"/>
            <family val="2"/>
            <scheme val="minor"/>
          </rPr>
          <t>Observation status: Provisional value</t>
        </r>
      </text>
    </comment>
    <comment ref="S12" authorId="0" shapeId="0" xr:uid="{BAFDED15-7D3D-4115-A3A4-2137B99CEF5C}">
      <text>
        <r>
          <rPr>
            <sz val="11"/>
            <color theme="1"/>
            <rFont val="Calibri"/>
            <family val="2"/>
            <scheme val="minor"/>
          </rPr>
          <t>Observation status: Time series break</t>
        </r>
      </text>
    </comment>
    <comment ref="AG12" authorId="0" shapeId="0" xr:uid="{E2B043E5-7F3F-45AC-94A6-159B3B48978E}">
      <text>
        <r>
          <rPr>
            <sz val="11"/>
            <color theme="1"/>
            <rFont val="Calibri"/>
            <family val="2"/>
            <scheme val="minor"/>
          </rPr>
          <t>Observation status: Provisional value</t>
        </r>
      </text>
    </comment>
    <comment ref="AF14" authorId="0" shapeId="0" xr:uid="{4CB64759-9D46-43A1-8DCE-0CE6836883B4}">
      <text>
        <r>
          <rPr>
            <sz val="11"/>
            <color theme="1"/>
            <rFont val="Calibri"/>
            <family val="2"/>
            <scheme val="minor"/>
          </rPr>
          <t>Observation status: Provisional value</t>
        </r>
      </text>
    </comment>
    <comment ref="AG14" authorId="0" shapeId="0" xr:uid="{73762FD5-D3C4-46D1-8800-062B3B1F5F28}">
      <text>
        <r>
          <rPr>
            <sz val="11"/>
            <color theme="1"/>
            <rFont val="Calibri"/>
            <family val="2"/>
            <scheme val="minor"/>
          </rPr>
          <t>Observation status: Provisional value</t>
        </r>
      </text>
    </comment>
    <comment ref="AF15" authorId="0" shapeId="0" xr:uid="{E479A170-B365-42EA-AC52-6B8EF5DA29D5}">
      <text>
        <r>
          <rPr>
            <sz val="11"/>
            <color theme="1"/>
            <rFont val="Calibri"/>
            <family val="2"/>
            <scheme val="minor"/>
          </rPr>
          <t>Observation status: Provisional value</t>
        </r>
      </text>
    </comment>
    <comment ref="AG15" authorId="0" shapeId="0" xr:uid="{F54D0D5F-FDDF-43CC-9925-6268089A996E}">
      <text>
        <r>
          <rPr>
            <sz val="11"/>
            <color theme="1"/>
            <rFont val="Calibri"/>
            <family val="2"/>
            <scheme val="minor"/>
          </rPr>
          <t>Observation status: Provisional value</t>
        </r>
      </text>
    </comment>
    <comment ref="AF16" authorId="0" shapeId="0" xr:uid="{46B696FA-035B-4054-982F-6E620868A2E7}">
      <text>
        <r>
          <rPr>
            <sz val="11"/>
            <color theme="1"/>
            <rFont val="Calibri"/>
            <family val="2"/>
            <scheme val="minor"/>
          </rPr>
          <t>Observation status: Provisional value</t>
        </r>
      </text>
    </comment>
    <comment ref="AG16" authorId="0" shapeId="0" xr:uid="{2697FCD5-1247-463E-8213-8E7F04F82102}">
      <text>
        <r>
          <rPr>
            <sz val="11"/>
            <color theme="1"/>
            <rFont val="Calibri"/>
            <family val="2"/>
            <scheme val="minor"/>
          </rPr>
          <t>Observation status: Provisional value</t>
        </r>
      </text>
    </comment>
    <comment ref="AF17" authorId="0" shapeId="0" xr:uid="{28A48E7B-FD87-46EA-AE27-BBCE8E0C777A}">
      <text>
        <r>
          <rPr>
            <sz val="11"/>
            <color theme="1"/>
            <rFont val="Calibri"/>
            <family val="2"/>
            <scheme val="minor"/>
          </rPr>
          <t>Observation status: Provisional value</t>
        </r>
      </text>
    </comment>
    <comment ref="AG17" authorId="0" shapeId="0" xr:uid="{9D0F466E-DD0E-4652-8AD2-115771C47DD7}">
      <text>
        <r>
          <rPr>
            <sz val="11"/>
            <color theme="1"/>
            <rFont val="Calibri"/>
            <family val="2"/>
            <scheme val="minor"/>
          </rPr>
          <t>Observation status: Provisional value</t>
        </r>
      </text>
    </comment>
    <comment ref="AD19" authorId="0" shapeId="0" xr:uid="{A893240B-64B4-4A65-AB92-9743364B9494}">
      <text>
        <r>
          <rPr>
            <sz val="11"/>
            <color theme="1"/>
            <rFont val="Calibri"/>
            <family val="2"/>
            <scheme val="minor"/>
          </rPr>
          <t>Observation status: Provisional value</t>
        </r>
      </text>
    </comment>
    <comment ref="AE19" authorId="0" shapeId="0" xr:uid="{FE44D1FC-829F-43BA-9895-D203B1C19399}">
      <text>
        <r>
          <rPr>
            <sz val="11"/>
            <color theme="1"/>
            <rFont val="Calibri"/>
            <family val="2"/>
            <scheme val="minor"/>
          </rPr>
          <t>Observation status: Provisional value</t>
        </r>
      </text>
    </comment>
    <comment ref="AF19" authorId="0" shapeId="0" xr:uid="{20F31734-D93E-44B1-8211-9FEB68662CEA}">
      <text>
        <r>
          <rPr>
            <sz val="11"/>
            <color theme="1"/>
            <rFont val="Calibri"/>
            <family val="2"/>
            <scheme val="minor"/>
          </rPr>
          <t>Observation status: Provisional value</t>
        </r>
      </text>
    </comment>
    <comment ref="AG19" authorId="0" shapeId="0" xr:uid="{06C99EAB-3ED0-48C4-B06F-0EAE1DA59A5B}">
      <text>
        <r>
          <rPr>
            <sz val="11"/>
            <color theme="1"/>
            <rFont val="Calibri"/>
            <family val="2"/>
            <scheme val="minor"/>
          </rPr>
          <t>Observation status: Provisional value</t>
        </r>
      </text>
    </comment>
    <comment ref="AD20" authorId="0" shapeId="0" xr:uid="{9C8E2B49-D369-4918-9FDE-702FB01CE422}">
      <text>
        <r>
          <rPr>
            <sz val="11"/>
            <color theme="1"/>
            <rFont val="Calibri"/>
            <family val="2"/>
            <scheme val="minor"/>
          </rPr>
          <t>Observation status: Provisional value</t>
        </r>
      </text>
    </comment>
    <comment ref="AE20" authorId="0" shapeId="0" xr:uid="{370EF359-62F5-48DC-A521-0C7A95F11939}">
      <text>
        <r>
          <rPr>
            <sz val="11"/>
            <color theme="1"/>
            <rFont val="Calibri"/>
            <family val="2"/>
            <scheme val="minor"/>
          </rPr>
          <t>Observation status: Provisional value</t>
        </r>
      </text>
    </comment>
    <comment ref="AF20" authorId="0" shapeId="0" xr:uid="{5F93295F-087B-43A0-A36F-71C0F31F5C5B}">
      <text>
        <r>
          <rPr>
            <sz val="11"/>
            <color theme="1"/>
            <rFont val="Calibri"/>
            <family val="2"/>
            <scheme val="minor"/>
          </rPr>
          <t>Observation status: Provisional value</t>
        </r>
      </text>
    </comment>
    <comment ref="AG20" authorId="0" shapeId="0" xr:uid="{CDB05E23-2190-4A05-8FD2-24FD25ACCA54}">
      <text>
        <r>
          <rPr>
            <sz val="11"/>
            <color theme="1"/>
            <rFont val="Calibri"/>
            <family val="2"/>
            <scheme val="minor"/>
          </rPr>
          <t>Observation status: Provisional value</t>
        </r>
      </text>
    </comment>
    <comment ref="AD21" authorId="0" shapeId="0" xr:uid="{5FC6C73E-5715-4629-A790-DA608356C1B3}">
      <text>
        <r>
          <rPr>
            <sz val="11"/>
            <color theme="1"/>
            <rFont val="Calibri"/>
            <family val="2"/>
            <scheme val="minor"/>
          </rPr>
          <t>Observation status: Provisional value</t>
        </r>
      </text>
    </comment>
    <comment ref="AE21" authorId="0" shapeId="0" xr:uid="{C85E95E4-9DE1-499B-8F1A-3763082B7C1A}">
      <text>
        <r>
          <rPr>
            <sz val="11"/>
            <color theme="1"/>
            <rFont val="Calibri"/>
            <family val="2"/>
            <scheme val="minor"/>
          </rPr>
          <t>Observation status: Provisional value</t>
        </r>
      </text>
    </comment>
    <comment ref="AF21" authorId="0" shapeId="0" xr:uid="{142EB9CD-43BF-481C-927E-2B033703DBB9}">
      <text>
        <r>
          <rPr>
            <sz val="11"/>
            <color theme="1"/>
            <rFont val="Calibri"/>
            <family val="2"/>
            <scheme val="minor"/>
          </rPr>
          <t>Observation status: Provisional value</t>
        </r>
      </text>
    </comment>
    <comment ref="AG21" authorId="0" shapeId="0" xr:uid="{D6ED80F6-6796-43E9-91AB-60BC40B00920}">
      <text>
        <r>
          <rPr>
            <sz val="11"/>
            <color theme="1"/>
            <rFont val="Calibri"/>
            <family val="2"/>
            <scheme val="minor"/>
          </rPr>
          <t>Observation status: Provisional value</t>
        </r>
      </text>
    </comment>
    <comment ref="AD22" authorId="0" shapeId="0" xr:uid="{0D3F7A07-D63B-4B4C-A67B-B686C2134D7B}">
      <text>
        <r>
          <rPr>
            <sz val="11"/>
            <color theme="1"/>
            <rFont val="Calibri"/>
            <family val="2"/>
            <scheme val="minor"/>
          </rPr>
          <t>Observation status: Provisional value</t>
        </r>
      </text>
    </comment>
    <comment ref="AE22" authorId="0" shapeId="0" xr:uid="{93E188D8-79F5-42C9-B210-DABACF38CE22}">
      <text>
        <r>
          <rPr>
            <sz val="11"/>
            <color theme="1"/>
            <rFont val="Calibri"/>
            <family val="2"/>
            <scheme val="minor"/>
          </rPr>
          <t>Observation status: Provisional value</t>
        </r>
      </text>
    </comment>
    <comment ref="AF22" authorId="0" shapeId="0" xr:uid="{B4A2AA6F-92EC-4772-88A9-5E7DD9C01836}">
      <text>
        <r>
          <rPr>
            <sz val="11"/>
            <color theme="1"/>
            <rFont val="Calibri"/>
            <family val="2"/>
            <scheme val="minor"/>
          </rPr>
          <t>Observation status: Provisional value</t>
        </r>
      </text>
    </comment>
    <comment ref="AG22" authorId="0" shapeId="0" xr:uid="{87BDB90D-A654-4D29-A859-40605E7C62CC}">
      <text>
        <r>
          <rPr>
            <sz val="11"/>
            <color theme="1"/>
            <rFont val="Calibri"/>
            <family val="2"/>
            <scheme val="minor"/>
          </rPr>
          <t>Observation status: Provisional value</t>
        </r>
      </text>
    </comment>
    <comment ref="AF33" authorId="0" shapeId="0" xr:uid="{A81C19FD-A53B-476C-AAAA-E40AE753EFB8}">
      <text>
        <r>
          <rPr>
            <sz val="11"/>
            <color theme="1"/>
            <rFont val="Calibri"/>
            <family val="2"/>
            <scheme val="minor"/>
          </rPr>
          <t>Observation status: Provisional value</t>
        </r>
      </text>
    </comment>
    <comment ref="AG33" authorId="0" shapeId="0" xr:uid="{E5348A90-C449-4DE6-B3F9-CB931416F7B9}">
      <text>
        <r>
          <rPr>
            <sz val="11"/>
            <color theme="1"/>
            <rFont val="Calibri"/>
            <family val="2"/>
            <scheme val="minor"/>
          </rPr>
          <t>Observation status: Provisional value</t>
        </r>
      </text>
    </comment>
    <comment ref="AF34" authorId="0" shapeId="0" xr:uid="{61577824-3D4D-4A95-B845-9DF12D7ACB3F}">
      <text>
        <r>
          <rPr>
            <sz val="11"/>
            <color theme="1"/>
            <rFont val="Calibri"/>
            <family val="2"/>
            <scheme val="minor"/>
          </rPr>
          <t>Observation status: Provisional value</t>
        </r>
      </text>
    </comment>
    <comment ref="AG34" authorId="0" shapeId="0" xr:uid="{A0ADFF51-D59A-4F85-A49D-77A76535D6A2}">
      <text>
        <r>
          <rPr>
            <sz val="11"/>
            <color theme="1"/>
            <rFont val="Calibri"/>
            <family val="2"/>
            <scheme val="minor"/>
          </rPr>
          <t>Observation status: Provisional value</t>
        </r>
      </text>
    </comment>
    <comment ref="AF35" authorId="0" shapeId="0" xr:uid="{DCB31A50-3F21-4F0F-9182-FD692E2450B8}">
      <text>
        <r>
          <rPr>
            <sz val="11"/>
            <color theme="1"/>
            <rFont val="Calibri"/>
            <family val="2"/>
            <scheme val="minor"/>
          </rPr>
          <t>Observation status: Provisional value</t>
        </r>
      </text>
    </comment>
    <comment ref="AG35" authorId="0" shapeId="0" xr:uid="{D9240B74-A6E2-438A-AD78-727892EA28D8}">
      <text>
        <r>
          <rPr>
            <sz val="11"/>
            <color theme="1"/>
            <rFont val="Calibri"/>
            <family val="2"/>
            <scheme val="minor"/>
          </rPr>
          <t>Observation status: Provisional value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7E04AE01-71D6-49B2-A531-8F36FD2DD50C}">
      <text>
        <r>
          <rPr>
            <sz val="11"/>
            <color theme="1"/>
            <rFont val="Calibri"/>
            <family val="2"/>
            <scheme val="minor"/>
          </rPr>
          <t>Observation status: Time series break</t>
        </r>
      </text>
    </comment>
    <comment ref="AG9" authorId="0" shapeId="0" xr:uid="{46D5B276-AEEB-4CFE-A35D-EE375B479F16}">
      <text>
        <r>
          <rPr>
            <sz val="11"/>
            <color theme="1"/>
            <rFont val="Calibri"/>
            <family val="2"/>
            <scheme val="minor"/>
          </rPr>
          <t>Observation status: Provisional value</t>
        </r>
      </text>
    </comment>
    <comment ref="S10" authorId="0" shapeId="0" xr:uid="{10B9F3C3-7201-4857-8E06-19E23DDBDE7B}">
      <text>
        <r>
          <rPr>
            <sz val="11"/>
            <color theme="1"/>
            <rFont val="Calibri"/>
            <family val="2"/>
            <scheme val="minor"/>
          </rPr>
          <t>Observation status: Time series break</t>
        </r>
      </text>
    </comment>
    <comment ref="AG10" authorId="0" shapeId="0" xr:uid="{40805EED-C413-438A-BEFC-C19A9BFA290F}">
      <text>
        <r>
          <rPr>
            <sz val="11"/>
            <color theme="1"/>
            <rFont val="Calibri"/>
            <family val="2"/>
            <scheme val="minor"/>
          </rPr>
          <t>Observation status: Provisional value</t>
        </r>
      </text>
    </comment>
    <comment ref="S11" authorId="0" shapeId="0" xr:uid="{03596E69-DF45-4357-9EE6-BA9C4E32B04D}">
      <text>
        <r>
          <rPr>
            <sz val="11"/>
            <color theme="1"/>
            <rFont val="Calibri"/>
            <family val="2"/>
            <scheme val="minor"/>
          </rPr>
          <t>Observation status: Time series break</t>
        </r>
      </text>
    </comment>
    <comment ref="AG11" authorId="0" shapeId="0" xr:uid="{E80845FD-3A5E-4BB5-8B90-14A006626D0C}">
      <text>
        <r>
          <rPr>
            <sz val="11"/>
            <color theme="1"/>
            <rFont val="Calibri"/>
            <family val="2"/>
            <scheme val="minor"/>
          </rPr>
          <t>Observation status: Provisional value</t>
        </r>
      </text>
    </comment>
    <comment ref="S12" authorId="0" shapeId="0" xr:uid="{6150BCC6-1220-4B3B-BF48-B0AC189F5C72}">
      <text>
        <r>
          <rPr>
            <sz val="11"/>
            <color theme="1"/>
            <rFont val="Calibri"/>
            <family val="2"/>
            <scheme val="minor"/>
          </rPr>
          <t>Observation status: Time series break</t>
        </r>
      </text>
    </comment>
    <comment ref="AG12" authorId="0" shapeId="0" xr:uid="{3F807C6D-6F85-4BE9-99F3-544ED27F2A58}">
      <text>
        <r>
          <rPr>
            <sz val="11"/>
            <color theme="1"/>
            <rFont val="Calibri"/>
            <family val="2"/>
            <scheme val="minor"/>
          </rPr>
          <t>Observation status: Provisional value</t>
        </r>
      </text>
    </comment>
    <comment ref="AF14" authorId="0" shapeId="0" xr:uid="{8DE1523D-1C04-42DF-83DB-69C8ACE7F104}">
      <text>
        <r>
          <rPr>
            <sz val="11"/>
            <color theme="1"/>
            <rFont val="Calibri"/>
            <family val="2"/>
            <scheme val="minor"/>
          </rPr>
          <t>Observation status: Provisional value</t>
        </r>
      </text>
    </comment>
    <comment ref="AG14" authorId="0" shapeId="0" xr:uid="{64A4F22A-9C73-4ACE-A750-C656B82611AE}">
      <text>
        <r>
          <rPr>
            <sz val="11"/>
            <color theme="1"/>
            <rFont val="Calibri"/>
            <family val="2"/>
            <scheme val="minor"/>
          </rPr>
          <t>Observation status: Provisional value</t>
        </r>
      </text>
    </comment>
    <comment ref="AF15" authorId="0" shapeId="0" xr:uid="{127AEDD8-7FD9-46DE-A414-802599B3F2B2}">
      <text>
        <r>
          <rPr>
            <sz val="11"/>
            <color theme="1"/>
            <rFont val="Calibri"/>
            <family val="2"/>
            <scheme val="minor"/>
          </rPr>
          <t>Observation status: Provisional value</t>
        </r>
      </text>
    </comment>
    <comment ref="AG15" authorId="0" shapeId="0" xr:uid="{3D2B942A-833C-457E-BE83-9BE442372F83}">
      <text>
        <r>
          <rPr>
            <sz val="11"/>
            <color theme="1"/>
            <rFont val="Calibri"/>
            <family val="2"/>
            <scheme val="minor"/>
          </rPr>
          <t>Observation status: Provisional value</t>
        </r>
      </text>
    </comment>
    <comment ref="AF16" authorId="0" shapeId="0" xr:uid="{A9894FDE-B09B-453F-8B1D-5B2B88AB9AF6}">
      <text>
        <r>
          <rPr>
            <sz val="11"/>
            <color theme="1"/>
            <rFont val="Calibri"/>
            <family val="2"/>
            <scheme val="minor"/>
          </rPr>
          <t>Observation status: Provisional value</t>
        </r>
      </text>
    </comment>
    <comment ref="AG16" authorId="0" shapeId="0" xr:uid="{2D4EA116-721E-4ADF-89BE-E829838B5BBB}">
      <text>
        <r>
          <rPr>
            <sz val="11"/>
            <color theme="1"/>
            <rFont val="Calibri"/>
            <family val="2"/>
            <scheme val="minor"/>
          </rPr>
          <t>Observation status: Provisional value</t>
        </r>
      </text>
    </comment>
    <comment ref="AF17" authorId="0" shapeId="0" xr:uid="{3625A03F-54AD-4D00-82A9-8A5BA91D55E2}">
      <text>
        <r>
          <rPr>
            <sz val="11"/>
            <color theme="1"/>
            <rFont val="Calibri"/>
            <family val="2"/>
            <scheme val="minor"/>
          </rPr>
          <t>Observation status: Provisional value</t>
        </r>
      </text>
    </comment>
    <comment ref="AG17" authorId="0" shapeId="0" xr:uid="{D9081DAD-E06E-49DD-AE3D-F24FF207A143}">
      <text>
        <r>
          <rPr>
            <sz val="11"/>
            <color theme="1"/>
            <rFont val="Calibri"/>
            <family val="2"/>
            <scheme val="minor"/>
          </rPr>
          <t>Observation status: Provisional value</t>
        </r>
      </text>
    </comment>
    <comment ref="AF19" authorId="0" shapeId="0" xr:uid="{E636D8E2-606A-47A9-B6D5-4479937EDC3D}">
      <text>
        <r>
          <rPr>
            <sz val="11"/>
            <color theme="1"/>
            <rFont val="Calibri"/>
            <family val="2"/>
            <scheme val="minor"/>
          </rPr>
          <t>Observation status: Provisional value</t>
        </r>
      </text>
    </comment>
    <comment ref="AG19" authorId="0" shapeId="0" xr:uid="{80473411-BFD9-4C50-A905-73EA16D1D4A9}">
      <text>
        <r>
          <rPr>
            <sz val="11"/>
            <color theme="1"/>
            <rFont val="Calibri"/>
            <family val="2"/>
            <scheme val="minor"/>
          </rPr>
          <t>Observation status: Provisional value</t>
        </r>
      </text>
    </comment>
    <comment ref="AF20" authorId="0" shapeId="0" xr:uid="{EC4BBE0E-B3AC-4FB0-90FA-DDE082C7F546}">
      <text>
        <r>
          <rPr>
            <sz val="11"/>
            <color theme="1"/>
            <rFont val="Calibri"/>
            <family val="2"/>
            <scheme val="minor"/>
          </rPr>
          <t>Observation status: Provisional value</t>
        </r>
      </text>
    </comment>
    <comment ref="AG20" authorId="0" shapeId="0" xr:uid="{A59C57BF-3784-40DB-89B7-DB82A67B2DD6}">
      <text>
        <r>
          <rPr>
            <sz val="11"/>
            <color theme="1"/>
            <rFont val="Calibri"/>
            <family val="2"/>
            <scheme val="minor"/>
          </rPr>
          <t>Observation status: Provisional value</t>
        </r>
      </text>
    </comment>
    <comment ref="AF21" authorId="0" shapeId="0" xr:uid="{0E064A23-9C29-4F93-B267-BDFBDED19E91}">
      <text>
        <r>
          <rPr>
            <sz val="11"/>
            <color theme="1"/>
            <rFont val="Calibri"/>
            <family val="2"/>
            <scheme val="minor"/>
          </rPr>
          <t>Observation status: Provisional value</t>
        </r>
      </text>
    </comment>
    <comment ref="AG21" authorId="0" shapeId="0" xr:uid="{297F09B1-E737-4FCE-A30D-697168258953}">
      <text>
        <r>
          <rPr>
            <sz val="11"/>
            <color theme="1"/>
            <rFont val="Calibri"/>
            <family val="2"/>
            <scheme val="minor"/>
          </rPr>
          <t>Observation status: Provisional value</t>
        </r>
      </text>
    </comment>
    <comment ref="AF22" authorId="0" shapeId="0" xr:uid="{F8A7D500-B56D-4D9D-8D3D-073532F28B0D}">
      <text>
        <r>
          <rPr>
            <sz val="11"/>
            <color theme="1"/>
            <rFont val="Calibri"/>
            <family val="2"/>
            <scheme val="minor"/>
          </rPr>
          <t>Observation status: Provisional value</t>
        </r>
      </text>
    </comment>
    <comment ref="AG22" authorId="0" shapeId="0" xr:uid="{A168D51D-6E66-4EE5-A8D5-C85C54340B09}">
      <text>
        <r>
          <rPr>
            <sz val="11"/>
            <color theme="1"/>
            <rFont val="Calibri"/>
            <family val="2"/>
            <scheme val="minor"/>
          </rPr>
          <t>Observation status: Provisional value</t>
        </r>
      </text>
    </comment>
    <comment ref="AF28" authorId="0" shapeId="0" xr:uid="{02C43150-F942-4861-B58D-CD78A70284B4}">
      <text>
        <r>
          <rPr>
            <sz val="11"/>
            <color theme="1"/>
            <rFont val="Calibri"/>
            <family val="2"/>
            <scheme val="minor"/>
          </rPr>
          <t>Observation status: Provisional value</t>
        </r>
      </text>
    </comment>
    <comment ref="AG28" authorId="0" shapeId="0" xr:uid="{C493C754-C21F-452D-9AC1-CB3128E3BA87}">
      <text>
        <r>
          <rPr>
            <sz val="11"/>
            <color theme="1"/>
            <rFont val="Calibri"/>
            <family val="2"/>
            <scheme val="minor"/>
          </rPr>
          <t>Observation status: Provisional value</t>
        </r>
      </text>
    </comment>
    <comment ref="AF29" authorId="0" shapeId="0" xr:uid="{EC98EA4F-0F41-4D71-A295-09AC6F9A581B}">
      <text>
        <r>
          <rPr>
            <sz val="11"/>
            <color theme="1"/>
            <rFont val="Calibri"/>
            <family val="2"/>
            <scheme val="minor"/>
          </rPr>
          <t>Observation status: Provisional value</t>
        </r>
      </text>
    </comment>
    <comment ref="AG29" authorId="0" shapeId="0" xr:uid="{C64EB069-D55D-46D7-B57B-C1C2E57C5155}">
      <text>
        <r>
          <rPr>
            <sz val="11"/>
            <color theme="1"/>
            <rFont val="Calibri"/>
            <family val="2"/>
            <scheme val="minor"/>
          </rPr>
          <t>Observation status: Provisional value</t>
        </r>
      </text>
    </comment>
    <comment ref="AF30" authorId="0" shapeId="0" xr:uid="{117B5B4C-CAF6-44C1-8BBC-10DD0B9E9A91}">
      <text>
        <r>
          <rPr>
            <sz val="11"/>
            <color theme="1"/>
            <rFont val="Calibri"/>
            <family val="2"/>
            <scheme val="minor"/>
          </rPr>
          <t>Observation status: Provisional value</t>
        </r>
      </text>
    </comment>
    <comment ref="AG30" authorId="0" shapeId="0" xr:uid="{67C4EA54-1A67-4247-9839-4284EFF98637}">
      <text>
        <r>
          <rPr>
            <sz val="11"/>
            <color theme="1"/>
            <rFont val="Calibri"/>
            <family val="2"/>
            <scheme val="minor"/>
          </rPr>
          <t>Observation status: Provisional value</t>
        </r>
      </text>
    </comment>
    <comment ref="AF31" authorId="0" shapeId="0" xr:uid="{90AC42E1-6879-41FE-9DE1-51938EF40527}">
      <text>
        <r>
          <rPr>
            <sz val="11"/>
            <color theme="1"/>
            <rFont val="Calibri"/>
            <family val="2"/>
            <scheme val="minor"/>
          </rPr>
          <t>Observation status: Provisional value</t>
        </r>
      </text>
    </comment>
    <comment ref="AG31" authorId="0" shapeId="0" xr:uid="{156D40F6-AE54-4872-B68B-420284EF5B10}">
      <text>
        <r>
          <rPr>
            <sz val="11"/>
            <color theme="1"/>
            <rFont val="Calibri"/>
            <family val="2"/>
            <scheme val="minor"/>
          </rPr>
          <t>Observation status: Provisional value</t>
        </r>
      </text>
    </comment>
    <comment ref="AF33" authorId="0" shapeId="0" xr:uid="{9F78645E-52CE-4A31-91CD-16C77AF01CFB}">
      <text>
        <r>
          <rPr>
            <sz val="11"/>
            <color theme="1"/>
            <rFont val="Calibri"/>
            <family val="2"/>
            <scheme val="minor"/>
          </rPr>
          <t>Observation status: Provisional value</t>
        </r>
      </text>
    </comment>
    <comment ref="AG33" authorId="0" shapeId="0" xr:uid="{D8EE8ADA-9287-425F-B39C-E9ED8A395E9C}">
      <text>
        <r>
          <rPr>
            <sz val="11"/>
            <color theme="1"/>
            <rFont val="Calibri"/>
            <family val="2"/>
            <scheme val="minor"/>
          </rPr>
          <t>Observation status: Provisional value</t>
        </r>
      </text>
    </comment>
    <comment ref="AF34" authorId="0" shapeId="0" xr:uid="{1D5DB892-3B1F-433D-B2D3-812187D06FE2}">
      <text>
        <r>
          <rPr>
            <sz val="11"/>
            <color theme="1"/>
            <rFont val="Calibri"/>
            <family val="2"/>
            <scheme val="minor"/>
          </rPr>
          <t>Observation status: Provisional value</t>
        </r>
      </text>
    </comment>
    <comment ref="AG34" authorId="0" shapeId="0" xr:uid="{2B8FDF4E-5169-41EF-866B-5D99C0FF8F86}">
      <text>
        <r>
          <rPr>
            <sz val="11"/>
            <color theme="1"/>
            <rFont val="Calibri"/>
            <family val="2"/>
            <scheme val="minor"/>
          </rPr>
          <t>Observation status: Provisional value</t>
        </r>
      </text>
    </comment>
    <comment ref="AF35" authorId="0" shapeId="0" xr:uid="{F22FDF4C-A25B-478C-93C8-B4AA8832E7CC}">
      <text>
        <r>
          <rPr>
            <sz val="11"/>
            <color theme="1"/>
            <rFont val="Calibri"/>
            <family val="2"/>
            <scheme val="minor"/>
          </rPr>
          <t>Observation status: Provisional value</t>
        </r>
      </text>
    </comment>
    <comment ref="AG35" authorId="0" shapeId="0" xr:uid="{0B093C0B-1F66-4C65-8849-ED9089D32CD4}">
      <text>
        <r>
          <rPr>
            <sz val="11"/>
            <color theme="1"/>
            <rFont val="Calibri"/>
            <family val="2"/>
            <scheme val="minor"/>
          </rPr>
          <t>Observation status: Provisional value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8BF916BE-E63A-4D68-BC7C-9596A41CE394}">
      <text>
        <r>
          <rPr>
            <sz val="11"/>
            <color theme="1"/>
            <rFont val="Calibri"/>
            <family val="2"/>
            <scheme val="minor"/>
          </rPr>
          <t>Observation status: Time series break</t>
        </r>
      </text>
    </comment>
    <comment ref="AG9" authorId="0" shapeId="0" xr:uid="{3F790F2C-4B82-493F-BC19-08694CCDC5DD}">
      <text>
        <r>
          <rPr>
            <sz val="11"/>
            <color theme="1"/>
            <rFont val="Calibri"/>
            <family val="2"/>
            <scheme val="minor"/>
          </rPr>
          <t>Observation status: Provisional value</t>
        </r>
      </text>
    </comment>
    <comment ref="S10" authorId="0" shapeId="0" xr:uid="{321D825D-2E5C-4D8E-BBE7-C6E1DD3E6882}">
      <text>
        <r>
          <rPr>
            <sz val="11"/>
            <color theme="1"/>
            <rFont val="Calibri"/>
            <family val="2"/>
            <scheme val="minor"/>
          </rPr>
          <t>Observation status: Time series break</t>
        </r>
      </text>
    </comment>
    <comment ref="AG10" authorId="0" shapeId="0" xr:uid="{5D336064-1583-405A-A663-712761160A36}">
      <text>
        <r>
          <rPr>
            <sz val="11"/>
            <color theme="1"/>
            <rFont val="Calibri"/>
            <family val="2"/>
            <scheme val="minor"/>
          </rPr>
          <t>Observation status: Provisional value</t>
        </r>
      </text>
    </comment>
    <comment ref="S11" authorId="0" shapeId="0" xr:uid="{702FFB83-3022-4D04-86A2-E037EE971E1E}">
      <text>
        <r>
          <rPr>
            <sz val="11"/>
            <color theme="1"/>
            <rFont val="Calibri"/>
            <family val="2"/>
            <scheme val="minor"/>
          </rPr>
          <t>Observation status: Time series break</t>
        </r>
      </text>
    </comment>
    <comment ref="AG11" authorId="0" shapeId="0" xr:uid="{5034A504-8765-4ACC-8B23-7A6284F72574}">
      <text>
        <r>
          <rPr>
            <sz val="11"/>
            <color theme="1"/>
            <rFont val="Calibri"/>
            <family val="2"/>
            <scheme val="minor"/>
          </rPr>
          <t>Observation status: Provisional value</t>
        </r>
      </text>
    </comment>
    <comment ref="S12" authorId="0" shapeId="0" xr:uid="{10B961E4-F736-463A-BFCB-E309DC3F8FD3}">
      <text>
        <r>
          <rPr>
            <sz val="11"/>
            <color theme="1"/>
            <rFont val="Calibri"/>
            <family val="2"/>
            <scheme val="minor"/>
          </rPr>
          <t>Observation status: Time series break</t>
        </r>
      </text>
    </comment>
    <comment ref="AG12" authorId="0" shapeId="0" xr:uid="{C155CA73-EABE-4B78-8849-C46DBE988959}">
      <text>
        <r>
          <rPr>
            <sz val="11"/>
            <color theme="1"/>
            <rFont val="Calibri"/>
            <family val="2"/>
            <scheme val="minor"/>
          </rPr>
          <t>Observation status: Provisional value</t>
        </r>
      </text>
    </comment>
    <comment ref="AF14" authorId="0" shapeId="0" xr:uid="{38324B83-EA60-4490-A6F2-7BE25768EAF8}">
      <text>
        <r>
          <rPr>
            <sz val="11"/>
            <color theme="1"/>
            <rFont val="Calibri"/>
            <family val="2"/>
            <scheme val="minor"/>
          </rPr>
          <t>Observation status: Provisional value</t>
        </r>
      </text>
    </comment>
    <comment ref="AG14" authorId="0" shapeId="0" xr:uid="{34C651CB-CA37-4111-B415-71A4E5EFED9F}">
      <text>
        <r>
          <rPr>
            <sz val="11"/>
            <color theme="1"/>
            <rFont val="Calibri"/>
            <family val="2"/>
            <scheme val="minor"/>
          </rPr>
          <t>Observation status: Provisional value</t>
        </r>
      </text>
    </comment>
    <comment ref="AF15" authorId="0" shapeId="0" xr:uid="{FDA6BA39-B818-4531-9C30-FBFD8B700723}">
      <text>
        <r>
          <rPr>
            <sz val="11"/>
            <color theme="1"/>
            <rFont val="Calibri"/>
            <family val="2"/>
            <scheme val="minor"/>
          </rPr>
          <t>Observation status: Provisional value</t>
        </r>
      </text>
    </comment>
    <comment ref="AG15" authorId="0" shapeId="0" xr:uid="{9372B7B0-A37F-4DB1-9D1A-8A33796A417E}">
      <text>
        <r>
          <rPr>
            <sz val="11"/>
            <color theme="1"/>
            <rFont val="Calibri"/>
            <family val="2"/>
            <scheme val="minor"/>
          </rPr>
          <t>Observation status: Provisional value</t>
        </r>
      </text>
    </comment>
    <comment ref="AF16" authorId="0" shapeId="0" xr:uid="{92FDE11C-9953-4319-AE31-8142055359FB}">
      <text>
        <r>
          <rPr>
            <sz val="11"/>
            <color theme="1"/>
            <rFont val="Calibri"/>
            <family val="2"/>
            <scheme val="minor"/>
          </rPr>
          <t>Observation status: Provisional value</t>
        </r>
      </text>
    </comment>
    <comment ref="AG16" authorId="0" shapeId="0" xr:uid="{81247E69-0121-4A3C-91FC-E8226735B6E2}">
      <text>
        <r>
          <rPr>
            <sz val="11"/>
            <color theme="1"/>
            <rFont val="Calibri"/>
            <family val="2"/>
            <scheme val="minor"/>
          </rPr>
          <t>Observation status: Provisional value</t>
        </r>
      </text>
    </comment>
    <comment ref="AF17" authorId="0" shapeId="0" xr:uid="{972003CB-5456-436A-9599-E26F5313CCF2}">
      <text>
        <r>
          <rPr>
            <sz val="11"/>
            <color theme="1"/>
            <rFont val="Calibri"/>
            <family val="2"/>
            <scheme val="minor"/>
          </rPr>
          <t>Observation status: Provisional value</t>
        </r>
      </text>
    </comment>
    <comment ref="AG17" authorId="0" shapeId="0" xr:uid="{E5F02E9B-F6C7-4E37-A56B-9D26F3CF39A2}">
      <text>
        <r>
          <rPr>
            <sz val="11"/>
            <color theme="1"/>
            <rFont val="Calibri"/>
            <family val="2"/>
            <scheme val="minor"/>
          </rPr>
          <t>Observation status: Provisional value</t>
        </r>
      </text>
    </comment>
    <comment ref="AD19" authorId="0" shapeId="0" xr:uid="{F12F1239-B65A-4C88-88D5-483997549D0E}">
      <text>
        <r>
          <rPr>
            <sz val="11"/>
            <color theme="1"/>
            <rFont val="Calibri"/>
            <family val="2"/>
            <scheme val="minor"/>
          </rPr>
          <t>Observation status: Provisional value</t>
        </r>
      </text>
    </comment>
    <comment ref="AE19" authorId="0" shapeId="0" xr:uid="{D24EA891-EB95-40CF-A7B9-545920DB22BF}">
      <text>
        <r>
          <rPr>
            <sz val="11"/>
            <color theme="1"/>
            <rFont val="Calibri"/>
            <family val="2"/>
            <scheme val="minor"/>
          </rPr>
          <t>Observation status: Provisional value</t>
        </r>
      </text>
    </comment>
    <comment ref="AF19" authorId="0" shapeId="0" xr:uid="{BDFDBBEF-4276-44C5-A6F1-C8774979D844}">
      <text>
        <r>
          <rPr>
            <sz val="11"/>
            <color theme="1"/>
            <rFont val="Calibri"/>
            <family val="2"/>
            <scheme val="minor"/>
          </rPr>
          <t>Observation status: Provisional value</t>
        </r>
      </text>
    </comment>
    <comment ref="AG19" authorId="0" shapeId="0" xr:uid="{251378BB-DDE8-4F6B-AC65-A2968C1CFC36}">
      <text>
        <r>
          <rPr>
            <sz val="11"/>
            <color theme="1"/>
            <rFont val="Calibri"/>
            <family val="2"/>
            <scheme val="minor"/>
          </rPr>
          <t>Observation status: Provisional value</t>
        </r>
      </text>
    </comment>
    <comment ref="AD20" authorId="0" shapeId="0" xr:uid="{507D1605-8D34-4C32-962D-042D1CC5B294}">
      <text>
        <r>
          <rPr>
            <sz val="11"/>
            <color theme="1"/>
            <rFont val="Calibri"/>
            <family val="2"/>
            <scheme val="minor"/>
          </rPr>
          <t>Observation status: Provisional value</t>
        </r>
      </text>
    </comment>
    <comment ref="AE20" authorId="0" shapeId="0" xr:uid="{19163283-28E5-4571-8A52-C582159002C7}">
      <text>
        <r>
          <rPr>
            <sz val="11"/>
            <color theme="1"/>
            <rFont val="Calibri"/>
            <family val="2"/>
            <scheme val="minor"/>
          </rPr>
          <t>Observation status: Provisional value</t>
        </r>
      </text>
    </comment>
    <comment ref="AF20" authorId="0" shapeId="0" xr:uid="{61186CA2-C630-4D4F-92B1-179C105129B4}">
      <text>
        <r>
          <rPr>
            <sz val="11"/>
            <color theme="1"/>
            <rFont val="Calibri"/>
            <family val="2"/>
            <scheme val="minor"/>
          </rPr>
          <t>Observation status: Provisional value</t>
        </r>
      </text>
    </comment>
    <comment ref="AG20" authorId="0" shapeId="0" xr:uid="{485BEF14-4CB5-4556-8054-C883E8D2CC8F}">
      <text>
        <r>
          <rPr>
            <sz val="11"/>
            <color theme="1"/>
            <rFont val="Calibri"/>
            <family val="2"/>
            <scheme val="minor"/>
          </rPr>
          <t>Observation status: Provisional value</t>
        </r>
      </text>
    </comment>
    <comment ref="AD21" authorId="0" shapeId="0" xr:uid="{BE6CB4A1-C4D9-469D-99DD-5BA943DF85B4}">
      <text>
        <r>
          <rPr>
            <sz val="11"/>
            <color theme="1"/>
            <rFont val="Calibri"/>
            <family val="2"/>
            <scheme val="minor"/>
          </rPr>
          <t>Observation status: Provisional value</t>
        </r>
      </text>
    </comment>
    <comment ref="AE21" authorId="0" shapeId="0" xr:uid="{87627927-66C8-4924-A0AD-7F37D11B3963}">
      <text>
        <r>
          <rPr>
            <sz val="11"/>
            <color theme="1"/>
            <rFont val="Calibri"/>
            <family val="2"/>
            <scheme val="minor"/>
          </rPr>
          <t>Observation status: Provisional value</t>
        </r>
      </text>
    </comment>
    <comment ref="AF21" authorId="0" shapeId="0" xr:uid="{2F46B8A3-D47C-4271-9C9D-EF2EC66398AB}">
      <text>
        <r>
          <rPr>
            <sz val="11"/>
            <color theme="1"/>
            <rFont val="Calibri"/>
            <family val="2"/>
            <scheme val="minor"/>
          </rPr>
          <t>Observation status: Provisional value</t>
        </r>
      </text>
    </comment>
    <comment ref="AG21" authorId="0" shapeId="0" xr:uid="{3F60DF5E-EC53-4B7F-8756-28332F58499D}">
      <text>
        <r>
          <rPr>
            <sz val="11"/>
            <color theme="1"/>
            <rFont val="Calibri"/>
            <family val="2"/>
            <scheme val="minor"/>
          </rPr>
          <t>Observation status: Provisional value</t>
        </r>
      </text>
    </comment>
    <comment ref="AD22" authorId="0" shapeId="0" xr:uid="{71AC641C-4A05-4017-82C4-0656328C11F1}">
      <text>
        <r>
          <rPr>
            <sz val="11"/>
            <color theme="1"/>
            <rFont val="Calibri"/>
            <family val="2"/>
            <scheme val="minor"/>
          </rPr>
          <t>Observation status: Provisional value</t>
        </r>
      </text>
    </comment>
    <comment ref="AE22" authorId="0" shapeId="0" xr:uid="{7E9C95C8-58DE-43C2-95B0-869D690A9BEA}">
      <text>
        <r>
          <rPr>
            <sz val="11"/>
            <color theme="1"/>
            <rFont val="Calibri"/>
            <family val="2"/>
            <scheme val="minor"/>
          </rPr>
          <t>Observation status: Provisional value</t>
        </r>
      </text>
    </comment>
    <comment ref="AF22" authorId="0" shapeId="0" xr:uid="{38AEDA99-189A-4FC6-8667-438A6CD8135C}">
      <text>
        <r>
          <rPr>
            <sz val="11"/>
            <color theme="1"/>
            <rFont val="Calibri"/>
            <family val="2"/>
            <scheme val="minor"/>
          </rPr>
          <t>Observation status: Provisional value</t>
        </r>
      </text>
    </comment>
    <comment ref="AG22" authorId="0" shapeId="0" xr:uid="{5B42C12C-B8DC-48A6-A4C9-4337E67378EF}">
      <text>
        <r>
          <rPr>
            <sz val="11"/>
            <color theme="1"/>
            <rFont val="Calibri"/>
            <family val="2"/>
            <scheme val="minor"/>
          </rPr>
          <t>Observation status: Provisional value</t>
        </r>
      </text>
    </comment>
    <comment ref="AF33" authorId="0" shapeId="0" xr:uid="{FD741E16-21AB-4413-9218-7E4D43E8EB9E}">
      <text>
        <r>
          <rPr>
            <sz val="11"/>
            <color theme="1"/>
            <rFont val="Calibri"/>
            <family val="2"/>
            <scheme val="minor"/>
          </rPr>
          <t>Observation status: Provisional value</t>
        </r>
      </text>
    </comment>
    <comment ref="AG33" authorId="0" shapeId="0" xr:uid="{BB9C2646-39F2-411B-8119-251FBABF79AE}">
      <text>
        <r>
          <rPr>
            <sz val="11"/>
            <color theme="1"/>
            <rFont val="Calibri"/>
            <family val="2"/>
            <scheme val="minor"/>
          </rPr>
          <t>Observation status: Provisional value</t>
        </r>
      </text>
    </comment>
    <comment ref="AF34" authorId="0" shapeId="0" xr:uid="{1152F5EF-F96A-43A1-AA6E-D9815C486DC6}">
      <text>
        <r>
          <rPr>
            <sz val="11"/>
            <color theme="1"/>
            <rFont val="Calibri"/>
            <family val="2"/>
            <scheme val="minor"/>
          </rPr>
          <t>Observation status: Provisional value</t>
        </r>
      </text>
    </comment>
    <comment ref="AG34" authorId="0" shapeId="0" xr:uid="{3905CB9E-5AC7-4CB8-A31F-66FA58EB2D6D}">
      <text>
        <r>
          <rPr>
            <sz val="11"/>
            <color theme="1"/>
            <rFont val="Calibri"/>
            <family val="2"/>
            <scheme val="minor"/>
          </rPr>
          <t>Observation status: Provisional value</t>
        </r>
      </text>
    </comment>
    <comment ref="AF35" authorId="0" shapeId="0" xr:uid="{D7ECCEF2-453F-4049-BBF5-C69858AF4081}">
      <text>
        <r>
          <rPr>
            <sz val="11"/>
            <color theme="1"/>
            <rFont val="Calibri"/>
            <family val="2"/>
            <scheme val="minor"/>
          </rPr>
          <t>Observation status: Provisional value</t>
        </r>
      </text>
    </comment>
    <comment ref="AG35" authorId="0" shapeId="0" xr:uid="{5D74FB7B-D53B-4B13-995C-EF1EBAAEA7CB}">
      <text>
        <r>
          <rPr>
            <sz val="11"/>
            <color theme="1"/>
            <rFont val="Calibri"/>
            <family val="2"/>
            <scheme val="minor"/>
          </rPr>
          <t>Observation status: Provisional value</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0BAE30EE-8769-4CC6-8627-FE6F4618CBEC}">
      <text>
        <r>
          <rPr>
            <sz val="11"/>
            <color theme="1"/>
            <rFont val="Calibri"/>
            <family val="2"/>
            <scheme val="minor"/>
          </rPr>
          <t>Observation status: Time series break</t>
        </r>
      </text>
    </comment>
    <comment ref="AG9" authorId="0" shapeId="0" xr:uid="{C83ADB87-FC44-4B2A-8ADF-E423E7E1B274}">
      <text>
        <r>
          <rPr>
            <sz val="11"/>
            <color theme="1"/>
            <rFont val="Calibri"/>
            <family val="2"/>
            <scheme val="minor"/>
          </rPr>
          <t>Observation status: Provisional value</t>
        </r>
      </text>
    </comment>
    <comment ref="S10" authorId="0" shapeId="0" xr:uid="{53B0D3CE-7055-49F9-A0A5-F546C3936372}">
      <text>
        <r>
          <rPr>
            <sz val="11"/>
            <color theme="1"/>
            <rFont val="Calibri"/>
            <family val="2"/>
            <scheme val="minor"/>
          </rPr>
          <t>Observation status: Time series break</t>
        </r>
      </text>
    </comment>
    <comment ref="AG10" authorId="0" shapeId="0" xr:uid="{7D499662-C2E7-4B22-86FE-1F33B5CFD1E1}">
      <text>
        <r>
          <rPr>
            <sz val="11"/>
            <color theme="1"/>
            <rFont val="Calibri"/>
            <family val="2"/>
            <scheme val="minor"/>
          </rPr>
          <t>Observation status: Provisional value</t>
        </r>
      </text>
    </comment>
    <comment ref="S11" authorId="0" shapeId="0" xr:uid="{B0BEC443-75E9-4A19-831B-B6516EC63BDE}">
      <text>
        <r>
          <rPr>
            <sz val="11"/>
            <color theme="1"/>
            <rFont val="Calibri"/>
            <family val="2"/>
            <scheme val="minor"/>
          </rPr>
          <t>Observation status: Time series break</t>
        </r>
      </text>
    </comment>
    <comment ref="AG11" authorId="0" shapeId="0" xr:uid="{702EEA4E-B87C-4ABF-958E-3ED48D016E6E}">
      <text>
        <r>
          <rPr>
            <sz val="11"/>
            <color theme="1"/>
            <rFont val="Calibri"/>
            <family val="2"/>
            <scheme val="minor"/>
          </rPr>
          <t>Observation status: Provisional value</t>
        </r>
      </text>
    </comment>
    <comment ref="S12" authorId="0" shapeId="0" xr:uid="{E8D60997-66EF-4A61-BB72-475AAAFBF2AA}">
      <text>
        <r>
          <rPr>
            <sz val="11"/>
            <color theme="1"/>
            <rFont val="Calibri"/>
            <family val="2"/>
            <scheme val="minor"/>
          </rPr>
          <t>Observation status: Time series break</t>
        </r>
      </text>
    </comment>
    <comment ref="AG12" authorId="0" shapeId="0" xr:uid="{011D19A5-259E-410A-9ABA-A0FC0FD6C610}">
      <text>
        <r>
          <rPr>
            <sz val="11"/>
            <color theme="1"/>
            <rFont val="Calibri"/>
            <family val="2"/>
            <scheme val="minor"/>
          </rPr>
          <t>Observation status: Provisional value</t>
        </r>
      </text>
    </comment>
    <comment ref="AF14" authorId="0" shapeId="0" xr:uid="{D3DD66EA-C118-4D1E-8BD7-C872E91228CE}">
      <text>
        <r>
          <rPr>
            <sz val="11"/>
            <color theme="1"/>
            <rFont val="Calibri"/>
            <family val="2"/>
            <scheme val="minor"/>
          </rPr>
          <t>Observation status: Provisional value</t>
        </r>
      </text>
    </comment>
    <comment ref="AG14" authorId="0" shapeId="0" xr:uid="{DE358768-2F6A-46B7-95FF-1A9CA172BF01}">
      <text>
        <r>
          <rPr>
            <sz val="11"/>
            <color theme="1"/>
            <rFont val="Calibri"/>
            <family val="2"/>
            <scheme val="minor"/>
          </rPr>
          <t>Observation status: Provisional value</t>
        </r>
      </text>
    </comment>
    <comment ref="AF15" authorId="0" shapeId="0" xr:uid="{CE4E8E42-074C-4C27-BE66-8C988190EBED}">
      <text>
        <r>
          <rPr>
            <sz val="11"/>
            <color theme="1"/>
            <rFont val="Calibri"/>
            <family val="2"/>
            <scheme val="minor"/>
          </rPr>
          <t>Observation status: Provisional value</t>
        </r>
      </text>
    </comment>
    <comment ref="AG15" authorId="0" shapeId="0" xr:uid="{A851FC74-0FFB-4D7E-A82A-2BF83226C250}">
      <text>
        <r>
          <rPr>
            <sz val="11"/>
            <color theme="1"/>
            <rFont val="Calibri"/>
            <family val="2"/>
            <scheme val="minor"/>
          </rPr>
          <t>Observation status: Provisional value</t>
        </r>
      </text>
    </comment>
    <comment ref="AF16" authorId="0" shapeId="0" xr:uid="{04750C0A-6743-4678-BCF6-A10728F39920}">
      <text>
        <r>
          <rPr>
            <sz val="11"/>
            <color theme="1"/>
            <rFont val="Calibri"/>
            <family val="2"/>
            <scheme val="minor"/>
          </rPr>
          <t>Observation status: Provisional value</t>
        </r>
      </text>
    </comment>
    <comment ref="AG16" authorId="0" shapeId="0" xr:uid="{EFEFC0DC-F844-48F8-BE64-B43C1BE10752}">
      <text>
        <r>
          <rPr>
            <sz val="11"/>
            <color theme="1"/>
            <rFont val="Calibri"/>
            <family val="2"/>
            <scheme val="minor"/>
          </rPr>
          <t>Observation status: Provisional value</t>
        </r>
      </text>
    </comment>
    <comment ref="AF17" authorId="0" shapeId="0" xr:uid="{410F99BD-CED0-40DA-98EF-B74B66423B08}">
      <text>
        <r>
          <rPr>
            <sz val="11"/>
            <color theme="1"/>
            <rFont val="Calibri"/>
            <family val="2"/>
            <scheme val="minor"/>
          </rPr>
          <t>Observation status: Provisional value</t>
        </r>
      </text>
    </comment>
    <comment ref="AG17" authorId="0" shapeId="0" xr:uid="{3F33794B-7270-4271-AA81-4F31B37EA545}">
      <text>
        <r>
          <rPr>
            <sz val="11"/>
            <color theme="1"/>
            <rFont val="Calibri"/>
            <family val="2"/>
            <scheme val="minor"/>
          </rPr>
          <t>Observation status: Provisional value</t>
        </r>
      </text>
    </comment>
    <comment ref="AD19" authorId="0" shapeId="0" xr:uid="{C8EEF056-AEFD-4C76-9FE1-696F97E241C8}">
      <text>
        <r>
          <rPr>
            <sz val="11"/>
            <color theme="1"/>
            <rFont val="Calibri"/>
            <family val="2"/>
            <scheme val="minor"/>
          </rPr>
          <t>Observation status: Provisional value</t>
        </r>
      </text>
    </comment>
    <comment ref="AE19" authorId="0" shapeId="0" xr:uid="{F4836ACE-B866-406A-8D83-A94D3C048843}">
      <text>
        <r>
          <rPr>
            <sz val="11"/>
            <color theme="1"/>
            <rFont val="Calibri"/>
            <family val="2"/>
            <scheme val="minor"/>
          </rPr>
          <t>Observation status: Provisional value</t>
        </r>
      </text>
    </comment>
    <comment ref="AF19" authorId="0" shapeId="0" xr:uid="{5CBC0FB0-6B71-4CA4-AF46-9C92D55963D5}">
      <text>
        <r>
          <rPr>
            <sz val="11"/>
            <color theme="1"/>
            <rFont val="Calibri"/>
            <family val="2"/>
            <scheme val="minor"/>
          </rPr>
          <t>Observation status: Provisional value</t>
        </r>
      </text>
    </comment>
    <comment ref="AG19" authorId="0" shapeId="0" xr:uid="{7219DA75-8989-4928-BF03-F33D7F622B82}">
      <text>
        <r>
          <rPr>
            <sz val="11"/>
            <color theme="1"/>
            <rFont val="Calibri"/>
            <family val="2"/>
            <scheme val="minor"/>
          </rPr>
          <t>Observation status: Provisional value</t>
        </r>
      </text>
    </comment>
    <comment ref="AD20" authorId="0" shapeId="0" xr:uid="{9F94E96D-10E5-4C70-87EE-4C11316A467D}">
      <text>
        <r>
          <rPr>
            <sz val="11"/>
            <color theme="1"/>
            <rFont val="Calibri"/>
            <family val="2"/>
            <scheme val="minor"/>
          </rPr>
          <t>Observation status: Provisional value</t>
        </r>
      </text>
    </comment>
    <comment ref="AE20" authorId="0" shapeId="0" xr:uid="{EE3D569D-4E7C-49D4-BB25-27C4D343491D}">
      <text>
        <r>
          <rPr>
            <sz val="11"/>
            <color theme="1"/>
            <rFont val="Calibri"/>
            <family val="2"/>
            <scheme val="minor"/>
          </rPr>
          <t>Observation status: Provisional value</t>
        </r>
      </text>
    </comment>
    <comment ref="AF20" authorId="0" shapeId="0" xr:uid="{7671E7A2-F961-45E1-9105-2FAFF4EB427F}">
      <text>
        <r>
          <rPr>
            <sz val="11"/>
            <color theme="1"/>
            <rFont val="Calibri"/>
            <family val="2"/>
            <scheme val="minor"/>
          </rPr>
          <t>Observation status: Provisional value</t>
        </r>
      </text>
    </comment>
    <comment ref="AG20" authorId="0" shapeId="0" xr:uid="{3A2E8E83-BF89-41C2-98A6-8272E8BA9575}">
      <text>
        <r>
          <rPr>
            <sz val="11"/>
            <color theme="1"/>
            <rFont val="Calibri"/>
            <family val="2"/>
            <scheme val="minor"/>
          </rPr>
          <t>Observation status: Provisional value</t>
        </r>
      </text>
    </comment>
    <comment ref="AD21" authorId="0" shapeId="0" xr:uid="{355A6B5F-66AD-459D-A358-1EE9F223B1C9}">
      <text>
        <r>
          <rPr>
            <sz val="11"/>
            <color theme="1"/>
            <rFont val="Calibri"/>
            <family val="2"/>
            <scheme val="minor"/>
          </rPr>
          <t>Observation status: Provisional value</t>
        </r>
      </text>
    </comment>
    <comment ref="AE21" authorId="0" shapeId="0" xr:uid="{EB311F89-D483-4FB4-9097-DAE5BE921319}">
      <text>
        <r>
          <rPr>
            <sz val="11"/>
            <color theme="1"/>
            <rFont val="Calibri"/>
            <family val="2"/>
            <scheme val="minor"/>
          </rPr>
          <t>Observation status: Provisional value</t>
        </r>
      </text>
    </comment>
    <comment ref="AF21" authorId="0" shapeId="0" xr:uid="{685BD592-B818-4FDF-B869-8B73432C589D}">
      <text>
        <r>
          <rPr>
            <sz val="11"/>
            <color theme="1"/>
            <rFont val="Calibri"/>
            <family val="2"/>
            <scheme val="minor"/>
          </rPr>
          <t>Observation status: Provisional value</t>
        </r>
      </text>
    </comment>
    <comment ref="AG21" authorId="0" shapeId="0" xr:uid="{578737CE-DCB6-4BD2-BC53-84749B389351}">
      <text>
        <r>
          <rPr>
            <sz val="11"/>
            <color theme="1"/>
            <rFont val="Calibri"/>
            <family val="2"/>
            <scheme val="minor"/>
          </rPr>
          <t>Observation status: Provisional value</t>
        </r>
      </text>
    </comment>
    <comment ref="AD22" authorId="0" shapeId="0" xr:uid="{ADC69261-1EAC-40B4-9546-5F7236AFCE18}">
      <text>
        <r>
          <rPr>
            <sz val="11"/>
            <color theme="1"/>
            <rFont val="Calibri"/>
            <family val="2"/>
            <scheme val="minor"/>
          </rPr>
          <t>Observation status: Provisional value</t>
        </r>
      </text>
    </comment>
    <comment ref="AE22" authorId="0" shapeId="0" xr:uid="{5593077D-3992-4562-8AD4-6B2FED1747AC}">
      <text>
        <r>
          <rPr>
            <sz val="11"/>
            <color theme="1"/>
            <rFont val="Calibri"/>
            <family val="2"/>
            <scheme val="minor"/>
          </rPr>
          <t>Observation status: Provisional value</t>
        </r>
      </text>
    </comment>
    <comment ref="AF22" authorId="0" shapeId="0" xr:uid="{379727EE-F39D-447B-8819-C9D1FBF1A8AB}">
      <text>
        <r>
          <rPr>
            <sz val="11"/>
            <color theme="1"/>
            <rFont val="Calibri"/>
            <family val="2"/>
            <scheme val="minor"/>
          </rPr>
          <t>Observation status: Provisional value</t>
        </r>
      </text>
    </comment>
    <comment ref="AG22" authorId="0" shapeId="0" xr:uid="{93B22CFE-D31A-406D-9332-89DB997A32ED}">
      <text>
        <r>
          <rPr>
            <sz val="11"/>
            <color theme="1"/>
            <rFont val="Calibri"/>
            <family val="2"/>
            <scheme val="minor"/>
          </rPr>
          <t>Observation status: Provisional value</t>
        </r>
      </text>
    </comment>
    <comment ref="AF33" authorId="0" shapeId="0" xr:uid="{EFCD52F6-766F-4BE9-8044-6A4CAA1D1D1B}">
      <text>
        <r>
          <rPr>
            <sz val="11"/>
            <color theme="1"/>
            <rFont val="Calibri"/>
            <family val="2"/>
            <scheme val="minor"/>
          </rPr>
          <t>Observation status: Provisional value</t>
        </r>
      </text>
    </comment>
    <comment ref="AG33" authorId="0" shapeId="0" xr:uid="{D97F81FD-0B33-4692-BD40-D8DFCDEACFD2}">
      <text>
        <r>
          <rPr>
            <sz val="11"/>
            <color theme="1"/>
            <rFont val="Calibri"/>
            <family val="2"/>
            <scheme val="minor"/>
          </rPr>
          <t>Observation status: Provisional value</t>
        </r>
      </text>
    </comment>
    <comment ref="AF34" authorId="0" shapeId="0" xr:uid="{27267485-9B53-46B7-9E70-63022B1215FD}">
      <text>
        <r>
          <rPr>
            <sz val="11"/>
            <color theme="1"/>
            <rFont val="Calibri"/>
            <family val="2"/>
            <scheme val="minor"/>
          </rPr>
          <t>Observation status: Provisional value</t>
        </r>
      </text>
    </comment>
    <comment ref="AG34" authorId="0" shapeId="0" xr:uid="{7774651F-61B5-4C25-ABCE-46EC67490296}">
      <text>
        <r>
          <rPr>
            <sz val="11"/>
            <color theme="1"/>
            <rFont val="Calibri"/>
            <family val="2"/>
            <scheme val="minor"/>
          </rPr>
          <t>Observation status: Provisional value</t>
        </r>
      </text>
    </comment>
    <comment ref="AF35" authorId="0" shapeId="0" xr:uid="{B33CFA99-D7BD-473E-9BD8-572A0223FD76}">
      <text>
        <r>
          <rPr>
            <sz val="11"/>
            <color theme="1"/>
            <rFont val="Calibri"/>
            <family val="2"/>
            <scheme val="minor"/>
          </rPr>
          <t>Observation status: Provisional value</t>
        </r>
      </text>
    </comment>
    <comment ref="AG35" authorId="0" shapeId="0" xr:uid="{A7E298A7-34A0-41F1-9635-850D23AB6A4A}">
      <text>
        <r>
          <rPr>
            <sz val="11"/>
            <color theme="1"/>
            <rFont val="Calibri"/>
            <family val="2"/>
            <scheme val="minor"/>
          </rPr>
          <t>Observation status: Provisional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941322F0-4CB2-4CC2-BCDA-CFD106534E17}">
      <text>
        <r>
          <rPr>
            <sz val="11"/>
            <color theme="1"/>
            <rFont val="Calibri"/>
            <family val="2"/>
            <scheme val="minor"/>
          </rPr>
          <t>Observation status: Time series break</t>
        </r>
      </text>
    </comment>
    <comment ref="AG9" authorId="0" shapeId="0" xr:uid="{E044BE29-6D8C-483A-8320-4BEB9B744EB2}">
      <text>
        <r>
          <rPr>
            <sz val="11"/>
            <color theme="1"/>
            <rFont val="Calibri"/>
            <family val="2"/>
            <scheme val="minor"/>
          </rPr>
          <t>Observation status: Provisional value</t>
        </r>
      </text>
    </comment>
    <comment ref="S10" authorId="0" shapeId="0" xr:uid="{34028F57-7B1E-4191-BBB2-4C6C71A28AF5}">
      <text>
        <r>
          <rPr>
            <sz val="11"/>
            <color theme="1"/>
            <rFont val="Calibri"/>
            <family val="2"/>
            <scheme val="minor"/>
          </rPr>
          <t>Observation status: Time series break</t>
        </r>
      </text>
    </comment>
    <comment ref="AG10" authorId="0" shapeId="0" xr:uid="{22811B7D-0086-4E8B-A767-A53405403136}">
      <text>
        <r>
          <rPr>
            <sz val="11"/>
            <color theme="1"/>
            <rFont val="Calibri"/>
            <family val="2"/>
            <scheme val="minor"/>
          </rPr>
          <t>Observation status: Provisional value</t>
        </r>
      </text>
    </comment>
    <comment ref="S11" authorId="0" shapeId="0" xr:uid="{E76B3BCE-8507-4F42-A240-D3278D89EC58}">
      <text>
        <r>
          <rPr>
            <sz val="11"/>
            <color theme="1"/>
            <rFont val="Calibri"/>
            <family val="2"/>
            <scheme val="minor"/>
          </rPr>
          <t>Observation status: Time series break</t>
        </r>
      </text>
    </comment>
    <comment ref="AG11" authorId="0" shapeId="0" xr:uid="{5924BB33-612A-4538-AC70-B8AECCA7A4BC}">
      <text>
        <r>
          <rPr>
            <sz val="11"/>
            <color theme="1"/>
            <rFont val="Calibri"/>
            <family val="2"/>
            <scheme val="minor"/>
          </rPr>
          <t>Observation status: Provisional value</t>
        </r>
      </text>
    </comment>
    <comment ref="S12" authorId="0" shapeId="0" xr:uid="{005E1EC6-D93A-4F5A-80B4-CF650012D2D8}">
      <text>
        <r>
          <rPr>
            <sz val="11"/>
            <color theme="1"/>
            <rFont val="Calibri"/>
            <family val="2"/>
            <scheme val="minor"/>
          </rPr>
          <t>Observation status: Time series break</t>
        </r>
      </text>
    </comment>
    <comment ref="AG12" authorId="0" shapeId="0" xr:uid="{C3999C3C-1CC6-4719-9B10-CD9D4CB7400E}">
      <text>
        <r>
          <rPr>
            <sz val="11"/>
            <color theme="1"/>
            <rFont val="Calibri"/>
            <family val="2"/>
            <scheme val="minor"/>
          </rPr>
          <t>Observation status: Provisional value</t>
        </r>
      </text>
    </comment>
    <comment ref="AF14" authorId="0" shapeId="0" xr:uid="{D1680551-2D0E-4A93-B577-96B9D745E015}">
      <text>
        <r>
          <rPr>
            <sz val="11"/>
            <color theme="1"/>
            <rFont val="Calibri"/>
            <family val="2"/>
            <scheme val="minor"/>
          </rPr>
          <t>Observation status: Provisional value</t>
        </r>
      </text>
    </comment>
    <comment ref="AG14" authorId="0" shapeId="0" xr:uid="{4F38EFFB-5C8F-48C4-BCFD-BF5AB127E6CD}">
      <text>
        <r>
          <rPr>
            <sz val="11"/>
            <color theme="1"/>
            <rFont val="Calibri"/>
            <family val="2"/>
            <scheme val="minor"/>
          </rPr>
          <t>Observation status: Provisional value</t>
        </r>
      </text>
    </comment>
    <comment ref="AF15" authorId="0" shapeId="0" xr:uid="{B4A853BE-0818-4CF9-8B9E-F61D0A9FB447}">
      <text>
        <r>
          <rPr>
            <sz val="11"/>
            <color theme="1"/>
            <rFont val="Calibri"/>
            <family val="2"/>
            <scheme val="minor"/>
          </rPr>
          <t>Observation status: Provisional value</t>
        </r>
      </text>
    </comment>
    <comment ref="AG15" authorId="0" shapeId="0" xr:uid="{6503C783-E786-4FB5-8C77-E7801179669C}">
      <text>
        <r>
          <rPr>
            <sz val="11"/>
            <color theme="1"/>
            <rFont val="Calibri"/>
            <family val="2"/>
            <scheme val="minor"/>
          </rPr>
          <t>Observation status: Provisional value</t>
        </r>
      </text>
    </comment>
    <comment ref="AF16" authorId="0" shapeId="0" xr:uid="{C6FCDB92-FE70-46CF-B36A-C8A1F49593CB}">
      <text>
        <r>
          <rPr>
            <sz val="11"/>
            <color theme="1"/>
            <rFont val="Calibri"/>
            <family val="2"/>
            <scheme val="minor"/>
          </rPr>
          <t>Observation status: Provisional value</t>
        </r>
      </text>
    </comment>
    <comment ref="AG16" authorId="0" shapeId="0" xr:uid="{312D6AB5-0D5C-4CC1-9371-8CC64C4F05AC}">
      <text>
        <r>
          <rPr>
            <sz val="11"/>
            <color theme="1"/>
            <rFont val="Calibri"/>
            <family val="2"/>
            <scheme val="minor"/>
          </rPr>
          <t>Observation status: Provisional value</t>
        </r>
      </text>
    </comment>
    <comment ref="AF17" authorId="0" shapeId="0" xr:uid="{2B680411-9838-4D3B-A7D5-718280E9FAB5}">
      <text>
        <r>
          <rPr>
            <sz val="11"/>
            <color theme="1"/>
            <rFont val="Calibri"/>
            <family val="2"/>
            <scheme val="minor"/>
          </rPr>
          <t>Observation status: Provisional value</t>
        </r>
      </text>
    </comment>
    <comment ref="AG17" authorId="0" shapeId="0" xr:uid="{4FED1E99-361D-421C-AD7B-B3CBB17EA431}">
      <text>
        <r>
          <rPr>
            <sz val="11"/>
            <color theme="1"/>
            <rFont val="Calibri"/>
            <family val="2"/>
            <scheme val="minor"/>
          </rPr>
          <t>Observation status: Provisional value</t>
        </r>
      </text>
    </comment>
    <comment ref="AD19" authorId="0" shapeId="0" xr:uid="{4F04699E-BE0C-48ED-87F0-D5BBF6FC6A5F}">
      <text>
        <r>
          <rPr>
            <sz val="11"/>
            <color theme="1"/>
            <rFont val="Calibri"/>
            <family val="2"/>
            <scheme val="minor"/>
          </rPr>
          <t>Observation status: Provisional value</t>
        </r>
      </text>
    </comment>
    <comment ref="AE19" authorId="0" shapeId="0" xr:uid="{82556BBF-3298-47CF-BE9B-BCBE0B3D640E}">
      <text>
        <r>
          <rPr>
            <sz val="11"/>
            <color theme="1"/>
            <rFont val="Calibri"/>
            <family val="2"/>
            <scheme val="minor"/>
          </rPr>
          <t>Observation status: Provisional value</t>
        </r>
      </text>
    </comment>
    <comment ref="AF19" authorId="0" shapeId="0" xr:uid="{87608DD0-19C5-49A8-B92C-83FFE1B8B93A}">
      <text>
        <r>
          <rPr>
            <sz val="11"/>
            <color theme="1"/>
            <rFont val="Calibri"/>
            <family val="2"/>
            <scheme val="minor"/>
          </rPr>
          <t>Observation status: Provisional value</t>
        </r>
      </text>
    </comment>
    <comment ref="AG19" authorId="0" shapeId="0" xr:uid="{0D25FDEE-EF5F-4D8D-945F-5D8431AA6B9A}">
      <text>
        <r>
          <rPr>
            <sz val="11"/>
            <color theme="1"/>
            <rFont val="Calibri"/>
            <family val="2"/>
            <scheme val="minor"/>
          </rPr>
          <t>Observation status: Provisional value</t>
        </r>
      </text>
    </comment>
    <comment ref="AD20" authorId="0" shapeId="0" xr:uid="{A639047C-E1A5-41EE-9989-1E03406E225D}">
      <text>
        <r>
          <rPr>
            <sz val="11"/>
            <color theme="1"/>
            <rFont val="Calibri"/>
            <family val="2"/>
            <scheme val="minor"/>
          </rPr>
          <t>Observation status: Provisional value</t>
        </r>
      </text>
    </comment>
    <comment ref="AE20" authorId="0" shapeId="0" xr:uid="{82265C69-B8EF-480C-B481-FA3233983383}">
      <text>
        <r>
          <rPr>
            <sz val="11"/>
            <color theme="1"/>
            <rFont val="Calibri"/>
            <family val="2"/>
            <scheme val="minor"/>
          </rPr>
          <t>Observation status: Provisional value</t>
        </r>
      </text>
    </comment>
    <comment ref="AF20" authorId="0" shapeId="0" xr:uid="{350F82FA-7278-4361-A425-CEF760E6673A}">
      <text>
        <r>
          <rPr>
            <sz val="11"/>
            <color theme="1"/>
            <rFont val="Calibri"/>
            <family val="2"/>
            <scheme val="minor"/>
          </rPr>
          <t>Observation status: Provisional value</t>
        </r>
      </text>
    </comment>
    <comment ref="AG20" authorId="0" shapeId="0" xr:uid="{2CE04FD1-D99C-486E-B1EA-30360135413D}">
      <text>
        <r>
          <rPr>
            <sz val="11"/>
            <color theme="1"/>
            <rFont val="Calibri"/>
            <family val="2"/>
            <scheme val="minor"/>
          </rPr>
          <t>Observation status: Provisional value</t>
        </r>
      </text>
    </comment>
    <comment ref="AD21" authorId="0" shapeId="0" xr:uid="{6C833086-DB64-4A4A-AA09-35FEAE9504C7}">
      <text>
        <r>
          <rPr>
            <sz val="11"/>
            <color theme="1"/>
            <rFont val="Calibri"/>
            <family val="2"/>
            <scheme val="minor"/>
          </rPr>
          <t>Observation status: Provisional value</t>
        </r>
      </text>
    </comment>
    <comment ref="AE21" authorId="0" shapeId="0" xr:uid="{C80198CB-1107-46F5-B4DD-C6D1567AC256}">
      <text>
        <r>
          <rPr>
            <sz val="11"/>
            <color theme="1"/>
            <rFont val="Calibri"/>
            <family val="2"/>
            <scheme val="minor"/>
          </rPr>
          <t>Observation status: Provisional value</t>
        </r>
      </text>
    </comment>
    <comment ref="AF21" authorId="0" shapeId="0" xr:uid="{899525E3-18E0-4BA0-A1C8-1717482190C3}">
      <text>
        <r>
          <rPr>
            <sz val="11"/>
            <color theme="1"/>
            <rFont val="Calibri"/>
            <family val="2"/>
            <scheme val="minor"/>
          </rPr>
          <t>Observation status: Provisional value</t>
        </r>
      </text>
    </comment>
    <comment ref="AG21" authorId="0" shapeId="0" xr:uid="{910C9F35-6B49-4343-9ED0-9DF427287CEA}">
      <text>
        <r>
          <rPr>
            <sz val="11"/>
            <color theme="1"/>
            <rFont val="Calibri"/>
            <family val="2"/>
            <scheme val="minor"/>
          </rPr>
          <t>Observation status: Provisional value</t>
        </r>
      </text>
    </comment>
    <comment ref="AD22" authorId="0" shapeId="0" xr:uid="{EEEF90E1-812A-4BFD-8303-884E4F4223F2}">
      <text>
        <r>
          <rPr>
            <sz val="11"/>
            <color theme="1"/>
            <rFont val="Calibri"/>
            <family val="2"/>
            <scheme val="minor"/>
          </rPr>
          <t>Observation status: Provisional value</t>
        </r>
      </text>
    </comment>
    <comment ref="AE22" authorId="0" shapeId="0" xr:uid="{0D21A792-C6FA-40C1-9B9A-A731FE3119BE}">
      <text>
        <r>
          <rPr>
            <sz val="11"/>
            <color theme="1"/>
            <rFont val="Calibri"/>
            <family val="2"/>
            <scheme val="minor"/>
          </rPr>
          <t>Observation status: Provisional value</t>
        </r>
      </text>
    </comment>
    <comment ref="AF22" authorId="0" shapeId="0" xr:uid="{90A97FD1-BDA7-4A8F-9BD3-B5117694C88E}">
      <text>
        <r>
          <rPr>
            <sz val="11"/>
            <color theme="1"/>
            <rFont val="Calibri"/>
            <family val="2"/>
            <scheme val="minor"/>
          </rPr>
          <t>Observation status: Provisional value</t>
        </r>
      </text>
    </comment>
    <comment ref="AG22" authorId="0" shapeId="0" xr:uid="{85D4901E-EFA4-4BA0-9C8D-BF82350E0D08}">
      <text>
        <r>
          <rPr>
            <sz val="11"/>
            <color theme="1"/>
            <rFont val="Calibri"/>
            <family val="2"/>
            <scheme val="minor"/>
          </rPr>
          <t>Observation status: Provisional value</t>
        </r>
      </text>
    </comment>
    <comment ref="AF33" authorId="0" shapeId="0" xr:uid="{CEB4CF59-9EE1-449B-9A97-E32A8ED53306}">
      <text>
        <r>
          <rPr>
            <sz val="11"/>
            <color theme="1"/>
            <rFont val="Calibri"/>
            <family val="2"/>
            <scheme val="minor"/>
          </rPr>
          <t>Observation status: Provisional value</t>
        </r>
      </text>
    </comment>
    <comment ref="AG33" authorId="0" shapeId="0" xr:uid="{6AF55B09-7E1E-483B-8C51-88124DA5563C}">
      <text>
        <r>
          <rPr>
            <sz val="11"/>
            <color theme="1"/>
            <rFont val="Calibri"/>
            <family val="2"/>
            <scheme val="minor"/>
          </rPr>
          <t>Observation status: Provisional value</t>
        </r>
      </text>
    </comment>
    <comment ref="AF34" authorId="0" shapeId="0" xr:uid="{CF645448-0E7D-47C1-A7F5-CC260D71CF75}">
      <text>
        <r>
          <rPr>
            <sz val="11"/>
            <color theme="1"/>
            <rFont val="Calibri"/>
            <family val="2"/>
            <scheme val="minor"/>
          </rPr>
          <t>Observation status: Provisional value</t>
        </r>
      </text>
    </comment>
    <comment ref="AG34" authorId="0" shapeId="0" xr:uid="{36517685-1B2D-42C9-A460-C5ACE0A4B217}">
      <text>
        <r>
          <rPr>
            <sz val="11"/>
            <color theme="1"/>
            <rFont val="Calibri"/>
            <family val="2"/>
            <scheme val="minor"/>
          </rPr>
          <t>Observation status: Provisional value</t>
        </r>
      </text>
    </comment>
    <comment ref="AF35" authorId="0" shapeId="0" xr:uid="{DBD8AF2B-FB2C-4F89-BB77-224773B1F0BF}">
      <text>
        <r>
          <rPr>
            <sz val="11"/>
            <color theme="1"/>
            <rFont val="Calibri"/>
            <family val="2"/>
            <scheme val="minor"/>
          </rPr>
          <t>Observation status: Provisional value</t>
        </r>
      </text>
    </comment>
    <comment ref="AG35" authorId="0" shapeId="0" xr:uid="{2B867ECD-FF92-441F-8CB7-D6966548471B}">
      <text>
        <r>
          <rPr>
            <sz val="11"/>
            <color theme="1"/>
            <rFont val="Calibri"/>
            <family val="2"/>
            <scheme val="minor"/>
          </rPr>
          <t>Observation status: Provisional value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B9C0853D-DEE2-4D2F-9585-10EA089DE128}">
      <text>
        <r>
          <rPr>
            <sz val="11"/>
            <color theme="1"/>
            <rFont val="Calibri"/>
            <family val="2"/>
            <scheme val="minor"/>
          </rPr>
          <t>Observation status: Time series break</t>
        </r>
      </text>
    </comment>
    <comment ref="AG9" authorId="0" shapeId="0" xr:uid="{1724962E-4DC1-4C11-A013-9B8E0836CB6D}">
      <text>
        <r>
          <rPr>
            <sz val="11"/>
            <color theme="1"/>
            <rFont val="Calibri"/>
            <family val="2"/>
            <scheme val="minor"/>
          </rPr>
          <t>Observation status: Provisional value</t>
        </r>
      </text>
    </comment>
    <comment ref="S10" authorId="0" shapeId="0" xr:uid="{0FB92BEB-B722-4B69-9E1F-24B1D7009C3C}">
      <text>
        <r>
          <rPr>
            <sz val="11"/>
            <color theme="1"/>
            <rFont val="Calibri"/>
            <family val="2"/>
            <scheme val="minor"/>
          </rPr>
          <t>Observation status: Time series break</t>
        </r>
      </text>
    </comment>
    <comment ref="AG10" authorId="0" shapeId="0" xr:uid="{A0DF1CCA-445D-4204-A6FD-D4E008EE324F}">
      <text>
        <r>
          <rPr>
            <sz val="11"/>
            <color theme="1"/>
            <rFont val="Calibri"/>
            <family val="2"/>
            <scheme val="minor"/>
          </rPr>
          <t>Observation status: Provisional value</t>
        </r>
      </text>
    </comment>
    <comment ref="S11" authorId="0" shapeId="0" xr:uid="{C6AC40D9-AC51-4546-8511-FDF62C798649}">
      <text>
        <r>
          <rPr>
            <sz val="11"/>
            <color theme="1"/>
            <rFont val="Calibri"/>
            <family val="2"/>
            <scheme val="minor"/>
          </rPr>
          <t>Observation status: Time series break</t>
        </r>
      </text>
    </comment>
    <comment ref="AG11" authorId="0" shapeId="0" xr:uid="{635D8D3D-ED4A-4175-BFAA-02B2203D4DE9}">
      <text>
        <r>
          <rPr>
            <sz val="11"/>
            <color theme="1"/>
            <rFont val="Calibri"/>
            <family val="2"/>
            <scheme val="minor"/>
          </rPr>
          <t>Observation status: Provisional value</t>
        </r>
      </text>
    </comment>
    <comment ref="S12" authorId="0" shapeId="0" xr:uid="{11B8081C-FEF9-4BD6-B0D5-4D2B01F973EC}">
      <text>
        <r>
          <rPr>
            <sz val="11"/>
            <color theme="1"/>
            <rFont val="Calibri"/>
            <family val="2"/>
            <scheme val="minor"/>
          </rPr>
          <t>Observation status: Time series break</t>
        </r>
      </text>
    </comment>
    <comment ref="AG12" authorId="0" shapeId="0" xr:uid="{B718876C-F4CD-40B6-B684-FDF9A34531D1}">
      <text>
        <r>
          <rPr>
            <sz val="11"/>
            <color theme="1"/>
            <rFont val="Calibri"/>
            <family val="2"/>
            <scheme val="minor"/>
          </rPr>
          <t>Observation status: Provisional value</t>
        </r>
      </text>
    </comment>
    <comment ref="S14" authorId="0" shapeId="0" xr:uid="{27E85180-B3AC-49F0-AE6F-CA58B1DF2141}">
      <text>
        <r>
          <rPr>
            <sz val="11"/>
            <color theme="1"/>
            <rFont val="Calibri"/>
            <family val="2"/>
            <scheme val="minor"/>
          </rPr>
          <t>Observation status: Time series break</t>
        </r>
      </text>
    </comment>
    <comment ref="AG14" authorId="0" shapeId="0" xr:uid="{61744572-E3D9-4357-9889-AEC77A735DCF}">
      <text>
        <r>
          <rPr>
            <sz val="11"/>
            <color theme="1"/>
            <rFont val="Calibri"/>
            <family val="2"/>
            <scheme val="minor"/>
          </rPr>
          <t>Observation status: Provisional value</t>
        </r>
      </text>
    </comment>
    <comment ref="S15" authorId="0" shapeId="0" xr:uid="{54E1C4D8-FDEB-4747-8459-6DF1765BB311}">
      <text>
        <r>
          <rPr>
            <sz val="11"/>
            <color theme="1"/>
            <rFont val="Calibri"/>
            <family val="2"/>
            <scheme val="minor"/>
          </rPr>
          <t>Observation status: Time series break</t>
        </r>
      </text>
    </comment>
    <comment ref="AG15" authorId="0" shapeId="0" xr:uid="{0CC6BEDF-BF08-41AB-9091-B918AA905BBD}">
      <text>
        <r>
          <rPr>
            <sz val="11"/>
            <color theme="1"/>
            <rFont val="Calibri"/>
            <family val="2"/>
            <scheme val="minor"/>
          </rPr>
          <t>Observation status: Provisional value</t>
        </r>
      </text>
    </comment>
    <comment ref="S16" authorId="0" shapeId="0" xr:uid="{2938C7CF-64A2-4604-B279-A30B69249BA6}">
      <text>
        <r>
          <rPr>
            <sz val="11"/>
            <color theme="1"/>
            <rFont val="Calibri"/>
            <family val="2"/>
            <scheme val="minor"/>
          </rPr>
          <t>Observation status: Time series break</t>
        </r>
      </text>
    </comment>
    <comment ref="AG16" authorId="0" shapeId="0" xr:uid="{15D8EC84-4FE5-4255-B196-9EE1063E8C2C}">
      <text>
        <r>
          <rPr>
            <sz val="11"/>
            <color theme="1"/>
            <rFont val="Calibri"/>
            <family val="2"/>
            <scheme val="minor"/>
          </rPr>
          <t>Observation status: Provisional value</t>
        </r>
      </text>
    </comment>
    <comment ref="S17" authorId="0" shapeId="0" xr:uid="{BB2D0B72-9DC3-4989-A72D-07760A2579F9}">
      <text>
        <r>
          <rPr>
            <sz val="11"/>
            <color theme="1"/>
            <rFont val="Calibri"/>
            <family val="2"/>
            <scheme val="minor"/>
          </rPr>
          <t>Observation status: Time series break</t>
        </r>
      </text>
    </comment>
    <comment ref="AG17" authorId="0" shapeId="0" xr:uid="{5D9A0CA1-E760-409F-9BC5-1F5C85B59949}">
      <text>
        <r>
          <rPr>
            <sz val="11"/>
            <color theme="1"/>
            <rFont val="Calibri"/>
            <family val="2"/>
            <scheme val="minor"/>
          </rPr>
          <t>Observation status: Provisional value</t>
        </r>
      </text>
    </comment>
    <comment ref="S19" authorId="0" shapeId="0" xr:uid="{8F4A522D-F092-451E-B3BF-07D072B41E27}">
      <text>
        <r>
          <rPr>
            <sz val="11"/>
            <color theme="1"/>
            <rFont val="Calibri"/>
            <family val="2"/>
            <scheme val="minor"/>
          </rPr>
          <t>Observation status: Time series break</t>
        </r>
      </text>
    </comment>
    <comment ref="AG19" authorId="0" shapeId="0" xr:uid="{3669F30D-36C5-4183-8AEA-D9430E23C61A}">
      <text>
        <r>
          <rPr>
            <sz val="11"/>
            <color theme="1"/>
            <rFont val="Calibri"/>
            <family val="2"/>
            <scheme val="minor"/>
          </rPr>
          <t>Observation status: Provisional value</t>
        </r>
      </text>
    </comment>
    <comment ref="S20" authorId="0" shapeId="0" xr:uid="{F0093A39-A85E-4121-8D35-6EF63EB82552}">
      <text>
        <r>
          <rPr>
            <sz val="11"/>
            <color theme="1"/>
            <rFont val="Calibri"/>
            <family val="2"/>
            <scheme val="minor"/>
          </rPr>
          <t>Observation status: Time series break</t>
        </r>
      </text>
    </comment>
    <comment ref="AG20" authorId="0" shapeId="0" xr:uid="{EB6B28D2-D8C8-49AD-AF31-1150BDCAEC0F}">
      <text>
        <r>
          <rPr>
            <sz val="11"/>
            <color theme="1"/>
            <rFont val="Calibri"/>
            <family val="2"/>
            <scheme val="minor"/>
          </rPr>
          <t>Observation status: Provisional value</t>
        </r>
      </text>
    </comment>
    <comment ref="S21" authorId="0" shapeId="0" xr:uid="{DC7A3896-14F8-4340-9081-DDB403B926EA}">
      <text>
        <r>
          <rPr>
            <sz val="11"/>
            <color theme="1"/>
            <rFont val="Calibri"/>
            <family val="2"/>
            <scheme val="minor"/>
          </rPr>
          <t>Observation status: Time series break</t>
        </r>
      </text>
    </comment>
    <comment ref="AG21" authorId="0" shapeId="0" xr:uid="{BF11204C-6DE9-4E31-AC21-E11F0D6FF0D7}">
      <text>
        <r>
          <rPr>
            <sz val="11"/>
            <color theme="1"/>
            <rFont val="Calibri"/>
            <family val="2"/>
            <scheme val="minor"/>
          </rPr>
          <t>Observation status: Provisional value</t>
        </r>
      </text>
    </comment>
    <comment ref="S22" authorId="0" shapeId="0" xr:uid="{8A81CF5C-5331-4CA2-9348-5CC7966A7BD8}">
      <text>
        <r>
          <rPr>
            <sz val="11"/>
            <color theme="1"/>
            <rFont val="Calibri"/>
            <family val="2"/>
            <scheme val="minor"/>
          </rPr>
          <t>Observation status: Time series break</t>
        </r>
      </text>
    </comment>
    <comment ref="AG22" authorId="0" shapeId="0" xr:uid="{CFDD14E5-C1A6-415F-A3E3-152773BF1B74}">
      <text>
        <r>
          <rPr>
            <sz val="11"/>
            <color theme="1"/>
            <rFont val="Calibri"/>
            <family val="2"/>
            <scheme val="minor"/>
          </rPr>
          <t>Observation status: Provisional value</t>
        </r>
      </text>
    </comment>
    <comment ref="S28" authorId="0" shapeId="0" xr:uid="{C50555A3-3753-498B-A18D-971B72A8A386}">
      <text>
        <r>
          <rPr>
            <sz val="11"/>
            <color theme="1"/>
            <rFont val="Calibri"/>
            <family val="2"/>
            <scheme val="minor"/>
          </rPr>
          <t>Observation status: Time series break</t>
        </r>
      </text>
    </comment>
    <comment ref="AG28" authorId="0" shapeId="0" xr:uid="{010A734F-CFC8-4E4D-A70B-B73148E8CA34}">
      <text>
        <r>
          <rPr>
            <sz val="11"/>
            <color theme="1"/>
            <rFont val="Calibri"/>
            <family val="2"/>
            <scheme val="minor"/>
          </rPr>
          <t>Observation status: Provisional value</t>
        </r>
      </text>
    </comment>
    <comment ref="S29" authorId="0" shapeId="0" xr:uid="{63ED1DD9-BDAF-4938-BEBE-7C2F68EB5550}">
      <text>
        <r>
          <rPr>
            <sz val="11"/>
            <color theme="1"/>
            <rFont val="Calibri"/>
            <family val="2"/>
            <scheme val="minor"/>
          </rPr>
          <t>Observation status: Time series break</t>
        </r>
      </text>
    </comment>
    <comment ref="AG29" authorId="0" shapeId="0" xr:uid="{0AE0205B-8CB8-4BB1-91A2-ACFBB785A2FB}">
      <text>
        <r>
          <rPr>
            <sz val="11"/>
            <color theme="1"/>
            <rFont val="Calibri"/>
            <family val="2"/>
            <scheme val="minor"/>
          </rPr>
          <t>Observation status: Provisional value</t>
        </r>
      </text>
    </comment>
    <comment ref="S30" authorId="0" shapeId="0" xr:uid="{DECCC961-E0F2-410A-8FBE-2E04BDBC27AE}">
      <text>
        <r>
          <rPr>
            <sz val="11"/>
            <color theme="1"/>
            <rFont val="Calibri"/>
            <family val="2"/>
            <scheme val="minor"/>
          </rPr>
          <t>Observation status: Time series break</t>
        </r>
      </text>
    </comment>
    <comment ref="AG30" authorId="0" shapeId="0" xr:uid="{B4F41BA7-AFFF-4259-88D1-E42F8312ABAE}">
      <text>
        <r>
          <rPr>
            <sz val="11"/>
            <color theme="1"/>
            <rFont val="Calibri"/>
            <family val="2"/>
            <scheme val="minor"/>
          </rPr>
          <t>Observation status: Provisional value</t>
        </r>
      </text>
    </comment>
    <comment ref="S31" authorId="0" shapeId="0" xr:uid="{0BD97DE9-88BE-4220-9A6C-04D07BABA9CA}">
      <text>
        <r>
          <rPr>
            <sz val="11"/>
            <color theme="1"/>
            <rFont val="Calibri"/>
            <family val="2"/>
            <scheme val="minor"/>
          </rPr>
          <t>Observation status: Time series break</t>
        </r>
      </text>
    </comment>
    <comment ref="AG31" authorId="0" shapeId="0" xr:uid="{63759661-3221-47E2-B0BF-36701585D172}">
      <text>
        <r>
          <rPr>
            <sz val="11"/>
            <color theme="1"/>
            <rFont val="Calibri"/>
            <family val="2"/>
            <scheme val="minor"/>
          </rPr>
          <t>Observation status: Provisional value</t>
        </r>
      </text>
    </comment>
    <comment ref="AF33" authorId="0" shapeId="0" xr:uid="{5AA47A44-55C8-4657-9DD2-FB8CA08A2E35}">
      <text>
        <r>
          <rPr>
            <sz val="11"/>
            <color theme="1"/>
            <rFont val="Calibri"/>
            <family val="2"/>
            <scheme val="minor"/>
          </rPr>
          <t>Observation status: Provisional value</t>
        </r>
      </text>
    </comment>
    <comment ref="AG33" authorId="0" shapeId="0" xr:uid="{6317E556-2890-4880-AD85-A6AA499FF39E}">
      <text>
        <r>
          <rPr>
            <sz val="11"/>
            <color theme="1"/>
            <rFont val="Calibri"/>
            <family val="2"/>
            <scheme val="minor"/>
          </rPr>
          <t>Observation status: Provisional value</t>
        </r>
      </text>
    </comment>
    <comment ref="AF34" authorId="0" shapeId="0" xr:uid="{A3C70105-1695-496D-B5F4-64DACE8D17B5}">
      <text>
        <r>
          <rPr>
            <sz val="11"/>
            <color theme="1"/>
            <rFont val="Calibri"/>
            <family val="2"/>
            <scheme val="minor"/>
          </rPr>
          <t>Observation status: Provisional value</t>
        </r>
      </text>
    </comment>
    <comment ref="AG34" authorId="0" shapeId="0" xr:uid="{89EF6BFC-97AA-4DE0-A9CA-D2BB7D686F9B}">
      <text>
        <r>
          <rPr>
            <sz val="11"/>
            <color theme="1"/>
            <rFont val="Calibri"/>
            <family val="2"/>
            <scheme val="minor"/>
          </rPr>
          <t>Observation status: Provisional value</t>
        </r>
      </text>
    </comment>
    <comment ref="AF35" authorId="0" shapeId="0" xr:uid="{A225F957-05E8-4AA9-B486-3D05CEC7DCB3}">
      <text>
        <r>
          <rPr>
            <sz val="11"/>
            <color theme="1"/>
            <rFont val="Calibri"/>
            <family val="2"/>
            <scheme val="minor"/>
          </rPr>
          <t>Observation status: Provisional value</t>
        </r>
      </text>
    </comment>
    <comment ref="AG35" authorId="0" shapeId="0" xr:uid="{2E343203-B919-4ED4-891C-54AD3DF599FC}">
      <text>
        <r>
          <rPr>
            <sz val="11"/>
            <color theme="1"/>
            <rFont val="Calibri"/>
            <family val="2"/>
            <scheme val="minor"/>
          </rPr>
          <t>Observation status: Provisional value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672821B9-2152-4049-87AA-B3352908077D}">
      <text>
        <r>
          <rPr>
            <sz val="11"/>
            <color theme="1"/>
            <rFont val="Calibri"/>
            <family val="2"/>
            <scheme val="minor"/>
          </rPr>
          <t>Observation status: Time series break</t>
        </r>
      </text>
    </comment>
    <comment ref="AG9" authorId="0" shapeId="0" xr:uid="{883B0DF3-6A9D-4BBF-AD6C-2474A757F59A}">
      <text>
        <r>
          <rPr>
            <sz val="11"/>
            <color theme="1"/>
            <rFont val="Calibri"/>
            <family val="2"/>
            <scheme val="minor"/>
          </rPr>
          <t>Observation status: Provisional value</t>
        </r>
      </text>
    </comment>
    <comment ref="S10" authorId="0" shapeId="0" xr:uid="{948AD4F2-6598-4373-8A0E-4099D3D8543E}">
      <text>
        <r>
          <rPr>
            <sz val="11"/>
            <color theme="1"/>
            <rFont val="Calibri"/>
            <family val="2"/>
            <scheme val="minor"/>
          </rPr>
          <t>Observation status: Time series break</t>
        </r>
      </text>
    </comment>
    <comment ref="AG10" authorId="0" shapeId="0" xr:uid="{321153F2-7D77-41E4-908E-6DD447C88C6A}">
      <text>
        <r>
          <rPr>
            <sz val="11"/>
            <color theme="1"/>
            <rFont val="Calibri"/>
            <family val="2"/>
            <scheme val="minor"/>
          </rPr>
          <t>Observation status: Provisional value</t>
        </r>
      </text>
    </comment>
    <comment ref="S11" authorId="0" shapeId="0" xr:uid="{338400A9-4BE2-43BC-B457-43E30EA9A3A4}">
      <text>
        <r>
          <rPr>
            <sz val="11"/>
            <color theme="1"/>
            <rFont val="Calibri"/>
            <family val="2"/>
            <scheme val="minor"/>
          </rPr>
          <t>Observation status: Time series break</t>
        </r>
      </text>
    </comment>
    <comment ref="AG11" authorId="0" shapeId="0" xr:uid="{8D395167-82ED-4A28-81E6-FF3180696F72}">
      <text>
        <r>
          <rPr>
            <sz val="11"/>
            <color theme="1"/>
            <rFont val="Calibri"/>
            <family val="2"/>
            <scheme val="minor"/>
          </rPr>
          <t>Observation status: Provisional value</t>
        </r>
      </text>
    </comment>
    <comment ref="S12" authorId="0" shapeId="0" xr:uid="{4DCAA032-A585-4818-B197-4AAF82922F22}">
      <text>
        <r>
          <rPr>
            <sz val="11"/>
            <color theme="1"/>
            <rFont val="Calibri"/>
            <family val="2"/>
            <scheme val="minor"/>
          </rPr>
          <t>Observation status: Time series break</t>
        </r>
      </text>
    </comment>
    <comment ref="AG12" authorId="0" shapeId="0" xr:uid="{5F6BA25A-8E9D-408F-95D8-73AB97E7CCDC}">
      <text>
        <r>
          <rPr>
            <sz val="11"/>
            <color theme="1"/>
            <rFont val="Calibri"/>
            <family val="2"/>
            <scheme val="minor"/>
          </rPr>
          <t>Observation status: Provisional value</t>
        </r>
      </text>
    </comment>
    <comment ref="AF14" authorId="0" shapeId="0" xr:uid="{1CC3B704-E083-42AD-A62E-78145D1D6DBB}">
      <text>
        <r>
          <rPr>
            <sz val="11"/>
            <color theme="1"/>
            <rFont val="Calibri"/>
            <family val="2"/>
            <scheme val="minor"/>
          </rPr>
          <t>Observation status: Provisional value</t>
        </r>
      </text>
    </comment>
    <comment ref="AG14" authorId="0" shapeId="0" xr:uid="{584CCE74-F8DE-4DDF-B742-E3112E826833}">
      <text>
        <r>
          <rPr>
            <sz val="11"/>
            <color theme="1"/>
            <rFont val="Calibri"/>
            <family val="2"/>
            <scheme val="minor"/>
          </rPr>
          <t>Observation status: Provisional value</t>
        </r>
      </text>
    </comment>
    <comment ref="AF15" authorId="0" shapeId="0" xr:uid="{F66CA231-509D-4074-9EB7-B7CF5D466F42}">
      <text>
        <r>
          <rPr>
            <sz val="11"/>
            <color theme="1"/>
            <rFont val="Calibri"/>
            <family val="2"/>
            <scheme val="minor"/>
          </rPr>
          <t>Observation status: Provisional value</t>
        </r>
      </text>
    </comment>
    <comment ref="AG15" authorId="0" shapeId="0" xr:uid="{2D6B3682-F835-4308-81BF-B044BF800789}">
      <text>
        <r>
          <rPr>
            <sz val="11"/>
            <color theme="1"/>
            <rFont val="Calibri"/>
            <family val="2"/>
            <scheme val="minor"/>
          </rPr>
          <t>Observation status: Provisional value</t>
        </r>
      </text>
    </comment>
    <comment ref="AF16" authorId="0" shapeId="0" xr:uid="{DFB5BBE5-F892-4221-BC22-12255691A245}">
      <text>
        <r>
          <rPr>
            <sz val="11"/>
            <color theme="1"/>
            <rFont val="Calibri"/>
            <family val="2"/>
            <scheme val="minor"/>
          </rPr>
          <t>Observation status: Provisional value</t>
        </r>
      </text>
    </comment>
    <comment ref="AG16" authorId="0" shapeId="0" xr:uid="{5683CDE6-40AD-4C5B-9A2D-640FAB177D44}">
      <text>
        <r>
          <rPr>
            <sz val="11"/>
            <color theme="1"/>
            <rFont val="Calibri"/>
            <family val="2"/>
            <scheme val="minor"/>
          </rPr>
          <t>Observation status: Provisional value</t>
        </r>
      </text>
    </comment>
    <comment ref="AF17" authorId="0" shapeId="0" xr:uid="{C38EC2A5-25F4-4E8B-80DE-968585EF8269}">
      <text>
        <r>
          <rPr>
            <sz val="11"/>
            <color theme="1"/>
            <rFont val="Calibri"/>
            <family val="2"/>
            <scheme val="minor"/>
          </rPr>
          <t>Observation status: Provisional value</t>
        </r>
      </text>
    </comment>
    <comment ref="AG17" authorId="0" shapeId="0" xr:uid="{996B7E03-3FE6-4E72-8FF2-6C90657E0F08}">
      <text>
        <r>
          <rPr>
            <sz val="11"/>
            <color theme="1"/>
            <rFont val="Calibri"/>
            <family val="2"/>
            <scheme val="minor"/>
          </rPr>
          <t>Observation status: Provisional value</t>
        </r>
      </text>
    </comment>
    <comment ref="AD19" authorId="0" shapeId="0" xr:uid="{A94F6B05-24C7-4F9A-B3B9-7D93983E1AA0}">
      <text>
        <r>
          <rPr>
            <sz val="11"/>
            <color theme="1"/>
            <rFont val="Calibri"/>
            <family val="2"/>
            <scheme val="minor"/>
          </rPr>
          <t>Observation status: Provisional value</t>
        </r>
      </text>
    </comment>
    <comment ref="AE19" authorId="0" shapeId="0" xr:uid="{A2118A92-8D38-4171-AFEF-9B97E75B1698}">
      <text>
        <r>
          <rPr>
            <sz val="11"/>
            <color theme="1"/>
            <rFont val="Calibri"/>
            <family val="2"/>
            <scheme val="minor"/>
          </rPr>
          <t>Observation status: Provisional value</t>
        </r>
      </text>
    </comment>
    <comment ref="AF19" authorId="0" shapeId="0" xr:uid="{9F037A21-F086-4245-95AB-F9E838D3BD5C}">
      <text>
        <r>
          <rPr>
            <sz val="11"/>
            <color theme="1"/>
            <rFont val="Calibri"/>
            <family val="2"/>
            <scheme val="minor"/>
          </rPr>
          <t>Observation status: Provisional value</t>
        </r>
      </text>
    </comment>
    <comment ref="AG19" authorId="0" shapeId="0" xr:uid="{B690D2B8-9C0C-4593-907B-58E7397642A7}">
      <text>
        <r>
          <rPr>
            <sz val="11"/>
            <color theme="1"/>
            <rFont val="Calibri"/>
            <family val="2"/>
            <scheme val="minor"/>
          </rPr>
          <t>Observation status: Provisional value</t>
        </r>
      </text>
    </comment>
    <comment ref="AD20" authorId="0" shapeId="0" xr:uid="{DE6D66B1-BEC0-4167-A41C-9F460C147DE4}">
      <text>
        <r>
          <rPr>
            <sz val="11"/>
            <color theme="1"/>
            <rFont val="Calibri"/>
            <family val="2"/>
            <scheme val="minor"/>
          </rPr>
          <t>Observation status: Provisional value</t>
        </r>
      </text>
    </comment>
    <comment ref="AE20" authorId="0" shapeId="0" xr:uid="{8A59ED25-EFFC-4588-96DA-65384D62EA23}">
      <text>
        <r>
          <rPr>
            <sz val="11"/>
            <color theme="1"/>
            <rFont val="Calibri"/>
            <family val="2"/>
            <scheme val="minor"/>
          </rPr>
          <t>Observation status: Provisional value</t>
        </r>
      </text>
    </comment>
    <comment ref="AF20" authorId="0" shapeId="0" xr:uid="{3DC336E0-A803-42D4-AF98-A7DD872330C8}">
      <text>
        <r>
          <rPr>
            <sz val="11"/>
            <color theme="1"/>
            <rFont val="Calibri"/>
            <family val="2"/>
            <scheme val="minor"/>
          </rPr>
          <t>Observation status: Provisional value</t>
        </r>
      </text>
    </comment>
    <comment ref="AG20" authorId="0" shapeId="0" xr:uid="{22FD31B9-99A9-4F2D-ABC9-5C30788E2B2C}">
      <text>
        <r>
          <rPr>
            <sz val="11"/>
            <color theme="1"/>
            <rFont val="Calibri"/>
            <family val="2"/>
            <scheme val="minor"/>
          </rPr>
          <t>Observation status: Provisional value</t>
        </r>
      </text>
    </comment>
    <comment ref="AD21" authorId="0" shapeId="0" xr:uid="{47A3F3C0-61BB-4F3B-9787-BAE63ED832BB}">
      <text>
        <r>
          <rPr>
            <sz val="11"/>
            <color theme="1"/>
            <rFont val="Calibri"/>
            <family val="2"/>
            <scheme val="minor"/>
          </rPr>
          <t>Observation status: Provisional value</t>
        </r>
      </text>
    </comment>
    <comment ref="AE21" authorId="0" shapeId="0" xr:uid="{238E59F1-B84E-4373-A69E-B8B9C8B79BAD}">
      <text>
        <r>
          <rPr>
            <sz val="11"/>
            <color theme="1"/>
            <rFont val="Calibri"/>
            <family val="2"/>
            <scheme val="minor"/>
          </rPr>
          <t>Observation status: Provisional value</t>
        </r>
      </text>
    </comment>
    <comment ref="AF21" authorId="0" shapeId="0" xr:uid="{14AA565B-EBD2-4B95-A7AD-9C787A634F8C}">
      <text>
        <r>
          <rPr>
            <sz val="11"/>
            <color theme="1"/>
            <rFont val="Calibri"/>
            <family val="2"/>
            <scheme val="minor"/>
          </rPr>
          <t>Observation status: Provisional value</t>
        </r>
      </text>
    </comment>
    <comment ref="AG21" authorId="0" shapeId="0" xr:uid="{9F00B262-A430-420A-965F-99DC88563816}">
      <text>
        <r>
          <rPr>
            <sz val="11"/>
            <color theme="1"/>
            <rFont val="Calibri"/>
            <family val="2"/>
            <scheme val="minor"/>
          </rPr>
          <t>Observation status: Provisional value</t>
        </r>
      </text>
    </comment>
    <comment ref="AD22" authorId="0" shapeId="0" xr:uid="{CDE65515-3B19-47F7-9E59-C6950C6554AB}">
      <text>
        <r>
          <rPr>
            <sz val="11"/>
            <color theme="1"/>
            <rFont val="Calibri"/>
            <family val="2"/>
            <scheme val="minor"/>
          </rPr>
          <t>Observation status: Provisional value</t>
        </r>
      </text>
    </comment>
    <comment ref="AE22" authorId="0" shapeId="0" xr:uid="{58CAC2F0-9EE1-406F-A841-BE4F6881F013}">
      <text>
        <r>
          <rPr>
            <sz val="11"/>
            <color theme="1"/>
            <rFont val="Calibri"/>
            <family val="2"/>
            <scheme val="minor"/>
          </rPr>
          <t>Observation status: Provisional value</t>
        </r>
      </text>
    </comment>
    <comment ref="AF22" authorId="0" shapeId="0" xr:uid="{E7E36B03-8EB6-420E-B958-BCCECF913A7A}">
      <text>
        <r>
          <rPr>
            <sz val="11"/>
            <color theme="1"/>
            <rFont val="Calibri"/>
            <family val="2"/>
            <scheme val="minor"/>
          </rPr>
          <t>Observation status: Provisional value</t>
        </r>
      </text>
    </comment>
    <comment ref="AG22" authorId="0" shapeId="0" xr:uid="{FC88F323-C4F4-46F5-9394-F974CCB940CB}">
      <text>
        <r>
          <rPr>
            <sz val="11"/>
            <color theme="1"/>
            <rFont val="Calibri"/>
            <family val="2"/>
            <scheme val="minor"/>
          </rPr>
          <t>Observation status: Provisional value</t>
        </r>
      </text>
    </comment>
    <comment ref="AF33" authorId="0" shapeId="0" xr:uid="{8CF8BE23-298D-4D81-BD8E-9D4E4342F17B}">
      <text>
        <r>
          <rPr>
            <sz val="11"/>
            <color theme="1"/>
            <rFont val="Calibri"/>
            <family val="2"/>
            <scheme val="minor"/>
          </rPr>
          <t>Observation status: Provisional value</t>
        </r>
      </text>
    </comment>
    <comment ref="AG33" authorId="0" shapeId="0" xr:uid="{3236F9BD-DB0B-4A01-8FCB-E7F45CC0C23B}">
      <text>
        <r>
          <rPr>
            <sz val="11"/>
            <color theme="1"/>
            <rFont val="Calibri"/>
            <family val="2"/>
            <scheme val="minor"/>
          </rPr>
          <t>Observation status: Provisional value</t>
        </r>
      </text>
    </comment>
    <comment ref="AF34" authorId="0" shapeId="0" xr:uid="{8F6CA4F7-85EC-4B24-89E6-9E85E1C6E936}">
      <text>
        <r>
          <rPr>
            <sz val="11"/>
            <color theme="1"/>
            <rFont val="Calibri"/>
            <family val="2"/>
            <scheme val="minor"/>
          </rPr>
          <t>Observation status: Provisional value</t>
        </r>
      </text>
    </comment>
    <comment ref="AG34" authorId="0" shapeId="0" xr:uid="{2555CE69-6EEA-4570-BD38-81C3E4E98579}">
      <text>
        <r>
          <rPr>
            <sz val="11"/>
            <color theme="1"/>
            <rFont val="Calibri"/>
            <family val="2"/>
            <scheme val="minor"/>
          </rPr>
          <t>Observation status: Provisional value</t>
        </r>
      </text>
    </comment>
    <comment ref="AF35" authorId="0" shapeId="0" xr:uid="{7536F543-236E-457F-839E-36FE20EE2731}">
      <text>
        <r>
          <rPr>
            <sz val="11"/>
            <color theme="1"/>
            <rFont val="Calibri"/>
            <family val="2"/>
            <scheme val="minor"/>
          </rPr>
          <t>Observation status: Provisional value</t>
        </r>
      </text>
    </comment>
    <comment ref="AG35" authorId="0" shapeId="0" xr:uid="{A00F7291-FCC9-4270-AB81-4CD05D7AE789}">
      <text>
        <r>
          <rPr>
            <sz val="11"/>
            <color theme="1"/>
            <rFont val="Calibri"/>
            <family val="2"/>
            <scheme val="minor"/>
          </rPr>
          <t>Observation status: Provisional value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C75FDA54-60B5-4291-8132-57F80325A794}">
      <text>
        <r>
          <rPr>
            <sz val="11"/>
            <color theme="1"/>
            <rFont val="Calibri"/>
            <family val="2"/>
            <scheme val="minor"/>
          </rPr>
          <t>Observation status: Time series break</t>
        </r>
      </text>
    </comment>
    <comment ref="AG9" authorId="0" shapeId="0" xr:uid="{62542E9F-FCAD-4DBB-B747-A6DA87A60782}">
      <text>
        <r>
          <rPr>
            <sz val="11"/>
            <color theme="1"/>
            <rFont val="Calibri"/>
            <family val="2"/>
            <scheme val="minor"/>
          </rPr>
          <t>Observation status: Provisional value</t>
        </r>
      </text>
    </comment>
    <comment ref="S10" authorId="0" shapeId="0" xr:uid="{9F8B2AE8-50F8-4315-AA89-E8C39E2E7F7D}">
      <text>
        <r>
          <rPr>
            <sz val="11"/>
            <color theme="1"/>
            <rFont val="Calibri"/>
            <family val="2"/>
            <scheme val="minor"/>
          </rPr>
          <t>Observation status: Time series break</t>
        </r>
      </text>
    </comment>
    <comment ref="AG10" authorId="0" shapeId="0" xr:uid="{325D1E00-6781-4705-9626-D84E1CF6F47C}">
      <text>
        <r>
          <rPr>
            <sz val="11"/>
            <color theme="1"/>
            <rFont val="Calibri"/>
            <family val="2"/>
            <scheme val="minor"/>
          </rPr>
          <t>Observation status: Provisional value</t>
        </r>
      </text>
    </comment>
    <comment ref="S11" authorId="0" shapeId="0" xr:uid="{741AE93D-CD95-4788-B9A8-B22AFB91D4CF}">
      <text>
        <r>
          <rPr>
            <sz val="11"/>
            <color theme="1"/>
            <rFont val="Calibri"/>
            <family val="2"/>
            <scheme val="minor"/>
          </rPr>
          <t>Observation status: Time series break</t>
        </r>
      </text>
    </comment>
    <comment ref="AG11" authorId="0" shapeId="0" xr:uid="{5F45E3BA-E0F8-4EF9-82E6-569D2E68C6B9}">
      <text>
        <r>
          <rPr>
            <sz val="11"/>
            <color theme="1"/>
            <rFont val="Calibri"/>
            <family val="2"/>
            <scheme val="minor"/>
          </rPr>
          <t>Observation status: Provisional value</t>
        </r>
      </text>
    </comment>
    <comment ref="S12" authorId="0" shapeId="0" xr:uid="{7AE074DC-0E67-4B2D-8840-A84EA0E774B4}">
      <text>
        <r>
          <rPr>
            <sz val="11"/>
            <color theme="1"/>
            <rFont val="Calibri"/>
            <family val="2"/>
            <scheme val="minor"/>
          </rPr>
          <t>Observation status: Time series break</t>
        </r>
      </text>
    </comment>
    <comment ref="AG12" authorId="0" shapeId="0" xr:uid="{5B229B3A-1029-4AF5-AF60-C5ECAAC300E9}">
      <text>
        <r>
          <rPr>
            <sz val="11"/>
            <color theme="1"/>
            <rFont val="Calibri"/>
            <family val="2"/>
            <scheme val="minor"/>
          </rPr>
          <t>Observation status: Provisional value</t>
        </r>
      </text>
    </comment>
    <comment ref="S14" authorId="0" shapeId="0" xr:uid="{145A9997-B2B7-42DC-A445-F5566696C79B}">
      <text>
        <r>
          <rPr>
            <sz val="11"/>
            <color theme="1"/>
            <rFont val="Calibri"/>
            <family val="2"/>
            <scheme val="minor"/>
          </rPr>
          <t>Observation status: Time series break</t>
        </r>
      </text>
    </comment>
    <comment ref="AG14" authorId="0" shapeId="0" xr:uid="{9332B7AC-D65E-4A75-9026-CC033377AEFC}">
      <text>
        <r>
          <rPr>
            <sz val="11"/>
            <color theme="1"/>
            <rFont val="Calibri"/>
            <family val="2"/>
            <scheme val="minor"/>
          </rPr>
          <t>Observation status: Provisional value</t>
        </r>
      </text>
    </comment>
    <comment ref="S15" authorId="0" shapeId="0" xr:uid="{6F5B3D5A-AE53-47B4-B3A7-9B9F77205C02}">
      <text>
        <r>
          <rPr>
            <sz val="11"/>
            <color theme="1"/>
            <rFont val="Calibri"/>
            <family val="2"/>
            <scheme val="minor"/>
          </rPr>
          <t>Observation status: Time series break</t>
        </r>
      </text>
    </comment>
    <comment ref="AG15" authorId="0" shapeId="0" xr:uid="{80D2BB65-73BB-4361-A749-4BB8FA5C519B}">
      <text>
        <r>
          <rPr>
            <sz val="11"/>
            <color theme="1"/>
            <rFont val="Calibri"/>
            <family val="2"/>
            <scheme val="minor"/>
          </rPr>
          <t>Observation status: Provisional value</t>
        </r>
      </text>
    </comment>
    <comment ref="S16" authorId="0" shapeId="0" xr:uid="{DC18D0FE-B0D3-402F-9E54-1A95F401BF18}">
      <text>
        <r>
          <rPr>
            <sz val="11"/>
            <color theme="1"/>
            <rFont val="Calibri"/>
            <family val="2"/>
            <scheme val="minor"/>
          </rPr>
          <t>Observation status: Time series break</t>
        </r>
      </text>
    </comment>
    <comment ref="AG16" authorId="0" shapeId="0" xr:uid="{07DE0582-CCA4-40E2-80A0-23775E063E3A}">
      <text>
        <r>
          <rPr>
            <sz val="11"/>
            <color theme="1"/>
            <rFont val="Calibri"/>
            <family val="2"/>
            <scheme val="minor"/>
          </rPr>
          <t>Observation status: Provisional value</t>
        </r>
      </text>
    </comment>
    <comment ref="S17" authorId="0" shapeId="0" xr:uid="{A5C7BC24-142E-4701-9C33-53F98748A379}">
      <text>
        <r>
          <rPr>
            <sz val="11"/>
            <color theme="1"/>
            <rFont val="Calibri"/>
            <family val="2"/>
            <scheme val="minor"/>
          </rPr>
          <t>Observation status: Time series break</t>
        </r>
      </text>
    </comment>
    <comment ref="AG17" authorId="0" shapeId="0" xr:uid="{B67F11B4-F05B-4C87-91D2-6FCA828995A5}">
      <text>
        <r>
          <rPr>
            <sz val="11"/>
            <color theme="1"/>
            <rFont val="Calibri"/>
            <family val="2"/>
            <scheme val="minor"/>
          </rPr>
          <t>Observation status: Provisional value</t>
        </r>
      </text>
    </comment>
    <comment ref="S19" authorId="0" shapeId="0" xr:uid="{92DC016D-27A7-41FA-90A0-0D8652997058}">
      <text>
        <r>
          <rPr>
            <sz val="11"/>
            <color theme="1"/>
            <rFont val="Calibri"/>
            <family val="2"/>
            <scheme val="minor"/>
          </rPr>
          <t>Observation status: Time series break</t>
        </r>
      </text>
    </comment>
    <comment ref="AG19" authorId="0" shapeId="0" xr:uid="{EE71E6CF-7A9C-4632-AB0F-C7CCD9298C3A}">
      <text>
        <r>
          <rPr>
            <sz val="11"/>
            <color theme="1"/>
            <rFont val="Calibri"/>
            <family val="2"/>
            <scheme val="minor"/>
          </rPr>
          <t>Observation status: Provisional value</t>
        </r>
      </text>
    </comment>
    <comment ref="S20" authorId="0" shapeId="0" xr:uid="{B57DDBF9-0D13-41E2-AFD9-955824D83DA6}">
      <text>
        <r>
          <rPr>
            <sz val="11"/>
            <color theme="1"/>
            <rFont val="Calibri"/>
            <family val="2"/>
            <scheme val="minor"/>
          </rPr>
          <t>Observation status: Time series break</t>
        </r>
      </text>
    </comment>
    <comment ref="AG20" authorId="0" shapeId="0" xr:uid="{B21E7B50-56BC-46BF-8C71-9E49FF571C9A}">
      <text>
        <r>
          <rPr>
            <sz val="11"/>
            <color theme="1"/>
            <rFont val="Calibri"/>
            <family val="2"/>
            <scheme val="minor"/>
          </rPr>
          <t>Observation status: Provisional value</t>
        </r>
      </text>
    </comment>
    <comment ref="S21" authorId="0" shapeId="0" xr:uid="{2D712C82-9737-4C45-B3AC-7A6A9B808A51}">
      <text>
        <r>
          <rPr>
            <sz val="11"/>
            <color theme="1"/>
            <rFont val="Calibri"/>
            <family val="2"/>
            <scheme val="minor"/>
          </rPr>
          <t>Observation status: Time series break</t>
        </r>
      </text>
    </comment>
    <comment ref="AG21" authorId="0" shapeId="0" xr:uid="{8597062C-4CFA-46E4-BBE4-10A062E396A9}">
      <text>
        <r>
          <rPr>
            <sz val="11"/>
            <color theme="1"/>
            <rFont val="Calibri"/>
            <family val="2"/>
            <scheme val="minor"/>
          </rPr>
          <t>Observation status: Provisional value</t>
        </r>
      </text>
    </comment>
    <comment ref="S22" authorId="0" shapeId="0" xr:uid="{C53A5711-A5F1-4FE3-B804-23D59E874AAA}">
      <text>
        <r>
          <rPr>
            <sz val="11"/>
            <color theme="1"/>
            <rFont val="Calibri"/>
            <family val="2"/>
            <scheme val="minor"/>
          </rPr>
          <t>Observation status: Time series break</t>
        </r>
      </text>
    </comment>
    <comment ref="AG22" authorId="0" shapeId="0" xr:uid="{5C6CEB65-EB52-4A53-A76E-174C847D4269}">
      <text>
        <r>
          <rPr>
            <sz val="11"/>
            <color theme="1"/>
            <rFont val="Calibri"/>
            <family val="2"/>
            <scheme val="minor"/>
          </rPr>
          <t>Observation status: Provisional value</t>
        </r>
      </text>
    </comment>
    <comment ref="S28" authorId="0" shapeId="0" xr:uid="{023670E9-39A7-4D7F-9924-9936681CE0AA}">
      <text>
        <r>
          <rPr>
            <sz val="11"/>
            <color theme="1"/>
            <rFont val="Calibri"/>
            <family val="2"/>
            <scheme val="minor"/>
          </rPr>
          <t>Observation status: Time series break</t>
        </r>
      </text>
    </comment>
    <comment ref="AG28" authorId="0" shapeId="0" xr:uid="{E1128EAD-AEC8-4198-B294-D5AB739377C1}">
      <text>
        <r>
          <rPr>
            <sz val="11"/>
            <color theme="1"/>
            <rFont val="Calibri"/>
            <family val="2"/>
            <scheme val="minor"/>
          </rPr>
          <t>Observation status: Provisional value</t>
        </r>
      </text>
    </comment>
    <comment ref="S29" authorId="0" shapeId="0" xr:uid="{9C704C55-28A0-42E3-A367-E9F8CE3A8CDD}">
      <text>
        <r>
          <rPr>
            <sz val="11"/>
            <color theme="1"/>
            <rFont val="Calibri"/>
            <family val="2"/>
            <scheme val="minor"/>
          </rPr>
          <t>Observation status: Time series break</t>
        </r>
      </text>
    </comment>
    <comment ref="AG29" authorId="0" shapeId="0" xr:uid="{EE5AB60B-F29B-4206-B13C-2F70B90D79FB}">
      <text>
        <r>
          <rPr>
            <sz val="11"/>
            <color theme="1"/>
            <rFont val="Calibri"/>
            <family val="2"/>
            <scheme val="minor"/>
          </rPr>
          <t>Observation status: Provisional value</t>
        </r>
      </text>
    </comment>
    <comment ref="S30" authorId="0" shapeId="0" xr:uid="{7F3B5E6F-383D-4B51-8B3C-F423EEB3CE1E}">
      <text>
        <r>
          <rPr>
            <sz val="11"/>
            <color theme="1"/>
            <rFont val="Calibri"/>
            <family val="2"/>
            <scheme val="minor"/>
          </rPr>
          <t>Observation status: Time series break</t>
        </r>
      </text>
    </comment>
    <comment ref="AG30" authorId="0" shapeId="0" xr:uid="{DD7BC2AE-CC9B-487B-9288-2447868862B3}">
      <text>
        <r>
          <rPr>
            <sz val="11"/>
            <color theme="1"/>
            <rFont val="Calibri"/>
            <family val="2"/>
            <scheme val="minor"/>
          </rPr>
          <t>Observation status: Provisional value</t>
        </r>
      </text>
    </comment>
    <comment ref="S31" authorId="0" shapeId="0" xr:uid="{822E23B4-BC27-44E5-8B84-50462F64FEF3}">
      <text>
        <r>
          <rPr>
            <sz val="11"/>
            <color theme="1"/>
            <rFont val="Calibri"/>
            <family val="2"/>
            <scheme val="minor"/>
          </rPr>
          <t>Observation status: Time series break</t>
        </r>
      </text>
    </comment>
    <comment ref="AG31" authorId="0" shapeId="0" xr:uid="{901A9DA2-B29C-45B0-8D59-831D39A104D6}">
      <text>
        <r>
          <rPr>
            <sz val="11"/>
            <color theme="1"/>
            <rFont val="Calibri"/>
            <family val="2"/>
            <scheme val="minor"/>
          </rPr>
          <t>Observation status: Provisional value</t>
        </r>
      </text>
    </comment>
    <comment ref="AF33" authorId="0" shapeId="0" xr:uid="{0E28B655-E93A-4661-9C45-87AFCF23374D}">
      <text>
        <r>
          <rPr>
            <sz val="11"/>
            <color theme="1"/>
            <rFont val="Calibri"/>
            <family val="2"/>
            <scheme val="minor"/>
          </rPr>
          <t>Observation status: Provisional value</t>
        </r>
      </text>
    </comment>
    <comment ref="AG33" authorId="0" shapeId="0" xr:uid="{BE517BF2-BBFE-4547-B247-BB29CDD97C59}">
      <text>
        <r>
          <rPr>
            <sz val="11"/>
            <color theme="1"/>
            <rFont val="Calibri"/>
            <family val="2"/>
            <scheme val="minor"/>
          </rPr>
          <t>Observation status: Provisional value</t>
        </r>
      </text>
    </comment>
    <comment ref="AF34" authorId="0" shapeId="0" xr:uid="{F4D31723-74ED-4AE6-8E93-C16A675A7C86}">
      <text>
        <r>
          <rPr>
            <sz val="11"/>
            <color theme="1"/>
            <rFont val="Calibri"/>
            <family val="2"/>
            <scheme val="minor"/>
          </rPr>
          <t>Observation status: Provisional value</t>
        </r>
      </text>
    </comment>
    <comment ref="AG34" authorId="0" shapeId="0" xr:uid="{99FA26AD-19B8-4D41-B51E-7A238E831A7B}">
      <text>
        <r>
          <rPr>
            <sz val="11"/>
            <color theme="1"/>
            <rFont val="Calibri"/>
            <family val="2"/>
            <scheme val="minor"/>
          </rPr>
          <t>Observation status: Provisional value</t>
        </r>
      </text>
    </comment>
    <comment ref="AF35" authorId="0" shapeId="0" xr:uid="{6C010E55-9EF7-4F5C-9B14-83F1E06D3307}">
      <text>
        <r>
          <rPr>
            <sz val="11"/>
            <color theme="1"/>
            <rFont val="Calibri"/>
            <family val="2"/>
            <scheme val="minor"/>
          </rPr>
          <t>Observation status: Provisional value</t>
        </r>
      </text>
    </comment>
    <comment ref="AG35" authorId="0" shapeId="0" xr:uid="{55B3A0F3-C689-429D-A7FE-B0551AFE76D7}">
      <text>
        <r>
          <rPr>
            <sz val="11"/>
            <color theme="1"/>
            <rFont val="Calibri"/>
            <family val="2"/>
            <scheme val="minor"/>
          </rPr>
          <t>Observation status: Provisional value</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10EB252F-3ABB-487F-B5C5-B598D333C661}">
      <text>
        <r>
          <rPr>
            <sz val="11"/>
            <color theme="1"/>
            <rFont val="Calibri"/>
            <family val="2"/>
            <scheme val="minor"/>
          </rPr>
          <t>Observation status: Time series break</t>
        </r>
      </text>
    </comment>
    <comment ref="AG9" authorId="0" shapeId="0" xr:uid="{94F17A23-3FFC-4D5D-BB6F-7AF478A2A1A4}">
      <text>
        <r>
          <rPr>
            <sz val="11"/>
            <color theme="1"/>
            <rFont val="Calibri"/>
            <family val="2"/>
            <scheme val="minor"/>
          </rPr>
          <t>Observation status: Provisional value</t>
        </r>
      </text>
    </comment>
    <comment ref="S10" authorId="0" shapeId="0" xr:uid="{5AE7CD93-1193-4EDF-8619-AEEB738A31C3}">
      <text>
        <r>
          <rPr>
            <sz val="11"/>
            <color theme="1"/>
            <rFont val="Calibri"/>
            <family val="2"/>
            <scheme val="minor"/>
          </rPr>
          <t>Observation status: Time series break</t>
        </r>
      </text>
    </comment>
    <comment ref="AG10" authorId="0" shapeId="0" xr:uid="{081DE0BD-0824-4B0B-A4DC-275D5569BEE1}">
      <text>
        <r>
          <rPr>
            <sz val="11"/>
            <color theme="1"/>
            <rFont val="Calibri"/>
            <family val="2"/>
            <scheme val="minor"/>
          </rPr>
          <t>Observation status: Provisional value</t>
        </r>
      </text>
    </comment>
    <comment ref="S11" authorId="0" shapeId="0" xr:uid="{52DAC81A-8D5A-4A9E-82AC-ED1FC73AA2D5}">
      <text>
        <r>
          <rPr>
            <sz val="11"/>
            <color theme="1"/>
            <rFont val="Calibri"/>
            <family val="2"/>
            <scheme val="minor"/>
          </rPr>
          <t>Observation status: Time series break</t>
        </r>
      </text>
    </comment>
    <comment ref="AG11" authorId="0" shapeId="0" xr:uid="{BC04E8B3-C907-490D-A443-54AF20EA9FE7}">
      <text>
        <r>
          <rPr>
            <sz val="11"/>
            <color theme="1"/>
            <rFont val="Calibri"/>
            <family val="2"/>
            <scheme val="minor"/>
          </rPr>
          <t>Observation status: Provisional value</t>
        </r>
      </text>
    </comment>
    <comment ref="S12" authorId="0" shapeId="0" xr:uid="{C080DABC-908A-42F7-B5DD-699A2176733E}">
      <text>
        <r>
          <rPr>
            <sz val="11"/>
            <color theme="1"/>
            <rFont val="Calibri"/>
            <family val="2"/>
            <scheme val="minor"/>
          </rPr>
          <t>Observation status: Time series break</t>
        </r>
      </text>
    </comment>
    <comment ref="AG12" authorId="0" shapeId="0" xr:uid="{26093108-C113-45C3-AFB3-2676BC1842D9}">
      <text>
        <r>
          <rPr>
            <sz val="11"/>
            <color theme="1"/>
            <rFont val="Calibri"/>
            <family val="2"/>
            <scheme val="minor"/>
          </rPr>
          <t>Observation status: Provisional value</t>
        </r>
      </text>
    </comment>
    <comment ref="AF14" authorId="0" shapeId="0" xr:uid="{FED2FEC1-101B-4224-9F03-D04E93BBA1A4}">
      <text>
        <r>
          <rPr>
            <sz val="11"/>
            <color theme="1"/>
            <rFont val="Calibri"/>
            <family val="2"/>
            <scheme val="minor"/>
          </rPr>
          <t>Observation status: Provisional value</t>
        </r>
      </text>
    </comment>
    <comment ref="AG14" authorId="0" shapeId="0" xr:uid="{D32B0C64-6D2D-4126-9515-64CAEAE9D301}">
      <text>
        <r>
          <rPr>
            <sz val="11"/>
            <color theme="1"/>
            <rFont val="Calibri"/>
            <family val="2"/>
            <scheme val="minor"/>
          </rPr>
          <t>Observation status: Provisional value</t>
        </r>
      </text>
    </comment>
    <comment ref="AF15" authorId="0" shapeId="0" xr:uid="{2C2DFBD1-0172-405E-A637-62B535AFDFD8}">
      <text>
        <r>
          <rPr>
            <sz val="11"/>
            <color theme="1"/>
            <rFont val="Calibri"/>
            <family val="2"/>
            <scheme val="minor"/>
          </rPr>
          <t>Observation status: Provisional value</t>
        </r>
      </text>
    </comment>
    <comment ref="AG15" authorId="0" shapeId="0" xr:uid="{BAA7EF38-6C36-41BA-8C3A-EE002A865312}">
      <text>
        <r>
          <rPr>
            <sz val="11"/>
            <color theme="1"/>
            <rFont val="Calibri"/>
            <family val="2"/>
            <scheme val="minor"/>
          </rPr>
          <t>Observation status: Provisional value</t>
        </r>
      </text>
    </comment>
    <comment ref="AF16" authorId="0" shapeId="0" xr:uid="{B660800C-930F-4C8C-ACB3-E8C9A5EB13C8}">
      <text>
        <r>
          <rPr>
            <sz val="11"/>
            <color theme="1"/>
            <rFont val="Calibri"/>
            <family val="2"/>
            <scheme val="minor"/>
          </rPr>
          <t>Observation status: Provisional value</t>
        </r>
      </text>
    </comment>
    <comment ref="AG16" authorId="0" shapeId="0" xr:uid="{9245762B-760D-46CE-9EC6-3E0FB85302C3}">
      <text>
        <r>
          <rPr>
            <sz val="11"/>
            <color theme="1"/>
            <rFont val="Calibri"/>
            <family val="2"/>
            <scheme val="minor"/>
          </rPr>
          <t>Observation status: Provisional value</t>
        </r>
      </text>
    </comment>
    <comment ref="AF17" authorId="0" shapeId="0" xr:uid="{8C206693-D43D-4D8C-9902-ADD1178D1D48}">
      <text>
        <r>
          <rPr>
            <sz val="11"/>
            <color theme="1"/>
            <rFont val="Calibri"/>
            <family val="2"/>
            <scheme val="minor"/>
          </rPr>
          <t>Observation status: Provisional value</t>
        </r>
      </text>
    </comment>
    <comment ref="AG17" authorId="0" shapeId="0" xr:uid="{C384AD41-1FB6-4451-B49B-B1CDB48F2917}">
      <text>
        <r>
          <rPr>
            <sz val="11"/>
            <color theme="1"/>
            <rFont val="Calibri"/>
            <family val="2"/>
            <scheme val="minor"/>
          </rPr>
          <t>Observation status: Provisional value</t>
        </r>
      </text>
    </comment>
    <comment ref="AD19" authorId="0" shapeId="0" xr:uid="{8122234E-16E1-4AE6-881B-21CB8E57C5B1}">
      <text>
        <r>
          <rPr>
            <sz val="11"/>
            <color theme="1"/>
            <rFont val="Calibri"/>
            <family val="2"/>
            <scheme val="minor"/>
          </rPr>
          <t>Observation status: Provisional value</t>
        </r>
      </text>
    </comment>
    <comment ref="AE19" authorId="0" shapeId="0" xr:uid="{4EBF0ED9-EF6D-4685-B740-C3E1C24C43B4}">
      <text>
        <r>
          <rPr>
            <sz val="11"/>
            <color theme="1"/>
            <rFont val="Calibri"/>
            <family val="2"/>
            <scheme val="minor"/>
          </rPr>
          <t>Observation status: Provisional value</t>
        </r>
      </text>
    </comment>
    <comment ref="AF19" authorId="0" shapeId="0" xr:uid="{3CE2D1F7-3535-440F-8889-EFF606099031}">
      <text>
        <r>
          <rPr>
            <sz val="11"/>
            <color theme="1"/>
            <rFont val="Calibri"/>
            <family val="2"/>
            <scheme val="minor"/>
          </rPr>
          <t>Observation status: Provisional value</t>
        </r>
      </text>
    </comment>
    <comment ref="AG19" authorId="0" shapeId="0" xr:uid="{118CC2A6-57B6-4324-8C81-E13E30B82501}">
      <text>
        <r>
          <rPr>
            <sz val="11"/>
            <color theme="1"/>
            <rFont val="Calibri"/>
            <family val="2"/>
            <scheme val="minor"/>
          </rPr>
          <t>Observation status: Provisional value</t>
        </r>
      </text>
    </comment>
    <comment ref="AD20" authorId="0" shapeId="0" xr:uid="{BA4DA671-4ED0-4477-B84A-77E7D6626190}">
      <text>
        <r>
          <rPr>
            <sz val="11"/>
            <color theme="1"/>
            <rFont val="Calibri"/>
            <family val="2"/>
            <scheme val="minor"/>
          </rPr>
          <t>Observation status: Provisional value</t>
        </r>
      </text>
    </comment>
    <comment ref="AE20" authorId="0" shapeId="0" xr:uid="{0F52110C-9325-4661-8A9E-685BACC643A7}">
      <text>
        <r>
          <rPr>
            <sz val="11"/>
            <color theme="1"/>
            <rFont val="Calibri"/>
            <family val="2"/>
            <scheme val="minor"/>
          </rPr>
          <t>Observation status: Provisional value</t>
        </r>
      </text>
    </comment>
    <comment ref="AF20" authorId="0" shapeId="0" xr:uid="{85C9FA32-B8D4-4CB9-9743-C24AC86DEBD6}">
      <text>
        <r>
          <rPr>
            <sz val="11"/>
            <color theme="1"/>
            <rFont val="Calibri"/>
            <family val="2"/>
            <scheme val="minor"/>
          </rPr>
          <t>Observation status: Provisional value</t>
        </r>
      </text>
    </comment>
    <comment ref="AG20" authorId="0" shapeId="0" xr:uid="{8823C178-A9F3-45CF-9CF8-C7A9F9768657}">
      <text>
        <r>
          <rPr>
            <sz val="11"/>
            <color theme="1"/>
            <rFont val="Calibri"/>
            <family val="2"/>
            <scheme val="minor"/>
          </rPr>
          <t>Observation status: Provisional value</t>
        </r>
      </text>
    </comment>
    <comment ref="AD21" authorId="0" shapeId="0" xr:uid="{C8FF4BBF-F956-4730-B013-5CE8A347D470}">
      <text>
        <r>
          <rPr>
            <sz val="11"/>
            <color theme="1"/>
            <rFont val="Calibri"/>
            <family val="2"/>
            <scheme val="minor"/>
          </rPr>
          <t>Observation status: Provisional value</t>
        </r>
      </text>
    </comment>
    <comment ref="AE21" authorId="0" shapeId="0" xr:uid="{CFB30802-4B25-4420-93AD-471296791DE6}">
      <text>
        <r>
          <rPr>
            <sz val="11"/>
            <color theme="1"/>
            <rFont val="Calibri"/>
            <family val="2"/>
            <scheme val="minor"/>
          </rPr>
          <t>Observation status: Provisional value</t>
        </r>
      </text>
    </comment>
    <comment ref="AF21" authorId="0" shapeId="0" xr:uid="{D4225169-82DB-493C-AEB2-2846B8643DBB}">
      <text>
        <r>
          <rPr>
            <sz val="11"/>
            <color theme="1"/>
            <rFont val="Calibri"/>
            <family val="2"/>
            <scheme val="minor"/>
          </rPr>
          <t>Observation status: Provisional value</t>
        </r>
      </text>
    </comment>
    <comment ref="AG21" authorId="0" shapeId="0" xr:uid="{006EF5CA-2063-4BB9-B865-F3B4D85010F9}">
      <text>
        <r>
          <rPr>
            <sz val="11"/>
            <color theme="1"/>
            <rFont val="Calibri"/>
            <family val="2"/>
            <scheme val="minor"/>
          </rPr>
          <t>Observation status: Provisional value</t>
        </r>
      </text>
    </comment>
    <comment ref="AD22" authorId="0" shapeId="0" xr:uid="{52B3BE3A-F7DA-453E-B3F9-35109BDE4E0D}">
      <text>
        <r>
          <rPr>
            <sz val="11"/>
            <color theme="1"/>
            <rFont val="Calibri"/>
            <family val="2"/>
            <scheme val="minor"/>
          </rPr>
          <t>Observation status: Provisional value</t>
        </r>
      </text>
    </comment>
    <comment ref="AE22" authorId="0" shapeId="0" xr:uid="{206394AE-A1BE-44B2-A1D0-D8335519C474}">
      <text>
        <r>
          <rPr>
            <sz val="11"/>
            <color theme="1"/>
            <rFont val="Calibri"/>
            <family val="2"/>
            <scheme val="minor"/>
          </rPr>
          <t>Observation status: Provisional value</t>
        </r>
      </text>
    </comment>
    <comment ref="AF22" authorId="0" shapeId="0" xr:uid="{04FB91E5-BADB-4545-9E97-42BC96988F8D}">
      <text>
        <r>
          <rPr>
            <sz val="11"/>
            <color theme="1"/>
            <rFont val="Calibri"/>
            <family val="2"/>
            <scheme val="minor"/>
          </rPr>
          <t>Observation status: Provisional value</t>
        </r>
      </text>
    </comment>
    <comment ref="AG22" authorId="0" shapeId="0" xr:uid="{5E4714F8-3462-4CD0-8721-EAABF5AA174E}">
      <text>
        <r>
          <rPr>
            <sz val="11"/>
            <color theme="1"/>
            <rFont val="Calibri"/>
            <family val="2"/>
            <scheme val="minor"/>
          </rPr>
          <t>Observation status: Provisional value</t>
        </r>
      </text>
    </comment>
    <comment ref="AF33" authorId="0" shapeId="0" xr:uid="{29A8D964-11DB-44A6-9F37-29997F7C47B4}">
      <text>
        <r>
          <rPr>
            <sz val="11"/>
            <color theme="1"/>
            <rFont val="Calibri"/>
            <family val="2"/>
            <scheme val="minor"/>
          </rPr>
          <t>Observation status: Provisional value</t>
        </r>
      </text>
    </comment>
    <comment ref="AG33" authorId="0" shapeId="0" xr:uid="{D29CD67C-642D-44FE-A89D-A7D9810CE7B4}">
      <text>
        <r>
          <rPr>
            <sz val="11"/>
            <color theme="1"/>
            <rFont val="Calibri"/>
            <family val="2"/>
            <scheme val="minor"/>
          </rPr>
          <t>Observation status: Provisional value</t>
        </r>
      </text>
    </comment>
    <comment ref="AF34" authorId="0" shapeId="0" xr:uid="{37C18A3C-75E5-4BDD-A9B5-BA0C26095FE8}">
      <text>
        <r>
          <rPr>
            <sz val="11"/>
            <color theme="1"/>
            <rFont val="Calibri"/>
            <family val="2"/>
            <scheme val="minor"/>
          </rPr>
          <t>Observation status: Provisional value</t>
        </r>
      </text>
    </comment>
    <comment ref="AG34" authorId="0" shapeId="0" xr:uid="{C786007A-E157-434D-AB0E-82F2A9C86617}">
      <text>
        <r>
          <rPr>
            <sz val="11"/>
            <color theme="1"/>
            <rFont val="Calibri"/>
            <family val="2"/>
            <scheme val="minor"/>
          </rPr>
          <t>Observation status: Provisional value</t>
        </r>
      </text>
    </comment>
    <comment ref="AF35" authorId="0" shapeId="0" xr:uid="{FA331979-6904-47AB-AF21-6BFA901C3B4E}">
      <text>
        <r>
          <rPr>
            <sz val="11"/>
            <color theme="1"/>
            <rFont val="Calibri"/>
            <family val="2"/>
            <scheme val="minor"/>
          </rPr>
          <t>Observation status: Provisional value</t>
        </r>
      </text>
    </comment>
    <comment ref="AG35" authorId="0" shapeId="0" xr:uid="{B4D4B874-D7BE-473F-BCE7-281B1DF93730}">
      <text>
        <r>
          <rPr>
            <sz val="11"/>
            <color theme="1"/>
            <rFont val="Calibri"/>
            <family val="2"/>
            <scheme val="minor"/>
          </rPr>
          <t>Observation status: Provisional value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D5A134D8-EDE6-4B5C-8C80-56C38D34C3B8}">
      <text>
        <r>
          <rPr>
            <sz val="11"/>
            <color theme="1"/>
            <rFont val="Calibri"/>
            <family val="2"/>
            <scheme val="minor"/>
          </rPr>
          <t>Observation status: Time series break</t>
        </r>
      </text>
    </comment>
    <comment ref="AG9" authorId="0" shapeId="0" xr:uid="{102CE027-0162-4BC2-806F-EF04399466FD}">
      <text>
        <r>
          <rPr>
            <sz val="11"/>
            <color theme="1"/>
            <rFont val="Calibri"/>
            <family val="2"/>
            <scheme val="minor"/>
          </rPr>
          <t>Observation status: Provisional value</t>
        </r>
      </text>
    </comment>
    <comment ref="S10" authorId="0" shapeId="0" xr:uid="{36D36EA6-BACC-4632-A25B-54C717E89E88}">
      <text>
        <r>
          <rPr>
            <sz val="11"/>
            <color theme="1"/>
            <rFont val="Calibri"/>
            <family val="2"/>
            <scheme val="minor"/>
          </rPr>
          <t>Observation status: Time series break</t>
        </r>
      </text>
    </comment>
    <comment ref="AG10" authorId="0" shapeId="0" xr:uid="{43FBC7DC-3ECE-46F9-ACBF-15475DB066C0}">
      <text>
        <r>
          <rPr>
            <sz val="11"/>
            <color theme="1"/>
            <rFont val="Calibri"/>
            <family val="2"/>
            <scheme val="minor"/>
          </rPr>
          <t>Observation status: Provisional value</t>
        </r>
      </text>
    </comment>
    <comment ref="S11" authorId="0" shapeId="0" xr:uid="{183DB05D-477F-4367-853D-168391ED9EA4}">
      <text>
        <r>
          <rPr>
            <sz val="11"/>
            <color theme="1"/>
            <rFont val="Calibri"/>
            <family val="2"/>
            <scheme val="minor"/>
          </rPr>
          <t>Observation status: Time series break</t>
        </r>
      </text>
    </comment>
    <comment ref="AG11" authorId="0" shapeId="0" xr:uid="{488AD24E-7D6B-4320-B85F-273AE1989A7E}">
      <text>
        <r>
          <rPr>
            <sz val="11"/>
            <color theme="1"/>
            <rFont val="Calibri"/>
            <family val="2"/>
            <scheme val="minor"/>
          </rPr>
          <t>Observation status: Provisional value</t>
        </r>
      </text>
    </comment>
    <comment ref="S12" authorId="0" shapeId="0" xr:uid="{F6E4F538-E389-472F-A7D9-E71AB3470200}">
      <text>
        <r>
          <rPr>
            <sz val="11"/>
            <color theme="1"/>
            <rFont val="Calibri"/>
            <family val="2"/>
            <scheme val="minor"/>
          </rPr>
          <t>Observation status: Time series break</t>
        </r>
      </text>
    </comment>
    <comment ref="AG12" authorId="0" shapeId="0" xr:uid="{53E54DDD-EFB4-42BB-8C0C-41C7C5DD34FD}">
      <text>
        <r>
          <rPr>
            <sz val="11"/>
            <color theme="1"/>
            <rFont val="Calibri"/>
            <family val="2"/>
            <scheme val="minor"/>
          </rPr>
          <t>Observation status: Provisional value</t>
        </r>
      </text>
    </comment>
    <comment ref="S14" authorId="0" shapeId="0" xr:uid="{CD03C69A-14DC-45D5-A4D0-FA494AF7B422}">
      <text>
        <r>
          <rPr>
            <sz val="11"/>
            <color theme="1"/>
            <rFont val="Calibri"/>
            <family val="2"/>
            <scheme val="minor"/>
          </rPr>
          <t>Observation status: Time series break</t>
        </r>
      </text>
    </comment>
    <comment ref="AG14" authorId="0" shapeId="0" xr:uid="{556C94C3-CFBA-4E3C-A943-6FC7D1ACDE0A}">
      <text>
        <r>
          <rPr>
            <sz val="11"/>
            <color theme="1"/>
            <rFont val="Calibri"/>
            <family val="2"/>
            <scheme val="minor"/>
          </rPr>
          <t>Observation status: Provisional value</t>
        </r>
      </text>
    </comment>
    <comment ref="S15" authorId="0" shapeId="0" xr:uid="{9DFFB32D-C489-4E08-AA44-D99510C52B3D}">
      <text>
        <r>
          <rPr>
            <sz val="11"/>
            <color theme="1"/>
            <rFont val="Calibri"/>
            <family val="2"/>
            <scheme val="minor"/>
          </rPr>
          <t>Observation status: Time series break</t>
        </r>
      </text>
    </comment>
    <comment ref="AG15" authorId="0" shapeId="0" xr:uid="{B991A498-4987-4256-9F02-95AF32EAB3E3}">
      <text>
        <r>
          <rPr>
            <sz val="11"/>
            <color theme="1"/>
            <rFont val="Calibri"/>
            <family val="2"/>
            <scheme val="minor"/>
          </rPr>
          <t>Observation status: Provisional value</t>
        </r>
      </text>
    </comment>
    <comment ref="S16" authorId="0" shapeId="0" xr:uid="{2B0FDCB4-C85E-4F67-BCF5-1D204693AABF}">
      <text>
        <r>
          <rPr>
            <sz val="11"/>
            <color theme="1"/>
            <rFont val="Calibri"/>
            <family val="2"/>
            <scheme val="minor"/>
          </rPr>
          <t>Observation status: Time series break</t>
        </r>
      </text>
    </comment>
    <comment ref="AG16" authorId="0" shapeId="0" xr:uid="{5E38D4FC-77F3-42E9-9239-02741697F677}">
      <text>
        <r>
          <rPr>
            <sz val="11"/>
            <color theme="1"/>
            <rFont val="Calibri"/>
            <family val="2"/>
            <scheme val="minor"/>
          </rPr>
          <t>Observation status: Provisional value</t>
        </r>
      </text>
    </comment>
    <comment ref="S17" authorId="0" shapeId="0" xr:uid="{4BBCBDAA-88A2-4CED-A750-C47DF1CB3FC8}">
      <text>
        <r>
          <rPr>
            <sz val="11"/>
            <color theme="1"/>
            <rFont val="Calibri"/>
            <family val="2"/>
            <scheme val="minor"/>
          </rPr>
          <t>Observation status: Time series break</t>
        </r>
      </text>
    </comment>
    <comment ref="AG17" authorId="0" shapeId="0" xr:uid="{8DCACEAC-29D7-4F04-9A71-78EC4F126972}">
      <text>
        <r>
          <rPr>
            <sz val="11"/>
            <color theme="1"/>
            <rFont val="Calibri"/>
            <family val="2"/>
            <scheme val="minor"/>
          </rPr>
          <t>Observation status: Provisional value</t>
        </r>
      </text>
    </comment>
    <comment ref="S19" authorId="0" shapeId="0" xr:uid="{96D0AA2E-9D63-4BA7-AD00-7A50406A220F}">
      <text>
        <r>
          <rPr>
            <sz val="11"/>
            <color theme="1"/>
            <rFont val="Calibri"/>
            <family val="2"/>
            <scheme val="minor"/>
          </rPr>
          <t>Observation status: Time series break</t>
        </r>
      </text>
    </comment>
    <comment ref="AG19" authorId="0" shapeId="0" xr:uid="{14751B2E-9E4A-407E-92F4-F67C3292C7AD}">
      <text>
        <r>
          <rPr>
            <sz val="11"/>
            <color theme="1"/>
            <rFont val="Calibri"/>
            <family val="2"/>
            <scheme val="minor"/>
          </rPr>
          <t>Observation status: Provisional value</t>
        </r>
      </text>
    </comment>
    <comment ref="S20" authorId="0" shapeId="0" xr:uid="{FA2FF1BF-B7BE-4232-A20F-54CE051D12D7}">
      <text>
        <r>
          <rPr>
            <sz val="11"/>
            <color theme="1"/>
            <rFont val="Calibri"/>
            <family val="2"/>
            <scheme val="minor"/>
          </rPr>
          <t>Observation status: Time series break</t>
        </r>
      </text>
    </comment>
    <comment ref="AG20" authorId="0" shapeId="0" xr:uid="{A7B3B466-1127-43BA-912D-C0723598D55B}">
      <text>
        <r>
          <rPr>
            <sz val="11"/>
            <color theme="1"/>
            <rFont val="Calibri"/>
            <family val="2"/>
            <scheme val="minor"/>
          </rPr>
          <t>Observation status: Provisional value</t>
        </r>
      </text>
    </comment>
    <comment ref="S21" authorId="0" shapeId="0" xr:uid="{E0DC0E57-E0B0-4573-9B9E-756C0A0CB478}">
      <text>
        <r>
          <rPr>
            <sz val="11"/>
            <color theme="1"/>
            <rFont val="Calibri"/>
            <family val="2"/>
            <scheme val="minor"/>
          </rPr>
          <t>Observation status: Time series break</t>
        </r>
      </text>
    </comment>
    <comment ref="AG21" authorId="0" shapeId="0" xr:uid="{FAA30ECF-B8DA-468D-B0AB-5439F8A33D01}">
      <text>
        <r>
          <rPr>
            <sz val="11"/>
            <color theme="1"/>
            <rFont val="Calibri"/>
            <family val="2"/>
            <scheme val="minor"/>
          </rPr>
          <t>Observation status: Provisional value</t>
        </r>
      </text>
    </comment>
    <comment ref="S22" authorId="0" shapeId="0" xr:uid="{08C37899-A245-4DD3-AA5A-FC8F9176E439}">
      <text>
        <r>
          <rPr>
            <sz val="11"/>
            <color theme="1"/>
            <rFont val="Calibri"/>
            <family val="2"/>
            <scheme val="minor"/>
          </rPr>
          <t>Observation status: Time series break</t>
        </r>
      </text>
    </comment>
    <comment ref="AG22" authorId="0" shapeId="0" xr:uid="{33DC6089-7E7A-4905-87EB-FEF0FF0B66D1}">
      <text>
        <r>
          <rPr>
            <sz val="11"/>
            <color theme="1"/>
            <rFont val="Calibri"/>
            <family val="2"/>
            <scheme val="minor"/>
          </rPr>
          <t>Observation status: Provisional value</t>
        </r>
      </text>
    </comment>
    <comment ref="S28" authorId="0" shapeId="0" xr:uid="{1058344E-7CAB-4516-9B1A-76312A3341B7}">
      <text>
        <r>
          <rPr>
            <sz val="11"/>
            <color theme="1"/>
            <rFont val="Calibri"/>
            <family val="2"/>
            <scheme val="minor"/>
          </rPr>
          <t>Observation status: Time series break</t>
        </r>
      </text>
    </comment>
    <comment ref="AG28" authorId="0" shapeId="0" xr:uid="{A1CD59CD-846B-48AB-8191-1EDEA5C5F822}">
      <text>
        <r>
          <rPr>
            <sz val="11"/>
            <color theme="1"/>
            <rFont val="Calibri"/>
            <family val="2"/>
            <scheme val="minor"/>
          </rPr>
          <t>Observation status: Provisional value</t>
        </r>
      </text>
    </comment>
    <comment ref="S29" authorId="0" shapeId="0" xr:uid="{28E0B375-6F26-4B91-94FF-31F75D9546E3}">
      <text>
        <r>
          <rPr>
            <sz val="11"/>
            <color theme="1"/>
            <rFont val="Calibri"/>
            <family val="2"/>
            <scheme val="minor"/>
          </rPr>
          <t>Observation status: Time series break</t>
        </r>
      </text>
    </comment>
    <comment ref="AG29" authorId="0" shapeId="0" xr:uid="{5C294E9D-342A-47A6-95EB-B01189889189}">
      <text>
        <r>
          <rPr>
            <sz val="11"/>
            <color theme="1"/>
            <rFont val="Calibri"/>
            <family val="2"/>
            <scheme val="minor"/>
          </rPr>
          <t>Observation status: Provisional value</t>
        </r>
      </text>
    </comment>
    <comment ref="S30" authorId="0" shapeId="0" xr:uid="{339FA06A-FB29-4090-9C65-0EFAFC9AAB74}">
      <text>
        <r>
          <rPr>
            <sz val="11"/>
            <color theme="1"/>
            <rFont val="Calibri"/>
            <family val="2"/>
            <scheme val="minor"/>
          </rPr>
          <t>Observation status: Time series break</t>
        </r>
      </text>
    </comment>
    <comment ref="AG30" authorId="0" shapeId="0" xr:uid="{685CB6B7-93A1-4C44-8A5B-F6896468B6E4}">
      <text>
        <r>
          <rPr>
            <sz val="11"/>
            <color theme="1"/>
            <rFont val="Calibri"/>
            <family val="2"/>
            <scheme val="minor"/>
          </rPr>
          <t>Observation status: Provisional value</t>
        </r>
      </text>
    </comment>
    <comment ref="S31" authorId="0" shapeId="0" xr:uid="{7FBA111F-5265-4147-A722-1AA536E82FF0}">
      <text>
        <r>
          <rPr>
            <sz val="11"/>
            <color theme="1"/>
            <rFont val="Calibri"/>
            <family val="2"/>
            <scheme val="minor"/>
          </rPr>
          <t>Observation status: Time series break</t>
        </r>
      </text>
    </comment>
    <comment ref="AG31" authorId="0" shapeId="0" xr:uid="{B59DE72D-94AF-45ED-BB16-505CB905A74B}">
      <text>
        <r>
          <rPr>
            <sz val="11"/>
            <color theme="1"/>
            <rFont val="Calibri"/>
            <family val="2"/>
            <scheme val="minor"/>
          </rPr>
          <t>Observation status: Provisional value</t>
        </r>
      </text>
    </comment>
    <comment ref="AF33" authorId="0" shapeId="0" xr:uid="{A2D29EA8-68E0-477C-9C82-8B699A6EBDDE}">
      <text>
        <r>
          <rPr>
            <sz val="11"/>
            <color theme="1"/>
            <rFont val="Calibri"/>
            <family val="2"/>
            <scheme val="minor"/>
          </rPr>
          <t>Observation status: Provisional value</t>
        </r>
      </text>
    </comment>
    <comment ref="AG33" authorId="0" shapeId="0" xr:uid="{87B604F2-AE17-4A14-B0EC-EFBBF2C4824B}">
      <text>
        <r>
          <rPr>
            <sz val="11"/>
            <color theme="1"/>
            <rFont val="Calibri"/>
            <family val="2"/>
            <scheme val="minor"/>
          </rPr>
          <t>Observation status: Provisional value</t>
        </r>
      </text>
    </comment>
    <comment ref="AF34" authorId="0" shapeId="0" xr:uid="{175F375B-C074-4ABC-A6D3-0246BC399CFD}">
      <text>
        <r>
          <rPr>
            <sz val="11"/>
            <color theme="1"/>
            <rFont val="Calibri"/>
            <family val="2"/>
            <scheme val="minor"/>
          </rPr>
          <t>Observation status: Provisional value</t>
        </r>
      </text>
    </comment>
    <comment ref="AG34" authorId="0" shapeId="0" xr:uid="{981BA648-D97B-4F30-91D3-BE5FA7D74C82}">
      <text>
        <r>
          <rPr>
            <sz val="11"/>
            <color theme="1"/>
            <rFont val="Calibri"/>
            <family val="2"/>
            <scheme val="minor"/>
          </rPr>
          <t>Observation status: Provisional value</t>
        </r>
      </text>
    </comment>
    <comment ref="AF35" authorId="0" shapeId="0" xr:uid="{635F7A97-EB58-499C-AD2F-9F9019FBE92F}">
      <text>
        <r>
          <rPr>
            <sz val="11"/>
            <color theme="1"/>
            <rFont val="Calibri"/>
            <family val="2"/>
            <scheme val="minor"/>
          </rPr>
          <t>Observation status: Provisional value</t>
        </r>
      </text>
    </comment>
    <comment ref="AG35" authorId="0" shapeId="0" xr:uid="{1C151600-5DEE-4AAA-A69C-A3B6BB0E2847}">
      <text>
        <r>
          <rPr>
            <sz val="11"/>
            <color theme="1"/>
            <rFont val="Calibri"/>
            <family val="2"/>
            <scheme val="minor"/>
          </rPr>
          <t>Observation status: Provisional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D2271AA6-6159-4D7B-8AC4-6F14D7A9CBCB}">
      <text>
        <r>
          <rPr>
            <sz val="11"/>
            <color theme="1"/>
            <rFont val="Calibri"/>
            <family val="2"/>
            <scheme val="minor"/>
          </rPr>
          <t>Observation status: Time series break</t>
        </r>
      </text>
    </comment>
    <comment ref="AG9" authorId="0" shapeId="0" xr:uid="{CA9946BC-BA8F-4AF0-80EC-AFFDF02B76C9}">
      <text>
        <r>
          <rPr>
            <sz val="11"/>
            <color theme="1"/>
            <rFont val="Calibri"/>
            <family val="2"/>
            <scheme val="minor"/>
          </rPr>
          <t>Observation status: Provisional value</t>
        </r>
      </text>
    </comment>
    <comment ref="S10" authorId="0" shapeId="0" xr:uid="{2E609F3C-9FA9-4624-AFD9-7EAD256E5A6D}">
      <text>
        <r>
          <rPr>
            <sz val="11"/>
            <color theme="1"/>
            <rFont val="Calibri"/>
            <family val="2"/>
            <scheme val="minor"/>
          </rPr>
          <t>Observation status: Time series break</t>
        </r>
      </text>
    </comment>
    <comment ref="AG10" authorId="0" shapeId="0" xr:uid="{FECA8790-8E76-4BF6-BA9C-78CD1F89C7B7}">
      <text>
        <r>
          <rPr>
            <sz val="11"/>
            <color theme="1"/>
            <rFont val="Calibri"/>
            <family val="2"/>
            <scheme val="minor"/>
          </rPr>
          <t>Observation status: Provisional value</t>
        </r>
      </text>
    </comment>
    <comment ref="S11" authorId="0" shapeId="0" xr:uid="{759604B1-2E3B-4174-8DC0-A48E867286C9}">
      <text>
        <r>
          <rPr>
            <sz val="11"/>
            <color theme="1"/>
            <rFont val="Calibri"/>
            <family val="2"/>
            <scheme val="minor"/>
          </rPr>
          <t>Observation status: Time series break</t>
        </r>
      </text>
    </comment>
    <comment ref="AG11" authorId="0" shapeId="0" xr:uid="{D6500EEF-DCF8-46AA-821F-9BC9841E29C4}">
      <text>
        <r>
          <rPr>
            <sz val="11"/>
            <color theme="1"/>
            <rFont val="Calibri"/>
            <family val="2"/>
            <scheme val="minor"/>
          </rPr>
          <t>Observation status: Provisional value</t>
        </r>
      </text>
    </comment>
    <comment ref="S12" authorId="0" shapeId="0" xr:uid="{FDAF48F6-C9A6-4D1E-88C4-CBA2BE3702B7}">
      <text>
        <r>
          <rPr>
            <sz val="11"/>
            <color theme="1"/>
            <rFont val="Calibri"/>
            <family val="2"/>
            <scheme val="minor"/>
          </rPr>
          <t>Observation status: Time series break</t>
        </r>
      </text>
    </comment>
    <comment ref="AG12" authorId="0" shapeId="0" xr:uid="{EEF30F8C-B8C3-4902-8528-6ED1D84AAD02}">
      <text>
        <r>
          <rPr>
            <sz val="11"/>
            <color theme="1"/>
            <rFont val="Calibri"/>
            <family val="2"/>
            <scheme val="minor"/>
          </rPr>
          <t>Observation status: Provisional value</t>
        </r>
      </text>
    </comment>
    <comment ref="S14" authorId="0" shapeId="0" xr:uid="{B8CB733D-7B50-400F-AB4B-19015F9A5E90}">
      <text>
        <r>
          <rPr>
            <sz val="11"/>
            <color theme="1"/>
            <rFont val="Calibri"/>
            <family val="2"/>
            <scheme val="minor"/>
          </rPr>
          <t>Observation status: Time series break</t>
        </r>
      </text>
    </comment>
    <comment ref="AG14" authorId="0" shapeId="0" xr:uid="{F6AE2476-88C2-416F-9F4D-4465291D0789}">
      <text>
        <r>
          <rPr>
            <sz val="11"/>
            <color theme="1"/>
            <rFont val="Calibri"/>
            <family val="2"/>
            <scheme val="minor"/>
          </rPr>
          <t>Observation status: Provisional value</t>
        </r>
      </text>
    </comment>
    <comment ref="S15" authorId="0" shapeId="0" xr:uid="{DAC31676-0D79-42C7-BF33-B502865B7D96}">
      <text>
        <r>
          <rPr>
            <sz val="11"/>
            <color theme="1"/>
            <rFont val="Calibri"/>
            <family val="2"/>
            <scheme val="minor"/>
          </rPr>
          <t>Observation status: Time series break</t>
        </r>
      </text>
    </comment>
    <comment ref="AG15" authorId="0" shapeId="0" xr:uid="{C5BDB5E3-F9FE-4461-AADB-7C12502E39CB}">
      <text>
        <r>
          <rPr>
            <sz val="11"/>
            <color theme="1"/>
            <rFont val="Calibri"/>
            <family val="2"/>
            <scheme val="minor"/>
          </rPr>
          <t>Observation status: Provisional value</t>
        </r>
      </text>
    </comment>
    <comment ref="S16" authorId="0" shapeId="0" xr:uid="{AF42FC2C-2F89-4E4A-9A35-C0128C500E87}">
      <text>
        <r>
          <rPr>
            <sz val="11"/>
            <color theme="1"/>
            <rFont val="Calibri"/>
            <family val="2"/>
            <scheme val="minor"/>
          </rPr>
          <t>Observation status: Time series break</t>
        </r>
      </text>
    </comment>
    <comment ref="AG16" authorId="0" shapeId="0" xr:uid="{BD3236C3-B826-4236-AF5D-AD07A6542FAF}">
      <text>
        <r>
          <rPr>
            <sz val="11"/>
            <color theme="1"/>
            <rFont val="Calibri"/>
            <family val="2"/>
            <scheme val="minor"/>
          </rPr>
          <t>Observation status: Provisional value</t>
        </r>
      </text>
    </comment>
    <comment ref="AF17" authorId="0" shapeId="0" xr:uid="{3F0385D7-F5EB-42D4-8BBB-C50AA7D6FE67}">
      <text>
        <r>
          <rPr>
            <sz val="11"/>
            <color theme="1"/>
            <rFont val="Calibri"/>
            <family val="2"/>
            <scheme val="minor"/>
          </rPr>
          <t>Observation status: Provisional value</t>
        </r>
      </text>
    </comment>
    <comment ref="AG17" authorId="0" shapeId="0" xr:uid="{9EEBA21E-8750-43D2-9E88-69961B9BD083}">
      <text>
        <r>
          <rPr>
            <sz val="11"/>
            <color theme="1"/>
            <rFont val="Calibri"/>
            <family val="2"/>
            <scheme val="minor"/>
          </rPr>
          <t>Observation status: Provisional value</t>
        </r>
      </text>
    </comment>
    <comment ref="S19" authorId="0" shapeId="0" xr:uid="{490D5E19-FA5C-490A-B784-034BBD38400B}">
      <text>
        <r>
          <rPr>
            <sz val="11"/>
            <color theme="1"/>
            <rFont val="Calibri"/>
            <family val="2"/>
            <scheme val="minor"/>
          </rPr>
          <t>Observation status: Time series break</t>
        </r>
      </text>
    </comment>
    <comment ref="AG19" authorId="0" shapeId="0" xr:uid="{0A53B6B8-8280-42E6-B848-0126787A0C58}">
      <text>
        <r>
          <rPr>
            <sz val="11"/>
            <color theme="1"/>
            <rFont val="Calibri"/>
            <family val="2"/>
            <scheme val="minor"/>
          </rPr>
          <t>Observation status: Provisional value</t>
        </r>
      </text>
    </comment>
    <comment ref="S20" authorId="0" shapeId="0" xr:uid="{CD063909-9898-4DE7-891C-719FA6BBF4C6}">
      <text>
        <r>
          <rPr>
            <sz val="11"/>
            <color theme="1"/>
            <rFont val="Calibri"/>
            <family val="2"/>
            <scheme val="minor"/>
          </rPr>
          <t>Observation status: Time series break</t>
        </r>
      </text>
    </comment>
    <comment ref="AG20" authorId="0" shapeId="0" xr:uid="{78F5F5DA-6CF8-40EA-BF3E-1776BC1F4EB2}">
      <text>
        <r>
          <rPr>
            <sz val="11"/>
            <color theme="1"/>
            <rFont val="Calibri"/>
            <family val="2"/>
            <scheme val="minor"/>
          </rPr>
          <t>Observation status: Provisional value</t>
        </r>
      </text>
    </comment>
    <comment ref="S21" authorId="0" shapeId="0" xr:uid="{58220FF6-441F-4775-8AB6-28B8CE8B2FA7}">
      <text>
        <r>
          <rPr>
            <sz val="11"/>
            <color theme="1"/>
            <rFont val="Calibri"/>
            <family val="2"/>
            <scheme val="minor"/>
          </rPr>
          <t>Observation status: Time series break</t>
        </r>
      </text>
    </comment>
    <comment ref="AG21" authorId="0" shapeId="0" xr:uid="{8EDC4A33-7AF4-4C29-993B-B49D202FE156}">
      <text>
        <r>
          <rPr>
            <sz val="11"/>
            <color theme="1"/>
            <rFont val="Calibri"/>
            <family val="2"/>
            <scheme val="minor"/>
          </rPr>
          <t>Observation status: Provisional value</t>
        </r>
      </text>
    </comment>
    <comment ref="AD22" authorId="0" shapeId="0" xr:uid="{E8C0FD26-0046-40CC-8713-FEFBCBCF398C}">
      <text>
        <r>
          <rPr>
            <sz val="11"/>
            <color theme="1"/>
            <rFont val="Calibri"/>
            <family val="2"/>
            <scheme val="minor"/>
          </rPr>
          <t>Observation status: Provisional value</t>
        </r>
      </text>
    </comment>
    <comment ref="AE22" authorId="0" shapeId="0" xr:uid="{71C55AFC-DC8F-4EE7-98A4-5372B897813D}">
      <text>
        <r>
          <rPr>
            <sz val="11"/>
            <color theme="1"/>
            <rFont val="Calibri"/>
            <family val="2"/>
            <scheme val="minor"/>
          </rPr>
          <t>Observation status: Provisional value</t>
        </r>
      </text>
    </comment>
    <comment ref="AF22" authorId="0" shapeId="0" xr:uid="{C3613F5F-4D80-4C47-BF3B-C84EBEA112DC}">
      <text>
        <r>
          <rPr>
            <sz val="11"/>
            <color theme="1"/>
            <rFont val="Calibri"/>
            <family val="2"/>
            <scheme val="minor"/>
          </rPr>
          <t>Observation status: Provisional value</t>
        </r>
      </text>
    </comment>
    <comment ref="AG22" authorId="0" shapeId="0" xr:uid="{12139B22-340F-4A79-A992-AF795B47E638}">
      <text>
        <r>
          <rPr>
            <sz val="11"/>
            <color theme="1"/>
            <rFont val="Calibri"/>
            <family val="2"/>
            <scheme val="minor"/>
          </rPr>
          <t>Observation status: Provisional value</t>
        </r>
      </text>
    </comment>
    <comment ref="S24" authorId="0" shapeId="0" xr:uid="{5BFF3CE1-2D11-4E38-8073-DF0E8F951AB1}">
      <text>
        <r>
          <rPr>
            <sz val="11"/>
            <color theme="1"/>
            <rFont val="Calibri"/>
            <family val="2"/>
            <scheme val="minor"/>
          </rPr>
          <t>Observation status: Time series break</t>
        </r>
      </text>
    </comment>
    <comment ref="S25" authorId="0" shapeId="0" xr:uid="{3141C7CD-BD3D-478E-8E64-4B1427743325}">
      <text>
        <r>
          <rPr>
            <sz val="11"/>
            <color theme="1"/>
            <rFont val="Calibri"/>
            <family val="2"/>
            <scheme val="minor"/>
          </rPr>
          <t>Observation status: Time series break</t>
        </r>
      </text>
    </comment>
    <comment ref="S26" authorId="0" shapeId="0" xr:uid="{E8510441-2C30-42B0-B868-BD2FC00750B8}">
      <text>
        <r>
          <rPr>
            <sz val="11"/>
            <color theme="1"/>
            <rFont val="Calibri"/>
            <family val="2"/>
            <scheme val="minor"/>
          </rPr>
          <t>Observation status: Time series break</t>
        </r>
      </text>
    </comment>
    <comment ref="S28" authorId="0" shapeId="0" xr:uid="{7B562F9B-BF6F-4FE0-BB3A-A9B1E0F61158}">
      <text>
        <r>
          <rPr>
            <sz val="11"/>
            <color theme="1"/>
            <rFont val="Calibri"/>
            <family val="2"/>
            <scheme val="minor"/>
          </rPr>
          <t>Observation status: Time series break</t>
        </r>
      </text>
    </comment>
    <comment ref="S29" authorId="0" shapeId="0" xr:uid="{30CBBEFB-7D1E-4E69-8ABD-580E45A01CAB}">
      <text>
        <r>
          <rPr>
            <sz val="11"/>
            <color theme="1"/>
            <rFont val="Calibri"/>
            <family val="2"/>
            <scheme val="minor"/>
          </rPr>
          <t>Observation status: Time series break</t>
        </r>
      </text>
    </comment>
    <comment ref="S30" authorId="0" shapeId="0" xr:uid="{A28E9C6F-A6F3-4169-BFE6-42CB47ED6582}">
      <text>
        <r>
          <rPr>
            <sz val="11"/>
            <color theme="1"/>
            <rFont val="Calibri"/>
            <family val="2"/>
            <scheme val="minor"/>
          </rPr>
          <t>Observation status: Time series break</t>
        </r>
      </text>
    </comment>
    <comment ref="S33" authorId="0" shapeId="0" xr:uid="{5F16CB9D-F5E2-4B6C-8F9B-C4813851CAFB}">
      <text>
        <r>
          <rPr>
            <sz val="11"/>
            <color theme="1"/>
            <rFont val="Calibri"/>
            <family val="2"/>
            <scheme val="minor"/>
          </rPr>
          <t>Observation status: Time series break</t>
        </r>
      </text>
    </comment>
    <comment ref="AG33" authorId="0" shapeId="0" xr:uid="{27B95581-1F51-461F-8864-8950B4B6CE5E}">
      <text>
        <r>
          <rPr>
            <sz val="11"/>
            <color theme="1"/>
            <rFont val="Calibri"/>
            <family val="2"/>
            <scheme val="minor"/>
          </rPr>
          <t>Observation status: Provisional value</t>
        </r>
      </text>
    </comment>
    <comment ref="S34" authorId="0" shapeId="0" xr:uid="{C4248C42-0987-447C-A6DA-4713E5E1903F}">
      <text>
        <r>
          <rPr>
            <sz val="11"/>
            <color theme="1"/>
            <rFont val="Calibri"/>
            <family val="2"/>
            <scheme val="minor"/>
          </rPr>
          <t>Observation status: Time series break</t>
        </r>
      </text>
    </comment>
    <comment ref="AG34" authorId="0" shapeId="0" xr:uid="{BEB22091-5F0A-46F8-BE1D-C3FB3CBC63C6}">
      <text>
        <r>
          <rPr>
            <sz val="11"/>
            <color theme="1"/>
            <rFont val="Calibri"/>
            <family val="2"/>
            <scheme val="minor"/>
          </rPr>
          <t>Observation status: Provisional value</t>
        </r>
      </text>
    </comment>
    <comment ref="S35" authorId="0" shapeId="0" xr:uid="{1EDCC4F6-0F78-4D24-8895-FED04F0B9030}">
      <text>
        <r>
          <rPr>
            <sz val="11"/>
            <color theme="1"/>
            <rFont val="Calibri"/>
            <family val="2"/>
            <scheme val="minor"/>
          </rPr>
          <t>Observation status: Time series break</t>
        </r>
      </text>
    </comment>
    <comment ref="AG35" authorId="0" shapeId="0" xr:uid="{75EC815E-0316-4E5F-B2BA-F8924FEAE8E7}">
      <text>
        <r>
          <rPr>
            <sz val="11"/>
            <color theme="1"/>
            <rFont val="Calibri"/>
            <family val="2"/>
            <scheme val="minor"/>
          </rPr>
          <t>Observation status: Provisional value</t>
        </r>
      </text>
    </comment>
    <comment ref="S37" authorId="0" shapeId="0" xr:uid="{62F17313-CFAE-4230-9471-578C26E1715D}">
      <text>
        <r>
          <rPr>
            <sz val="11"/>
            <color theme="1"/>
            <rFont val="Calibri"/>
            <family val="2"/>
            <scheme val="minor"/>
          </rPr>
          <t>Observation status: Time series break</t>
        </r>
      </text>
    </comment>
    <comment ref="S38" authorId="0" shapeId="0" xr:uid="{B0645E9C-44FA-40A3-B5CB-1AC3A0E6DAA3}">
      <text>
        <r>
          <rPr>
            <sz val="11"/>
            <color theme="1"/>
            <rFont val="Calibri"/>
            <family val="2"/>
            <scheme val="minor"/>
          </rPr>
          <t>Observation status: Time series break</t>
        </r>
      </text>
    </comment>
    <comment ref="S39" authorId="0" shapeId="0" xr:uid="{62030352-7F28-4365-B8EC-720E7B6D013A}">
      <text>
        <r>
          <rPr>
            <sz val="11"/>
            <color theme="1"/>
            <rFont val="Calibri"/>
            <family val="2"/>
            <scheme val="minor"/>
          </rPr>
          <t>Observation status: Time series break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80980CFB-85D8-4A2D-B22E-56AF9FA3E91F}">
      <text>
        <r>
          <rPr>
            <sz val="11"/>
            <color theme="1"/>
            <rFont val="Calibri"/>
            <family val="2"/>
            <scheme val="minor"/>
          </rPr>
          <t>Observation status: Time series break</t>
        </r>
      </text>
    </comment>
    <comment ref="AG9" authorId="0" shapeId="0" xr:uid="{7F4D2479-ACA2-49A6-9983-BA63752B3A38}">
      <text>
        <r>
          <rPr>
            <sz val="11"/>
            <color theme="1"/>
            <rFont val="Calibri"/>
            <family val="2"/>
            <scheme val="minor"/>
          </rPr>
          <t>Observation status: Provisional value</t>
        </r>
      </text>
    </comment>
    <comment ref="S10" authorId="0" shapeId="0" xr:uid="{C54ADDBD-32E2-4DE7-9F91-0DCDBBAC8C9A}">
      <text>
        <r>
          <rPr>
            <sz val="11"/>
            <color theme="1"/>
            <rFont val="Calibri"/>
            <family val="2"/>
            <scheme val="minor"/>
          </rPr>
          <t>Observation status: Time series break</t>
        </r>
      </text>
    </comment>
    <comment ref="AG10" authorId="0" shapeId="0" xr:uid="{10395A69-856F-473F-8655-21038C4536AB}">
      <text>
        <r>
          <rPr>
            <sz val="11"/>
            <color theme="1"/>
            <rFont val="Calibri"/>
            <family val="2"/>
            <scheme val="minor"/>
          </rPr>
          <t>Observation status: Provisional value</t>
        </r>
      </text>
    </comment>
    <comment ref="S11" authorId="0" shapeId="0" xr:uid="{A90E4BA9-1542-4D81-9287-04E7F56FF4BC}">
      <text>
        <r>
          <rPr>
            <sz val="11"/>
            <color theme="1"/>
            <rFont val="Calibri"/>
            <family val="2"/>
            <scheme val="minor"/>
          </rPr>
          <t>Observation status: Time series break</t>
        </r>
      </text>
    </comment>
    <comment ref="AG11" authorId="0" shapeId="0" xr:uid="{9BCC0842-89FD-4835-855D-60C0B7B8CC35}">
      <text>
        <r>
          <rPr>
            <sz val="11"/>
            <color theme="1"/>
            <rFont val="Calibri"/>
            <family val="2"/>
            <scheme val="minor"/>
          </rPr>
          <t>Observation status: Provisional value</t>
        </r>
      </text>
    </comment>
    <comment ref="S12" authorId="0" shapeId="0" xr:uid="{35869E2B-D3D5-46AF-BF2A-4AB41716E2B9}">
      <text>
        <r>
          <rPr>
            <sz val="11"/>
            <color theme="1"/>
            <rFont val="Calibri"/>
            <family val="2"/>
            <scheme val="minor"/>
          </rPr>
          <t>Observation status: Time series break</t>
        </r>
      </text>
    </comment>
    <comment ref="AG12" authorId="0" shapeId="0" xr:uid="{DDF09D7E-21DB-4952-81E5-FC2C774E37E4}">
      <text>
        <r>
          <rPr>
            <sz val="11"/>
            <color theme="1"/>
            <rFont val="Calibri"/>
            <family val="2"/>
            <scheme val="minor"/>
          </rPr>
          <t>Observation status: Provisional value</t>
        </r>
      </text>
    </comment>
    <comment ref="S14" authorId="0" shapeId="0" xr:uid="{C168688F-15C8-4E30-A2DC-969A2E6AE2DC}">
      <text>
        <r>
          <rPr>
            <sz val="11"/>
            <color theme="1"/>
            <rFont val="Calibri"/>
            <family val="2"/>
            <scheme val="minor"/>
          </rPr>
          <t>Observation status: Time series break</t>
        </r>
      </text>
    </comment>
    <comment ref="AG14" authorId="0" shapeId="0" xr:uid="{645C3706-0EA0-41F2-999E-A9884B88796A}">
      <text>
        <r>
          <rPr>
            <sz val="11"/>
            <color theme="1"/>
            <rFont val="Calibri"/>
            <family val="2"/>
            <scheme val="minor"/>
          </rPr>
          <t>Observation status: Provisional value</t>
        </r>
      </text>
    </comment>
    <comment ref="S15" authorId="0" shapeId="0" xr:uid="{5A53434B-1BC8-4D03-B975-49348DC91779}">
      <text>
        <r>
          <rPr>
            <sz val="11"/>
            <color theme="1"/>
            <rFont val="Calibri"/>
            <family val="2"/>
            <scheme val="minor"/>
          </rPr>
          <t>Observation status: Time series break</t>
        </r>
      </text>
    </comment>
    <comment ref="AG15" authorId="0" shapeId="0" xr:uid="{7578250F-D2AE-4341-8484-F2431F20E2FA}">
      <text>
        <r>
          <rPr>
            <sz val="11"/>
            <color theme="1"/>
            <rFont val="Calibri"/>
            <family val="2"/>
            <scheme val="minor"/>
          </rPr>
          <t>Observation status: Provisional value</t>
        </r>
      </text>
    </comment>
    <comment ref="S16" authorId="0" shapeId="0" xr:uid="{40DAED9C-7994-4BFC-A28F-E43BD081684C}">
      <text>
        <r>
          <rPr>
            <sz val="11"/>
            <color theme="1"/>
            <rFont val="Calibri"/>
            <family val="2"/>
            <scheme val="minor"/>
          </rPr>
          <t>Observation status: Time series break</t>
        </r>
      </text>
    </comment>
    <comment ref="AG16" authorId="0" shapeId="0" xr:uid="{4906C8ED-43CD-4E84-B32E-99A8081C719A}">
      <text>
        <r>
          <rPr>
            <sz val="11"/>
            <color theme="1"/>
            <rFont val="Calibri"/>
            <family val="2"/>
            <scheme val="minor"/>
          </rPr>
          <t>Observation status: Provisional value</t>
        </r>
      </text>
    </comment>
    <comment ref="AF17" authorId="0" shapeId="0" xr:uid="{1577135A-2BF3-4AED-B5B3-961FB3CF2F6E}">
      <text>
        <r>
          <rPr>
            <sz val="11"/>
            <color theme="1"/>
            <rFont val="Calibri"/>
            <family val="2"/>
            <scheme val="minor"/>
          </rPr>
          <t>Observation status: Provisional value</t>
        </r>
      </text>
    </comment>
    <comment ref="AG17" authorId="0" shapeId="0" xr:uid="{4C51795D-1F61-4D36-BF2F-8B912DABC116}">
      <text>
        <r>
          <rPr>
            <sz val="11"/>
            <color theme="1"/>
            <rFont val="Calibri"/>
            <family val="2"/>
            <scheme val="minor"/>
          </rPr>
          <t>Observation status: Provisional value</t>
        </r>
      </text>
    </comment>
    <comment ref="S19" authorId="0" shapeId="0" xr:uid="{F47A8643-7641-4B84-8CB1-8031D1B57FA5}">
      <text>
        <r>
          <rPr>
            <sz val="11"/>
            <color theme="1"/>
            <rFont val="Calibri"/>
            <family val="2"/>
            <scheme val="minor"/>
          </rPr>
          <t>Observation status: Time series break</t>
        </r>
      </text>
    </comment>
    <comment ref="AG19" authorId="0" shapeId="0" xr:uid="{27A2EB06-6CA7-44F9-8440-2E24006E47C1}">
      <text>
        <r>
          <rPr>
            <sz val="11"/>
            <color theme="1"/>
            <rFont val="Calibri"/>
            <family val="2"/>
            <scheme val="minor"/>
          </rPr>
          <t>Observation status: Provisional value</t>
        </r>
      </text>
    </comment>
    <comment ref="S20" authorId="0" shapeId="0" xr:uid="{883F8E13-1ECA-484D-83AB-C76C70401BB8}">
      <text>
        <r>
          <rPr>
            <sz val="11"/>
            <color theme="1"/>
            <rFont val="Calibri"/>
            <family val="2"/>
            <scheme val="minor"/>
          </rPr>
          <t>Observation status: Time series break</t>
        </r>
      </text>
    </comment>
    <comment ref="AG20" authorId="0" shapeId="0" xr:uid="{212CF64A-4A29-4D60-81AA-35E676BC2CFF}">
      <text>
        <r>
          <rPr>
            <sz val="11"/>
            <color theme="1"/>
            <rFont val="Calibri"/>
            <family val="2"/>
            <scheme val="minor"/>
          </rPr>
          <t>Observation status: Provisional value</t>
        </r>
      </text>
    </comment>
    <comment ref="S21" authorId="0" shapeId="0" xr:uid="{1C7F5016-E40B-489F-ACD2-75E96F833DCD}">
      <text>
        <r>
          <rPr>
            <sz val="11"/>
            <color theme="1"/>
            <rFont val="Calibri"/>
            <family val="2"/>
            <scheme val="minor"/>
          </rPr>
          <t>Observation status: Time series break</t>
        </r>
      </text>
    </comment>
    <comment ref="AG21" authorId="0" shapeId="0" xr:uid="{1728D37F-D348-4F5D-B965-36F4584B7275}">
      <text>
        <r>
          <rPr>
            <sz val="11"/>
            <color theme="1"/>
            <rFont val="Calibri"/>
            <family val="2"/>
            <scheme val="minor"/>
          </rPr>
          <t>Observation status: Provisional value</t>
        </r>
      </text>
    </comment>
    <comment ref="AD22" authorId="0" shapeId="0" xr:uid="{3F940B03-A78B-4B9C-A984-3520C5C63598}">
      <text>
        <r>
          <rPr>
            <sz val="11"/>
            <color theme="1"/>
            <rFont val="Calibri"/>
            <family val="2"/>
            <scheme val="minor"/>
          </rPr>
          <t>Observation status: Provisional value</t>
        </r>
      </text>
    </comment>
    <comment ref="AE22" authorId="0" shapeId="0" xr:uid="{124B1A5E-9DFF-45B3-8E8A-84D01077405D}">
      <text>
        <r>
          <rPr>
            <sz val="11"/>
            <color theme="1"/>
            <rFont val="Calibri"/>
            <family val="2"/>
            <scheme val="minor"/>
          </rPr>
          <t>Observation status: Provisional value</t>
        </r>
      </text>
    </comment>
    <comment ref="AF22" authorId="0" shapeId="0" xr:uid="{F14B1A0E-F6FC-492C-913D-6EACE2DBDBDB}">
      <text>
        <r>
          <rPr>
            <sz val="11"/>
            <color theme="1"/>
            <rFont val="Calibri"/>
            <family val="2"/>
            <scheme val="minor"/>
          </rPr>
          <t>Observation status: Provisional value</t>
        </r>
      </text>
    </comment>
    <comment ref="AG22" authorId="0" shapeId="0" xr:uid="{15C526DA-CDF9-4302-BC8D-1F8A949845C1}">
      <text>
        <r>
          <rPr>
            <sz val="11"/>
            <color theme="1"/>
            <rFont val="Calibri"/>
            <family val="2"/>
            <scheme val="minor"/>
          </rPr>
          <t>Observation status: Provisional value</t>
        </r>
      </text>
    </comment>
    <comment ref="S24" authorId="0" shapeId="0" xr:uid="{726FEB95-F8EA-4C77-8D2A-9A79E1B57A4D}">
      <text>
        <r>
          <rPr>
            <sz val="11"/>
            <color theme="1"/>
            <rFont val="Calibri"/>
            <family val="2"/>
            <scheme val="minor"/>
          </rPr>
          <t>Observation status: Time series break</t>
        </r>
      </text>
    </comment>
    <comment ref="S25" authorId="0" shapeId="0" xr:uid="{9288BA26-67F6-4BE2-9A62-53992D114D8C}">
      <text>
        <r>
          <rPr>
            <sz val="11"/>
            <color theme="1"/>
            <rFont val="Calibri"/>
            <family val="2"/>
            <scheme val="minor"/>
          </rPr>
          <t>Observation status: Time series break</t>
        </r>
      </text>
    </comment>
    <comment ref="S26" authorId="0" shapeId="0" xr:uid="{6D2643EB-4C2E-4855-B333-6B872CE7A653}">
      <text>
        <r>
          <rPr>
            <sz val="11"/>
            <color theme="1"/>
            <rFont val="Calibri"/>
            <family val="2"/>
            <scheme val="minor"/>
          </rPr>
          <t>Observation status: Time series break</t>
        </r>
      </text>
    </comment>
    <comment ref="S28" authorId="0" shapeId="0" xr:uid="{D2074D9E-E41F-4DE6-B642-B171C81DCAC4}">
      <text>
        <r>
          <rPr>
            <sz val="11"/>
            <color theme="1"/>
            <rFont val="Calibri"/>
            <family val="2"/>
            <scheme val="minor"/>
          </rPr>
          <t>Observation status: Time series break</t>
        </r>
      </text>
    </comment>
    <comment ref="S29" authorId="0" shapeId="0" xr:uid="{AE0C5398-C708-405F-A6DB-FE005414044A}">
      <text>
        <r>
          <rPr>
            <sz val="11"/>
            <color theme="1"/>
            <rFont val="Calibri"/>
            <family val="2"/>
            <scheme val="minor"/>
          </rPr>
          <t>Observation status: Time series break</t>
        </r>
      </text>
    </comment>
    <comment ref="S30" authorId="0" shapeId="0" xr:uid="{7F379DC5-3CF9-4D4C-BC11-9B25CB35B499}">
      <text>
        <r>
          <rPr>
            <sz val="11"/>
            <color theme="1"/>
            <rFont val="Calibri"/>
            <family val="2"/>
            <scheme val="minor"/>
          </rPr>
          <t>Observation status: Time series break</t>
        </r>
      </text>
    </comment>
    <comment ref="S33" authorId="0" shapeId="0" xr:uid="{888D42BA-7EAC-44E8-B5C9-40F75F195267}">
      <text>
        <r>
          <rPr>
            <sz val="11"/>
            <color theme="1"/>
            <rFont val="Calibri"/>
            <family val="2"/>
            <scheme val="minor"/>
          </rPr>
          <t>Observation status: Time series break</t>
        </r>
      </text>
    </comment>
    <comment ref="AG33" authorId="0" shapeId="0" xr:uid="{4E57347E-58EF-44C2-9B75-3273E6738F11}">
      <text>
        <r>
          <rPr>
            <sz val="11"/>
            <color theme="1"/>
            <rFont val="Calibri"/>
            <family val="2"/>
            <scheme val="minor"/>
          </rPr>
          <t>Observation status: Provisional value</t>
        </r>
      </text>
    </comment>
    <comment ref="S34" authorId="0" shapeId="0" xr:uid="{77AD726A-F61E-4599-9E44-398193E517C4}">
      <text>
        <r>
          <rPr>
            <sz val="11"/>
            <color theme="1"/>
            <rFont val="Calibri"/>
            <family val="2"/>
            <scheme val="minor"/>
          </rPr>
          <t>Observation status: Time series break</t>
        </r>
      </text>
    </comment>
    <comment ref="AG34" authorId="0" shapeId="0" xr:uid="{139830D6-81CC-4B48-9BD7-AA4AEB0CCC5D}">
      <text>
        <r>
          <rPr>
            <sz val="11"/>
            <color theme="1"/>
            <rFont val="Calibri"/>
            <family val="2"/>
            <scheme val="minor"/>
          </rPr>
          <t>Observation status: Provisional value</t>
        </r>
      </text>
    </comment>
    <comment ref="S35" authorId="0" shapeId="0" xr:uid="{712FD5EB-6E16-402F-950C-BAA851460B24}">
      <text>
        <r>
          <rPr>
            <sz val="11"/>
            <color theme="1"/>
            <rFont val="Calibri"/>
            <family val="2"/>
            <scheme val="minor"/>
          </rPr>
          <t>Observation status: Time series break</t>
        </r>
      </text>
    </comment>
    <comment ref="AG35" authorId="0" shapeId="0" xr:uid="{EA63996E-B081-495C-8E63-489FC1E20EFD}">
      <text>
        <r>
          <rPr>
            <sz val="11"/>
            <color theme="1"/>
            <rFont val="Calibri"/>
            <family val="2"/>
            <scheme val="minor"/>
          </rPr>
          <t>Observation status: Provisional value</t>
        </r>
      </text>
    </comment>
    <comment ref="S37" authorId="0" shapeId="0" xr:uid="{56FFD946-AD13-485D-8860-733EEBEA52CA}">
      <text>
        <r>
          <rPr>
            <sz val="11"/>
            <color theme="1"/>
            <rFont val="Calibri"/>
            <family val="2"/>
            <scheme val="minor"/>
          </rPr>
          <t>Observation status: Time series break</t>
        </r>
      </text>
    </comment>
    <comment ref="S38" authorId="0" shapeId="0" xr:uid="{12B992AC-90BB-45C5-AE88-8216C7AE0B05}">
      <text>
        <r>
          <rPr>
            <sz val="11"/>
            <color theme="1"/>
            <rFont val="Calibri"/>
            <family val="2"/>
            <scheme val="minor"/>
          </rPr>
          <t>Observation status: Time series break</t>
        </r>
      </text>
    </comment>
    <comment ref="S39" authorId="0" shapeId="0" xr:uid="{B7B71D6A-835C-464B-87A0-20F3B7F58FB8}">
      <text>
        <r>
          <rPr>
            <sz val="11"/>
            <color theme="1"/>
            <rFont val="Calibri"/>
            <family val="2"/>
            <scheme val="minor"/>
          </rPr>
          <t>Observation status: Time series break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1F9FF03A-6FD9-4548-B3A7-566C07307C4E}">
      <text>
        <r>
          <rPr>
            <sz val="11"/>
            <color theme="1"/>
            <rFont val="Calibri"/>
            <family val="2"/>
            <scheme val="minor"/>
          </rPr>
          <t>Observation status: Time series break</t>
        </r>
      </text>
    </comment>
    <comment ref="AG9" authorId="0" shapeId="0" xr:uid="{6127975D-695F-4F5C-A05F-BA8543423C68}">
      <text>
        <r>
          <rPr>
            <sz val="11"/>
            <color theme="1"/>
            <rFont val="Calibri"/>
            <family val="2"/>
            <scheme val="minor"/>
          </rPr>
          <t>Observation status: Provisional value</t>
        </r>
      </text>
    </comment>
    <comment ref="S10" authorId="0" shapeId="0" xr:uid="{18EAEACA-7EB0-430F-AAFA-2473443410B4}">
      <text>
        <r>
          <rPr>
            <sz val="11"/>
            <color theme="1"/>
            <rFont val="Calibri"/>
            <family val="2"/>
            <scheme val="minor"/>
          </rPr>
          <t>Observation status: Time series break</t>
        </r>
      </text>
    </comment>
    <comment ref="AG10" authorId="0" shapeId="0" xr:uid="{1BABFA36-DC6D-41C1-A1F7-E5112E3D1B7A}">
      <text>
        <r>
          <rPr>
            <sz val="11"/>
            <color theme="1"/>
            <rFont val="Calibri"/>
            <family val="2"/>
            <scheme val="minor"/>
          </rPr>
          <t>Observation status: Provisional value</t>
        </r>
      </text>
    </comment>
    <comment ref="S11" authorId="0" shapeId="0" xr:uid="{65DD0094-EAD6-474E-A36F-DC9346286F8C}">
      <text>
        <r>
          <rPr>
            <sz val="11"/>
            <color theme="1"/>
            <rFont val="Calibri"/>
            <family val="2"/>
            <scheme val="minor"/>
          </rPr>
          <t>Observation status: Time series break</t>
        </r>
      </text>
    </comment>
    <comment ref="AG11" authorId="0" shapeId="0" xr:uid="{487FF428-FD63-46D4-9BEB-7A3058B697F7}">
      <text>
        <r>
          <rPr>
            <sz val="11"/>
            <color theme="1"/>
            <rFont val="Calibri"/>
            <family val="2"/>
            <scheme val="minor"/>
          </rPr>
          <t>Observation status: Provisional value</t>
        </r>
      </text>
    </comment>
    <comment ref="S12" authorId="0" shapeId="0" xr:uid="{6B4A7D31-19A8-40F1-B148-AABAC8965CDD}">
      <text>
        <r>
          <rPr>
            <sz val="11"/>
            <color theme="1"/>
            <rFont val="Calibri"/>
            <family val="2"/>
            <scheme val="minor"/>
          </rPr>
          <t>Observation status: Time series break</t>
        </r>
      </text>
    </comment>
    <comment ref="AG12" authorId="0" shapeId="0" xr:uid="{9802A5E4-EC3C-42A3-88A1-85E37DC3D7DE}">
      <text>
        <r>
          <rPr>
            <sz val="11"/>
            <color theme="1"/>
            <rFont val="Calibri"/>
            <family val="2"/>
            <scheme val="minor"/>
          </rPr>
          <t>Observation status: Provisional value</t>
        </r>
      </text>
    </comment>
    <comment ref="AF14" authorId="0" shapeId="0" xr:uid="{13C995D1-3BA8-4C4B-9207-2F229B1A0521}">
      <text>
        <r>
          <rPr>
            <sz val="11"/>
            <color theme="1"/>
            <rFont val="Calibri"/>
            <family val="2"/>
            <scheme val="minor"/>
          </rPr>
          <t>Observation status: Provisional value</t>
        </r>
      </text>
    </comment>
    <comment ref="AG14" authorId="0" shapeId="0" xr:uid="{8E54072F-7EB8-4F92-97F5-B17520CD6005}">
      <text>
        <r>
          <rPr>
            <sz val="11"/>
            <color theme="1"/>
            <rFont val="Calibri"/>
            <family val="2"/>
            <scheme val="minor"/>
          </rPr>
          <t>Observation status: Provisional value</t>
        </r>
      </text>
    </comment>
    <comment ref="AF15" authorId="0" shapeId="0" xr:uid="{4BB99B6D-C2F6-4764-9088-F76651F10CCE}">
      <text>
        <r>
          <rPr>
            <sz val="11"/>
            <color theme="1"/>
            <rFont val="Calibri"/>
            <family val="2"/>
            <scheme val="minor"/>
          </rPr>
          <t>Observation status: Provisional value</t>
        </r>
      </text>
    </comment>
    <comment ref="AG15" authorId="0" shapeId="0" xr:uid="{458AE4DF-ED90-4FD4-84CF-BD843C107362}">
      <text>
        <r>
          <rPr>
            <sz val="11"/>
            <color theme="1"/>
            <rFont val="Calibri"/>
            <family val="2"/>
            <scheme val="minor"/>
          </rPr>
          <t>Observation status: Provisional value</t>
        </r>
      </text>
    </comment>
    <comment ref="AF16" authorId="0" shapeId="0" xr:uid="{8F87C97B-38ED-464F-B810-0D19D00530A8}">
      <text>
        <r>
          <rPr>
            <sz val="11"/>
            <color theme="1"/>
            <rFont val="Calibri"/>
            <family val="2"/>
            <scheme val="minor"/>
          </rPr>
          <t>Observation status: Provisional value</t>
        </r>
      </text>
    </comment>
    <comment ref="AG16" authorId="0" shapeId="0" xr:uid="{C21F9227-C52F-4751-B8B6-09A054EAF6B4}">
      <text>
        <r>
          <rPr>
            <sz val="11"/>
            <color theme="1"/>
            <rFont val="Calibri"/>
            <family val="2"/>
            <scheme val="minor"/>
          </rPr>
          <t>Observation status: Provisional value</t>
        </r>
      </text>
    </comment>
    <comment ref="AF17" authorId="0" shapeId="0" xr:uid="{770F6FA0-B255-4A39-8BE0-37DB90D9BEDD}">
      <text>
        <r>
          <rPr>
            <sz val="11"/>
            <color theme="1"/>
            <rFont val="Calibri"/>
            <family val="2"/>
            <scheme val="minor"/>
          </rPr>
          <t>Observation status: Provisional value</t>
        </r>
      </text>
    </comment>
    <comment ref="AG17" authorId="0" shapeId="0" xr:uid="{160515AC-778E-4EBF-BFDD-8C4F0AAA4E2C}">
      <text>
        <r>
          <rPr>
            <sz val="11"/>
            <color theme="1"/>
            <rFont val="Calibri"/>
            <family val="2"/>
            <scheme val="minor"/>
          </rPr>
          <t>Observation status: Provisional value</t>
        </r>
      </text>
    </comment>
    <comment ref="AD19" authorId="0" shapeId="0" xr:uid="{440F99C8-AF3D-403A-BFE2-1A0B9F6C480C}">
      <text>
        <r>
          <rPr>
            <sz val="11"/>
            <color theme="1"/>
            <rFont val="Calibri"/>
            <family val="2"/>
            <scheme val="minor"/>
          </rPr>
          <t>Observation status: Provisional value</t>
        </r>
      </text>
    </comment>
    <comment ref="AE19" authorId="0" shapeId="0" xr:uid="{E6258D9C-0FAE-42B0-ADA2-FE0F79C0D872}">
      <text>
        <r>
          <rPr>
            <sz val="11"/>
            <color theme="1"/>
            <rFont val="Calibri"/>
            <family val="2"/>
            <scheme val="minor"/>
          </rPr>
          <t>Observation status: Provisional value</t>
        </r>
      </text>
    </comment>
    <comment ref="AF19" authorId="0" shapeId="0" xr:uid="{178EB2CB-EDC8-401A-A3E7-0FC28C5BAC8F}">
      <text>
        <r>
          <rPr>
            <sz val="11"/>
            <color theme="1"/>
            <rFont val="Calibri"/>
            <family val="2"/>
            <scheme val="minor"/>
          </rPr>
          <t>Observation status: Provisional value</t>
        </r>
      </text>
    </comment>
    <comment ref="AG19" authorId="0" shapeId="0" xr:uid="{99A40932-2155-4CAE-9855-70B6CF132E1E}">
      <text>
        <r>
          <rPr>
            <sz val="11"/>
            <color theme="1"/>
            <rFont val="Calibri"/>
            <family val="2"/>
            <scheme val="minor"/>
          </rPr>
          <t>Observation status: Provisional value</t>
        </r>
      </text>
    </comment>
    <comment ref="AD20" authorId="0" shapeId="0" xr:uid="{888E35D9-190E-486D-978F-A4E6464324AE}">
      <text>
        <r>
          <rPr>
            <sz val="11"/>
            <color theme="1"/>
            <rFont val="Calibri"/>
            <family val="2"/>
            <scheme val="minor"/>
          </rPr>
          <t>Observation status: Provisional value</t>
        </r>
      </text>
    </comment>
    <comment ref="AE20" authorId="0" shapeId="0" xr:uid="{F0FECD76-7170-4A9D-855B-4C38F6F8BF02}">
      <text>
        <r>
          <rPr>
            <sz val="11"/>
            <color theme="1"/>
            <rFont val="Calibri"/>
            <family val="2"/>
            <scheme val="minor"/>
          </rPr>
          <t>Observation status: Provisional value</t>
        </r>
      </text>
    </comment>
    <comment ref="AF20" authorId="0" shapeId="0" xr:uid="{01D4B0E6-DC77-4FE4-AE8D-BDB7BA2CF0F7}">
      <text>
        <r>
          <rPr>
            <sz val="11"/>
            <color theme="1"/>
            <rFont val="Calibri"/>
            <family val="2"/>
            <scheme val="minor"/>
          </rPr>
          <t>Observation status: Provisional value</t>
        </r>
      </text>
    </comment>
    <comment ref="AG20" authorId="0" shapeId="0" xr:uid="{3FC60F5D-E9D8-4063-8615-79D217BB5077}">
      <text>
        <r>
          <rPr>
            <sz val="11"/>
            <color theme="1"/>
            <rFont val="Calibri"/>
            <family val="2"/>
            <scheme val="minor"/>
          </rPr>
          <t>Observation status: Provisional value</t>
        </r>
      </text>
    </comment>
    <comment ref="AD21" authorId="0" shapeId="0" xr:uid="{F29C6AB9-6E47-4B10-BBFB-0086B342CE17}">
      <text>
        <r>
          <rPr>
            <sz val="11"/>
            <color theme="1"/>
            <rFont val="Calibri"/>
            <family val="2"/>
            <scheme val="minor"/>
          </rPr>
          <t>Observation status: Provisional value</t>
        </r>
      </text>
    </comment>
    <comment ref="AE21" authorId="0" shapeId="0" xr:uid="{F1670D8D-7D78-4866-A039-469E5DC41600}">
      <text>
        <r>
          <rPr>
            <sz val="11"/>
            <color theme="1"/>
            <rFont val="Calibri"/>
            <family val="2"/>
            <scheme val="minor"/>
          </rPr>
          <t>Observation status: Provisional value</t>
        </r>
      </text>
    </comment>
    <comment ref="AF21" authorId="0" shapeId="0" xr:uid="{0EC57585-01AA-4A63-B85C-0CBA10B5EFE7}">
      <text>
        <r>
          <rPr>
            <sz val="11"/>
            <color theme="1"/>
            <rFont val="Calibri"/>
            <family val="2"/>
            <scheme val="minor"/>
          </rPr>
          <t>Observation status: Provisional value</t>
        </r>
      </text>
    </comment>
    <comment ref="AG21" authorId="0" shapeId="0" xr:uid="{F3CDF021-9419-4F12-913C-7F11ED83AA15}">
      <text>
        <r>
          <rPr>
            <sz val="11"/>
            <color theme="1"/>
            <rFont val="Calibri"/>
            <family val="2"/>
            <scheme val="minor"/>
          </rPr>
          <t>Observation status: Provisional value</t>
        </r>
      </text>
    </comment>
    <comment ref="AD22" authorId="0" shapeId="0" xr:uid="{B6BBF50B-3876-4D41-983B-B7101087C39C}">
      <text>
        <r>
          <rPr>
            <sz val="11"/>
            <color theme="1"/>
            <rFont val="Calibri"/>
            <family val="2"/>
            <scheme val="minor"/>
          </rPr>
          <t>Observation status: Provisional value</t>
        </r>
      </text>
    </comment>
    <comment ref="AE22" authorId="0" shapeId="0" xr:uid="{8F09A4D9-6EAD-4FA6-B3F3-CF8E19E615E5}">
      <text>
        <r>
          <rPr>
            <sz val="11"/>
            <color theme="1"/>
            <rFont val="Calibri"/>
            <family val="2"/>
            <scheme val="minor"/>
          </rPr>
          <t>Observation status: Provisional value</t>
        </r>
      </text>
    </comment>
    <comment ref="AF22" authorId="0" shapeId="0" xr:uid="{61B9C9FB-3570-41AC-8646-0D599FC54554}">
      <text>
        <r>
          <rPr>
            <sz val="11"/>
            <color theme="1"/>
            <rFont val="Calibri"/>
            <family val="2"/>
            <scheme val="minor"/>
          </rPr>
          <t>Observation status: Provisional value</t>
        </r>
      </text>
    </comment>
    <comment ref="AG22" authorId="0" shapeId="0" xr:uid="{ACA4B464-8A88-4FDC-992F-9655E5980D6A}">
      <text>
        <r>
          <rPr>
            <sz val="11"/>
            <color theme="1"/>
            <rFont val="Calibri"/>
            <family val="2"/>
            <scheme val="minor"/>
          </rPr>
          <t>Observation status: Provisional value</t>
        </r>
      </text>
    </comment>
    <comment ref="AF33" authorId="0" shapeId="0" xr:uid="{DA68F4B6-D5DD-4A20-AC9D-4B554DFC83B0}">
      <text>
        <r>
          <rPr>
            <sz val="11"/>
            <color theme="1"/>
            <rFont val="Calibri"/>
            <family val="2"/>
            <scheme val="minor"/>
          </rPr>
          <t>Observation status: Provisional value</t>
        </r>
      </text>
    </comment>
    <comment ref="AG33" authorId="0" shapeId="0" xr:uid="{64494BAE-897B-4B5F-ABC5-FC8CF886A549}">
      <text>
        <r>
          <rPr>
            <sz val="11"/>
            <color theme="1"/>
            <rFont val="Calibri"/>
            <family val="2"/>
            <scheme val="minor"/>
          </rPr>
          <t>Observation status: Provisional value</t>
        </r>
      </text>
    </comment>
    <comment ref="AF34" authorId="0" shapeId="0" xr:uid="{CCAF8326-41FF-4FAA-ADAF-C839A6474CEC}">
      <text>
        <r>
          <rPr>
            <sz val="11"/>
            <color theme="1"/>
            <rFont val="Calibri"/>
            <family val="2"/>
            <scheme val="minor"/>
          </rPr>
          <t>Observation status: Provisional value</t>
        </r>
      </text>
    </comment>
    <comment ref="AG34" authorId="0" shapeId="0" xr:uid="{26C9365B-0BB0-49FC-BA56-8A8596183BEB}">
      <text>
        <r>
          <rPr>
            <sz val="11"/>
            <color theme="1"/>
            <rFont val="Calibri"/>
            <family val="2"/>
            <scheme val="minor"/>
          </rPr>
          <t>Observation status: Provisional value</t>
        </r>
      </text>
    </comment>
    <comment ref="AF35" authorId="0" shapeId="0" xr:uid="{C57D37CE-C0CE-48EB-B65F-150BCBE9949D}">
      <text>
        <r>
          <rPr>
            <sz val="11"/>
            <color theme="1"/>
            <rFont val="Calibri"/>
            <family val="2"/>
            <scheme val="minor"/>
          </rPr>
          <t>Observation status: Provisional value</t>
        </r>
      </text>
    </comment>
    <comment ref="AG35" authorId="0" shapeId="0" xr:uid="{D1BCEAA3-1555-4437-8942-DB8669D83205}">
      <text>
        <r>
          <rPr>
            <sz val="11"/>
            <color theme="1"/>
            <rFont val="Calibri"/>
            <family val="2"/>
            <scheme val="minor"/>
          </rPr>
          <t>Observation status: Provisional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32A87215-9FD4-43AC-844B-BD8490D517C9}">
      <text>
        <r>
          <rPr>
            <sz val="11"/>
            <color theme="1"/>
            <rFont val="Calibri"/>
            <family val="2"/>
            <scheme val="minor"/>
          </rPr>
          <t>Observation status: Time series break</t>
        </r>
      </text>
    </comment>
    <comment ref="AG9" authorId="0" shapeId="0" xr:uid="{115F43C6-20CF-48A9-9C50-5FDFB5D5B35B}">
      <text>
        <r>
          <rPr>
            <sz val="11"/>
            <color theme="1"/>
            <rFont val="Calibri"/>
            <family val="2"/>
            <scheme val="minor"/>
          </rPr>
          <t>Observation status: Provisional value</t>
        </r>
      </text>
    </comment>
    <comment ref="S10" authorId="0" shapeId="0" xr:uid="{42B26485-444B-488E-9FE9-517564165AA2}">
      <text>
        <r>
          <rPr>
            <sz val="11"/>
            <color theme="1"/>
            <rFont val="Calibri"/>
            <family val="2"/>
            <scheme val="minor"/>
          </rPr>
          <t>Observation status: Time series break</t>
        </r>
      </text>
    </comment>
    <comment ref="AG10" authorId="0" shapeId="0" xr:uid="{0824047E-0CC0-4F3C-9BC8-E83A85ECD888}">
      <text>
        <r>
          <rPr>
            <sz val="11"/>
            <color theme="1"/>
            <rFont val="Calibri"/>
            <family val="2"/>
            <scheme val="minor"/>
          </rPr>
          <t>Observation status: Provisional value</t>
        </r>
      </text>
    </comment>
    <comment ref="S11" authorId="0" shapeId="0" xr:uid="{9C9B9147-92DC-4D7C-8966-5FE9295B3B9B}">
      <text>
        <r>
          <rPr>
            <sz val="11"/>
            <color theme="1"/>
            <rFont val="Calibri"/>
            <family val="2"/>
            <scheme val="minor"/>
          </rPr>
          <t>Observation status: Time series break</t>
        </r>
      </text>
    </comment>
    <comment ref="AG11" authorId="0" shapeId="0" xr:uid="{C1BEB8BC-8AFD-4B80-BC69-B644EDB20CAE}">
      <text>
        <r>
          <rPr>
            <sz val="11"/>
            <color theme="1"/>
            <rFont val="Calibri"/>
            <family val="2"/>
            <scheme val="minor"/>
          </rPr>
          <t>Observation status: Provisional value</t>
        </r>
      </text>
    </comment>
    <comment ref="S12" authorId="0" shapeId="0" xr:uid="{E53C1A88-5ABB-4814-A168-991C9995AFB4}">
      <text>
        <r>
          <rPr>
            <sz val="11"/>
            <color theme="1"/>
            <rFont val="Calibri"/>
            <family val="2"/>
            <scheme val="minor"/>
          </rPr>
          <t>Observation status: Time series break</t>
        </r>
      </text>
    </comment>
    <comment ref="AG12" authorId="0" shapeId="0" xr:uid="{7A6C7E96-B702-4356-B221-FFDE8958E201}">
      <text>
        <r>
          <rPr>
            <sz val="11"/>
            <color theme="1"/>
            <rFont val="Calibri"/>
            <family val="2"/>
            <scheme val="minor"/>
          </rPr>
          <t>Observation status: Provisional value</t>
        </r>
      </text>
    </comment>
    <comment ref="AF14" authorId="0" shapeId="0" xr:uid="{27A3B955-CF2D-4C2E-B5C9-97ACB35235F5}">
      <text>
        <r>
          <rPr>
            <sz val="11"/>
            <color theme="1"/>
            <rFont val="Calibri"/>
            <family val="2"/>
            <scheme val="minor"/>
          </rPr>
          <t>Observation status: Provisional value</t>
        </r>
      </text>
    </comment>
    <comment ref="AG14" authorId="0" shapeId="0" xr:uid="{323CA215-DC8D-46B9-B89F-63FE5C582810}">
      <text>
        <r>
          <rPr>
            <sz val="11"/>
            <color theme="1"/>
            <rFont val="Calibri"/>
            <family val="2"/>
            <scheme val="minor"/>
          </rPr>
          <t>Observation status: Provisional value</t>
        </r>
      </text>
    </comment>
    <comment ref="AF15" authorId="0" shapeId="0" xr:uid="{9A0AD2FA-7E17-4223-B35D-5E79B22C693D}">
      <text>
        <r>
          <rPr>
            <sz val="11"/>
            <color theme="1"/>
            <rFont val="Calibri"/>
            <family val="2"/>
            <scheme val="minor"/>
          </rPr>
          <t>Observation status: Provisional value</t>
        </r>
      </text>
    </comment>
    <comment ref="AG15" authorId="0" shapeId="0" xr:uid="{E38843D6-B07E-42CE-8661-8FA361C9092D}">
      <text>
        <r>
          <rPr>
            <sz val="11"/>
            <color theme="1"/>
            <rFont val="Calibri"/>
            <family val="2"/>
            <scheme val="minor"/>
          </rPr>
          <t>Observation status: Provisional value</t>
        </r>
      </text>
    </comment>
    <comment ref="AF16" authorId="0" shapeId="0" xr:uid="{F5F0C9F6-D3B3-477D-80C4-718695A2D208}">
      <text>
        <r>
          <rPr>
            <sz val="11"/>
            <color theme="1"/>
            <rFont val="Calibri"/>
            <family val="2"/>
            <scheme val="minor"/>
          </rPr>
          <t>Observation status: Provisional value</t>
        </r>
      </text>
    </comment>
    <comment ref="AG16" authorId="0" shapeId="0" xr:uid="{ADD049E6-5148-4F02-BD44-3D137758D92A}">
      <text>
        <r>
          <rPr>
            <sz val="11"/>
            <color theme="1"/>
            <rFont val="Calibri"/>
            <family val="2"/>
            <scheme val="minor"/>
          </rPr>
          <t>Observation status: Provisional value</t>
        </r>
      </text>
    </comment>
    <comment ref="AF17" authorId="0" shapeId="0" xr:uid="{8B437F97-B8E6-4CD4-9C93-DFBC189E2F35}">
      <text>
        <r>
          <rPr>
            <sz val="11"/>
            <color theme="1"/>
            <rFont val="Calibri"/>
            <family val="2"/>
            <scheme val="minor"/>
          </rPr>
          <t>Observation status: Provisional value</t>
        </r>
      </text>
    </comment>
    <comment ref="AG17" authorId="0" shapeId="0" xr:uid="{401201D7-2156-4224-AA67-25AC28777E76}">
      <text>
        <r>
          <rPr>
            <sz val="11"/>
            <color theme="1"/>
            <rFont val="Calibri"/>
            <family val="2"/>
            <scheme val="minor"/>
          </rPr>
          <t>Observation status: Provisional value</t>
        </r>
      </text>
    </comment>
    <comment ref="AD19" authorId="0" shapeId="0" xr:uid="{E05FCC94-0EB6-45FB-BE63-F7585400FAAD}">
      <text>
        <r>
          <rPr>
            <sz val="11"/>
            <color theme="1"/>
            <rFont val="Calibri"/>
            <family val="2"/>
            <scheme val="minor"/>
          </rPr>
          <t>Observation status: Provisional value</t>
        </r>
      </text>
    </comment>
    <comment ref="AE19" authorId="0" shapeId="0" xr:uid="{521B0DC7-CAF2-489D-8BDA-9A4A51CDC4E3}">
      <text>
        <r>
          <rPr>
            <sz val="11"/>
            <color theme="1"/>
            <rFont val="Calibri"/>
            <family val="2"/>
            <scheme val="minor"/>
          </rPr>
          <t>Observation status: Provisional value</t>
        </r>
      </text>
    </comment>
    <comment ref="AF19" authorId="0" shapeId="0" xr:uid="{5ACEE5EE-7B64-48FB-96FB-098BBD545A9A}">
      <text>
        <r>
          <rPr>
            <sz val="11"/>
            <color theme="1"/>
            <rFont val="Calibri"/>
            <family val="2"/>
            <scheme val="minor"/>
          </rPr>
          <t>Observation status: Provisional value</t>
        </r>
      </text>
    </comment>
    <comment ref="AG19" authorId="0" shapeId="0" xr:uid="{C601C936-4C5E-494F-80B5-76ABA909CCE7}">
      <text>
        <r>
          <rPr>
            <sz val="11"/>
            <color theme="1"/>
            <rFont val="Calibri"/>
            <family val="2"/>
            <scheme val="minor"/>
          </rPr>
          <t>Observation status: Provisional value</t>
        </r>
      </text>
    </comment>
    <comment ref="AD20" authorId="0" shapeId="0" xr:uid="{FFBF6E0C-63A0-4754-BCAA-D316F71B328B}">
      <text>
        <r>
          <rPr>
            <sz val="11"/>
            <color theme="1"/>
            <rFont val="Calibri"/>
            <family val="2"/>
            <scheme val="minor"/>
          </rPr>
          <t>Observation status: Provisional value</t>
        </r>
      </text>
    </comment>
    <comment ref="AE20" authorId="0" shapeId="0" xr:uid="{9E9A9729-FF73-4F48-A1DF-5500B833165A}">
      <text>
        <r>
          <rPr>
            <sz val="11"/>
            <color theme="1"/>
            <rFont val="Calibri"/>
            <family val="2"/>
            <scheme val="minor"/>
          </rPr>
          <t>Observation status: Provisional value</t>
        </r>
      </text>
    </comment>
    <comment ref="AF20" authorId="0" shapeId="0" xr:uid="{80CD8351-2E73-4FA7-B3CC-9A1A1AB72F45}">
      <text>
        <r>
          <rPr>
            <sz val="11"/>
            <color theme="1"/>
            <rFont val="Calibri"/>
            <family val="2"/>
            <scheme val="minor"/>
          </rPr>
          <t>Observation status: Provisional value</t>
        </r>
      </text>
    </comment>
    <comment ref="AG20" authorId="0" shapeId="0" xr:uid="{2BE8B840-6EDA-4200-93F1-3A06FED18A80}">
      <text>
        <r>
          <rPr>
            <sz val="11"/>
            <color theme="1"/>
            <rFont val="Calibri"/>
            <family val="2"/>
            <scheme val="minor"/>
          </rPr>
          <t>Observation status: Provisional value</t>
        </r>
      </text>
    </comment>
    <comment ref="AD21" authorId="0" shapeId="0" xr:uid="{AA7B4C10-7AF3-49AA-8A3D-1D33C910FDB5}">
      <text>
        <r>
          <rPr>
            <sz val="11"/>
            <color theme="1"/>
            <rFont val="Calibri"/>
            <family val="2"/>
            <scheme val="minor"/>
          </rPr>
          <t>Observation status: Provisional value</t>
        </r>
      </text>
    </comment>
    <comment ref="AE21" authorId="0" shapeId="0" xr:uid="{033662E8-D517-444F-AD21-83B1F4682A21}">
      <text>
        <r>
          <rPr>
            <sz val="11"/>
            <color theme="1"/>
            <rFont val="Calibri"/>
            <family val="2"/>
            <scheme val="minor"/>
          </rPr>
          <t>Observation status: Provisional value</t>
        </r>
      </text>
    </comment>
    <comment ref="AF21" authorId="0" shapeId="0" xr:uid="{5B12A140-5AF4-4DAD-809A-09F0AFDE4877}">
      <text>
        <r>
          <rPr>
            <sz val="11"/>
            <color theme="1"/>
            <rFont val="Calibri"/>
            <family val="2"/>
            <scheme val="minor"/>
          </rPr>
          <t>Observation status: Provisional value</t>
        </r>
      </text>
    </comment>
    <comment ref="AG21" authorId="0" shapeId="0" xr:uid="{F9C1F7D5-6C78-4A9C-8D9A-1D4EFBE9D63A}">
      <text>
        <r>
          <rPr>
            <sz val="11"/>
            <color theme="1"/>
            <rFont val="Calibri"/>
            <family val="2"/>
            <scheme val="minor"/>
          </rPr>
          <t>Observation status: Provisional value</t>
        </r>
      </text>
    </comment>
    <comment ref="AD22" authorId="0" shapeId="0" xr:uid="{37CCD4FF-00E0-45C7-A388-A99E7B991E44}">
      <text>
        <r>
          <rPr>
            <sz val="11"/>
            <color theme="1"/>
            <rFont val="Calibri"/>
            <family val="2"/>
            <scheme val="minor"/>
          </rPr>
          <t>Observation status: Provisional value</t>
        </r>
      </text>
    </comment>
    <comment ref="AE22" authorId="0" shapeId="0" xr:uid="{3A34DA57-0018-415D-97E7-D4D5335B57F5}">
      <text>
        <r>
          <rPr>
            <sz val="11"/>
            <color theme="1"/>
            <rFont val="Calibri"/>
            <family val="2"/>
            <scheme val="minor"/>
          </rPr>
          <t>Observation status: Provisional value</t>
        </r>
      </text>
    </comment>
    <comment ref="AF22" authorId="0" shapeId="0" xr:uid="{206E2C2D-065D-4E31-8513-843D86D81416}">
      <text>
        <r>
          <rPr>
            <sz val="11"/>
            <color theme="1"/>
            <rFont val="Calibri"/>
            <family val="2"/>
            <scheme val="minor"/>
          </rPr>
          <t>Observation status: Provisional value</t>
        </r>
      </text>
    </comment>
    <comment ref="AG22" authorId="0" shapeId="0" xr:uid="{2438C225-E65C-4334-B84F-6AA99ADE0A4E}">
      <text>
        <r>
          <rPr>
            <sz val="11"/>
            <color theme="1"/>
            <rFont val="Calibri"/>
            <family val="2"/>
            <scheme val="minor"/>
          </rPr>
          <t>Observation status: Provisional value</t>
        </r>
      </text>
    </comment>
    <comment ref="AF33" authorId="0" shapeId="0" xr:uid="{55726285-AD6B-4287-B0D5-BFA279380E3D}">
      <text>
        <r>
          <rPr>
            <sz val="11"/>
            <color theme="1"/>
            <rFont val="Calibri"/>
            <family val="2"/>
            <scheme val="minor"/>
          </rPr>
          <t>Observation status: Provisional value</t>
        </r>
      </text>
    </comment>
    <comment ref="AG33" authorId="0" shapeId="0" xr:uid="{74FC13F0-01F4-466B-8920-F62C3010368A}">
      <text>
        <r>
          <rPr>
            <sz val="11"/>
            <color theme="1"/>
            <rFont val="Calibri"/>
            <family val="2"/>
            <scheme val="minor"/>
          </rPr>
          <t>Observation status: Provisional value</t>
        </r>
      </text>
    </comment>
    <comment ref="AF34" authorId="0" shapeId="0" xr:uid="{5585251F-BD26-4894-8F28-CE59F25A482D}">
      <text>
        <r>
          <rPr>
            <sz val="11"/>
            <color theme="1"/>
            <rFont val="Calibri"/>
            <family val="2"/>
            <scheme val="minor"/>
          </rPr>
          <t>Observation status: Provisional value</t>
        </r>
      </text>
    </comment>
    <comment ref="AG34" authorId="0" shapeId="0" xr:uid="{21EC7206-1E1B-40BC-AEC4-1C5F4EEB9C03}">
      <text>
        <r>
          <rPr>
            <sz val="11"/>
            <color theme="1"/>
            <rFont val="Calibri"/>
            <family val="2"/>
            <scheme val="minor"/>
          </rPr>
          <t>Observation status: Provisional value</t>
        </r>
      </text>
    </comment>
    <comment ref="AF35" authorId="0" shapeId="0" xr:uid="{C3291B62-ABC3-404D-B0B4-4DBCD9ADA181}">
      <text>
        <r>
          <rPr>
            <sz val="11"/>
            <color theme="1"/>
            <rFont val="Calibri"/>
            <family val="2"/>
            <scheme val="minor"/>
          </rPr>
          <t>Observation status: Provisional value</t>
        </r>
      </text>
    </comment>
    <comment ref="AG35" authorId="0" shapeId="0" xr:uid="{C27E720B-AEF9-4992-9450-127D17BC33CB}">
      <text>
        <r>
          <rPr>
            <sz val="11"/>
            <color theme="1"/>
            <rFont val="Calibri"/>
            <family val="2"/>
            <scheme val="minor"/>
          </rPr>
          <t>Observation status: Provisional value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0F805E22-055E-4F13-A8A6-694BE7A47C19}">
      <text>
        <r>
          <rPr>
            <sz val="11"/>
            <color theme="1"/>
            <rFont val="Calibri"/>
            <family val="2"/>
            <scheme val="minor"/>
          </rPr>
          <t>Observation status: Time series break</t>
        </r>
      </text>
    </comment>
    <comment ref="AG9" authorId="0" shapeId="0" xr:uid="{1168278F-6032-466C-8A75-2BFBE84A50F3}">
      <text>
        <r>
          <rPr>
            <sz val="11"/>
            <color theme="1"/>
            <rFont val="Calibri"/>
            <family val="2"/>
            <scheme val="minor"/>
          </rPr>
          <t>Observation status: Provisional value</t>
        </r>
      </text>
    </comment>
    <comment ref="S10" authorId="0" shapeId="0" xr:uid="{CDFB3239-58AF-42DC-8221-E9D423070947}">
      <text>
        <r>
          <rPr>
            <sz val="11"/>
            <color theme="1"/>
            <rFont val="Calibri"/>
            <family val="2"/>
            <scheme val="minor"/>
          </rPr>
          <t>Observation status: Time series break</t>
        </r>
      </text>
    </comment>
    <comment ref="AG10" authorId="0" shapeId="0" xr:uid="{2AE9591C-2B11-4DB5-96C6-25F31FD84DEC}">
      <text>
        <r>
          <rPr>
            <sz val="11"/>
            <color theme="1"/>
            <rFont val="Calibri"/>
            <family val="2"/>
            <scheme val="minor"/>
          </rPr>
          <t>Observation status: Provisional value</t>
        </r>
      </text>
    </comment>
    <comment ref="S11" authorId="0" shapeId="0" xr:uid="{97BD0EFD-2D33-4353-A375-906955702111}">
      <text>
        <r>
          <rPr>
            <sz val="11"/>
            <color theme="1"/>
            <rFont val="Calibri"/>
            <family val="2"/>
            <scheme val="minor"/>
          </rPr>
          <t>Observation status: Time series break</t>
        </r>
      </text>
    </comment>
    <comment ref="AG11" authorId="0" shapeId="0" xr:uid="{A983E9B1-3F2C-4D6D-804C-1590377379C2}">
      <text>
        <r>
          <rPr>
            <sz val="11"/>
            <color theme="1"/>
            <rFont val="Calibri"/>
            <family val="2"/>
            <scheme val="minor"/>
          </rPr>
          <t>Observation status: Provisional value</t>
        </r>
      </text>
    </comment>
    <comment ref="S12" authorId="0" shapeId="0" xr:uid="{C8A1DCF0-A309-4A47-BB71-46ECB2FB8639}">
      <text>
        <r>
          <rPr>
            <sz val="11"/>
            <color theme="1"/>
            <rFont val="Calibri"/>
            <family val="2"/>
            <scheme val="minor"/>
          </rPr>
          <t>Observation status: Time series break</t>
        </r>
      </text>
    </comment>
    <comment ref="AG12" authorId="0" shapeId="0" xr:uid="{20BD556E-1F0A-464B-9F0F-EF255BC29097}">
      <text>
        <r>
          <rPr>
            <sz val="11"/>
            <color theme="1"/>
            <rFont val="Calibri"/>
            <family val="2"/>
            <scheme val="minor"/>
          </rPr>
          <t>Observation status: Provisional value</t>
        </r>
      </text>
    </comment>
    <comment ref="S14" authorId="0" shapeId="0" xr:uid="{C90ECE3F-8A98-48DA-A526-346064E2B2D8}">
      <text>
        <r>
          <rPr>
            <sz val="11"/>
            <color theme="1"/>
            <rFont val="Calibri"/>
            <family val="2"/>
            <scheme val="minor"/>
          </rPr>
          <t>Observation status: Time series break</t>
        </r>
      </text>
    </comment>
    <comment ref="AG14" authorId="0" shapeId="0" xr:uid="{2288364A-9557-4F1D-A559-98C5F38B1963}">
      <text>
        <r>
          <rPr>
            <sz val="11"/>
            <color theme="1"/>
            <rFont val="Calibri"/>
            <family val="2"/>
            <scheme val="minor"/>
          </rPr>
          <t>Observation status: Provisional value</t>
        </r>
      </text>
    </comment>
    <comment ref="S15" authorId="0" shapeId="0" xr:uid="{827F059F-3CC0-4A9A-8BD3-52DE974C74C4}">
      <text>
        <r>
          <rPr>
            <sz val="11"/>
            <color theme="1"/>
            <rFont val="Calibri"/>
            <family val="2"/>
            <scheme val="minor"/>
          </rPr>
          <t>Observation status: Time series break</t>
        </r>
      </text>
    </comment>
    <comment ref="AG15" authorId="0" shapeId="0" xr:uid="{DEC9BF78-B87C-474F-8344-CDB75D359839}">
      <text>
        <r>
          <rPr>
            <sz val="11"/>
            <color theme="1"/>
            <rFont val="Calibri"/>
            <family val="2"/>
            <scheme val="minor"/>
          </rPr>
          <t>Observation status: Provisional value</t>
        </r>
      </text>
    </comment>
    <comment ref="S16" authorId="0" shapeId="0" xr:uid="{19B58853-1851-4569-859D-07BBADF3F87D}">
      <text>
        <r>
          <rPr>
            <sz val="11"/>
            <color theme="1"/>
            <rFont val="Calibri"/>
            <family val="2"/>
            <scheme val="minor"/>
          </rPr>
          <t>Observation status: Time series break</t>
        </r>
      </text>
    </comment>
    <comment ref="AG16" authorId="0" shapeId="0" xr:uid="{75B6C816-9DA6-469E-84C9-CAB4FE1ED683}">
      <text>
        <r>
          <rPr>
            <sz val="11"/>
            <color theme="1"/>
            <rFont val="Calibri"/>
            <family val="2"/>
            <scheme val="minor"/>
          </rPr>
          <t>Observation status: Provisional value</t>
        </r>
      </text>
    </comment>
    <comment ref="AF17" authorId="0" shapeId="0" xr:uid="{7F0B4963-4708-47BB-AA38-F228981F34C3}">
      <text>
        <r>
          <rPr>
            <sz val="11"/>
            <color theme="1"/>
            <rFont val="Calibri"/>
            <family val="2"/>
            <scheme val="minor"/>
          </rPr>
          <t>Observation status: Provisional value</t>
        </r>
      </text>
    </comment>
    <comment ref="AG17" authorId="0" shapeId="0" xr:uid="{1BF893F5-8267-45FE-B2E5-6BE0995ECD72}">
      <text>
        <r>
          <rPr>
            <sz val="11"/>
            <color theme="1"/>
            <rFont val="Calibri"/>
            <family val="2"/>
            <scheme val="minor"/>
          </rPr>
          <t>Observation status: Provisional value</t>
        </r>
      </text>
    </comment>
    <comment ref="S19" authorId="0" shapeId="0" xr:uid="{B2F3269C-48CA-4F98-B43F-BBFF9CC13D4A}">
      <text>
        <r>
          <rPr>
            <sz val="11"/>
            <color theme="1"/>
            <rFont val="Calibri"/>
            <family val="2"/>
            <scheme val="minor"/>
          </rPr>
          <t>Observation status: Time series break</t>
        </r>
      </text>
    </comment>
    <comment ref="AG19" authorId="0" shapeId="0" xr:uid="{D9ABF5EA-A568-4EA8-84ED-779A21ACC114}">
      <text>
        <r>
          <rPr>
            <sz val="11"/>
            <color theme="1"/>
            <rFont val="Calibri"/>
            <family val="2"/>
            <scheme val="minor"/>
          </rPr>
          <t>Observation status: Provisional value</t>
        </r>
      </text>
    </comment>
    <comment ref="S20" authorId="0" shapeId="0" xr:uid="{87D82277-7CA2-4441-A3BF-3092B628F204}">
      <text>
        <r>
          <rPr>
            <sz val="11"/>
            <color theme="1"/>
            <rFont val="Calibri"/>
            <family val="2"/>
            <scheme val="minor"/>
          </rPr>
          <t>Observation status: Time series break</t>
        </r>
      </text>
    </comment>
    <comment ref="AG20" authorId="0" shapeId="0" xr:uid="{2AAFDBBF-6DF9-461C-9CCC-C68E334A9A73}">
      <text>
        <r>
          <rPr>
            <sz val="11"/>
            <color theme="1"/>
            <rFont val="Calibri"/>
            <family val="2"/>
            <scheme val="minor"/>
          </rPr>
          <t>Observation status: Provisional value</t>
        </r>
      </text>
    </comment>
    <comment ref="S21" authorId="0" shapeId="0" xr:uid="{1FB24215-EF52-4230-955C-F4E88A92C461}">
      <text>
        <r>
          <rPr>
            <sz val="11"/>
            <color theme="1"/>
            <rFont val="Calibri"/>
            <family val="2"/>
            <scheme val="minor"/>
          </rPr>
          <t>Observation status: Time series break</t>
        </r>
      </text>
    </comment>
    <comment ref="AG21" authorId="0" shapeId="0" xr:uid="{BC9531E2-210E-4BFC-865B-636A2A1D1314}">
      <text>
        <r>
          <rPr>
            <sz val="11"/>
            <color theme="1"/>
            <rFont val="Calibri"/>
            <family val="2"/>
            <scheme val="minor"/>
          </rPr>
          <t>Observation status: Provisional value</t>
        </r>
      </text>
    </comment>
    <comment ref="AD22" authorId="0" shapeId="0" xr:uid="{B987BF9A-0881-4D13-88B8-B242CF3C98DA}">
      <text>
        <r>
          <rPr>
            <sz val="11"/>
            <color theme="1"/>
            <rFont val="Calibri"/>
            <family val="2"/>
            <scheme val="minor"/>
          </rPr>
          <t>Observation status: Provisional value</t>
        </r>
      </text>
    </comment>
    <comment ref="AE22" authorId="0" shapeId="0" xr:uid="{7B1B4DA7-000B-44F5-A214-C38189597FF2}">
      <text>
        <r>
          <rPr>
            <sz val="11"/>
            <color theme="1"/>
            <rFont val="Calibri"/>
            <family val="2"/>
            <scheme val="minor"/>
          </rPr>
          <t>Observation status: Provisional value</t>
        </r>
      </text>
    </comment>
    <comment ref="AF22" authorId="0" shapeId="0" xr:uid="{083ABCF5-B626-4070-A75F-9B5BA0EB987F}">
      <text>
        <r>
          <rPr>
            <sz val="11"/>
            <color theme="1"/>
            <rFont val="Calibri"/>
            <family val="2"/>
            <scheme val="minor"/>
          </rPr>
          <t>Observation status: Provisional value</t>
        </r>
      </text>
    </comment>
    <comment ref="AG22" authorId="0" shapeId="0" xr:uid="{18DB71D1-9D53-4AB7-98D7-CEF0C6E58E80}">
      <text>
        <r>
          <rPr>
            <sz val="11"/>
            <color theme="1"/>
            <rFont val="Calibri"/>
            <family val="2"/>
            <scheme val="minor"/>
          </rPr>
          <t>Observation status: Provisional value</t>
        </r>
      </text>
    </comment>
    <comment ref="S24" authorId="0" shapeId="0" xr:uid="{B7838CC0-C034-46F1-9648-E0C43BF15F74}">
      <text>
        <r>
          <rPr>
            <sz val="11"/>
            <color theme="1"/>
            <rFont val="Calibri"/>
            <family val="2"/>
            <scheme val="minor"/>
          </rPr>
          <t>Observation status: Time series break</t>
        </r>
      </text>
    </comment>
    <comment ref="AG24" authorId="0" shapeId="0" xr:uid="{9A5A4A6B-6DA7-480E-B5D7-720EF67936B2}">
      <text>
        <r>
          <rPr>
            <sz val="11"/>
            <color theme="1"/>
            <rFont val="Calibri"/>
            <family val="2"/>
            <scheme val="minor"/>
          </rPr>
          <t>Observation status: Provisional value</t>
        </r>
      </text>
    </comment>
    <comment ref="S25" authorId="0" shapeId="0" xr:uid="{72D0DFDD-86B1-4A3F-A5EC-55CD279BBA29}">
      <text>
        <r>
          <rPr>
            <sz val="11"/>
            <color theme="1"/>
            <rFont val="Calibri"/>
            <family val="2"/>
            <scheme val="minor"/>
          </rPr>
          <t>Observation status: Time series break</t>
        </r>
      </text>
    </comment>
    <comment ref="AG25" authorId="0" shapeId="0" xr:uid="{F69CB50C-40FA-4EB3-B316-B58B8AE2478B}">
      <text>
        <r>
          <rPr>
            <sz val="11"/>
            <color theme="1"/>
            <rFont val="Calibri"/>
            <family val="2"/>
            <scheme val="minor"/>
          </rPr>
          <t>Observation status: Provisional value</t>
        </r>
      </text>
    </comment>
    <comment ref="S26" authorId="0" shapeId="0" xr:uid="{E68D4D10-3C4F-4FD1-B201-603029C66E1A}">
      <text>
        <r>
          <rPr>
            <sz val="11"/>
            <color theme="1"/>
            <rFont val="Calibri"/>
            <family val="2"/>
            <scheme val="minor"/>
          </rPr>
          <t>Observation status: Time series break</t>
        </r>
      </text>
    </comment>
    <comment ref="AG26" authorId="0" shapeId="0" xr:uid="{9DA6E0D6-BDEE-45DB-834B-8C3066092520}">
      <text>
        <r>
          <rPr>
            <sz val="11"/>
            <color theme="1"/>
            <rFont val="Calibri"/>
            <family val="2"/>
            <scheme val="minor"/>
          </rPr>
          <t>Observation status: Provisional value</t>
        </r>
      </text>
    </comment>
    <comment ref="S28" authorId="0" shapeId="0" xr:uid="{DBF1A4F8-D929-41BB-9974-EAB8380E068A}">
      <text>
        <r>
          <rPr>
            <sz val="11"/>
            <color theme="1"/>
            <rFont val="Calibri"/>
            <family val="2"/>
            <scheme val="minor"/>
          </rPr>
          <t>Observation status: Time series break</t>
        </r>
      </text>
    </comment>
    <comment ref="AG28" authorId="0" shapeId="0" xr:uid="{E34FEE77-AF4F-49B8-9CCC-CA373716AC50}">
      <text>
        <r>
          <rPr>
            <sz val="11"/>
            <color theme="1"/>
            <rFont val="Calibri"/>
            <family val="2"/>
            <scheme val="minor"/>
          </rPr>
          <t>Observation status: Provisional value</t>
        </r>
      </text>
    </comment>
    <comment ref="S29" authorId="0" shapeId="0" xr:uid="{F5ECB814-8CEA-4E54-BBD8-2E595DE82E46}">
      <text>
        <r>
          <rPr>
            <sz val="11"/>
            <color theme="1"/>
            <rFont val="Calibri"/>
            <family val="2"/>
            <scheme val="minor"/>
          </rPr>
          <t>Observation status: Time series break</t>
        </r>
      </text>
    </comment>
    <comment ref="AG29" authorId="0" shapeId="0" xr:uid="{DA14F66D-0AE9-41C6-87EF-5D343275FE71}">
      <text>
        <r>
          <rPr>
            <sz val="11"/>
            <color theme="1"/>
            <rFont val="Calibri"/>
            <family val="2"/>
            <scheme val="minor"/>
          </rPr>
          <t>Observation status: Provisional value</t>
        </r>
      </text>
    </comment>
    <comment ref="S30" authorId="0" shapeId="0" xr:uid="{1B83F8CB-060A-4522-B257-19F5F6CB649C}">
      <text>
        <r>
          <rPr>
            <sz val="11"/>
            <color theme="1"/>
            <rFont val="Calibri"/>
            <family val="2"/>
            <scheme val="minor"/>
          </rPr>
          <t>Observation status: Time series break</t>
        </r>
      </text>
    </comment>
    <comment ref="AG30" authorId="0" shapeId="0" xr:uid="{DEC260B1-F715-4821-9F4E-5EDF0D332731}">
      <text>
        <r>
          <rPr>
            <sz val="11"/>
            <color theme="1"/>
            <rFont val="Calibri"/>
            <family val="2"/>
            <scheme val="minor"/>
          </rPr>
          <t>Observation status: Provisional value</t>
        </r>
      </text>
    </comment>
    <comment ref="S33" authorId="0" shapeId="0" xr:uid="{3D2EA391-783A-45C7-AC57-6E347F058188}">
      <text>
        <r>
          <rPr>
            <sz val="11"/>
            <color theme="1"/>
            <rFont val="Calibri"/>
            <family val="2"/>
            <scheme val="minor"/>
          </rPr>
          <t>Observation status: Time series break</t>
        </r>
      </text>
    </comment>
    <comment ref="AG33" authorId="0" shapeId="0" xr:uid="{80F89803-EBF0-442B-BE33-7DD6EF968A45}">
      <text>
        <r>
          <rPr>
            <sz val="11"/>
            <color theme="1"/>
            <rFont val="Calibri"/>
            <family val="2"/>
            <scheme val="minor"/>
          </rPr>
          <t>Observation status: Provisional value</t>
        </r>
      </text>
    </comment>
    <comment ref="S34" authorId="0" shapeId="0" xr:uid="{10085A27-4652-4E8F-81C4-00E059923A42}">
      <text>
        <r>
          <rPr>
            <sz val="11"/>
            <color theme="1"/>
            <rFont val="Calibri"/>
            <family val="2"/>
            <scheme val="minor"/>
          </rPr>
          <t>Observation status: Time series break</t>
        </r>
      </text>
    </comment>
    <comment ref="AG34" authorId="0" shapeId="0" xr:uid="{8CFA5A2C-7DFB-4DF5-9BBE-5C40EEDEE714}">
      <text>
        <r>
          <rPr>
            <sz val="11"/>
            <color theme="1"/>
            <rFont val="Calibri"/>
            <family val="2"/>
            <scheme val="minor"/>
          </rPr>
          <t>Observation status: Provisional value</t>
        </r>
      </text>
    </comment>
    <comment ref="S35" authorId="0" shapeId="0" xr:uid="{87644096-5960-435B-9743-938F84AC2CAC}">
      <text>
        <r>
          <rPr>
            <sz val="11"/>
            <color theme="1"/>
            <rFont val="Calibri"/>
            <family val="2"/>
            <scheme val="minor"/>
          </rPr>
          <t>Observation status: Time series break</t>
        </r>
      </text>
    </comment>
    <comment ref="AG35" authorId="0" shapeId="0" xr:uid="{61D509D8-8E22-41E6-8A43-5FB896FCD676}">
      <text>
        <r>
          <rPr>
            <sz val="11"/>
            <color theme="1"/>
            <rFont val="Calibri"/>
            <family val="2"/>
            <scheme val="minor"/>
          </rPr>
          <t>Observation status: Provisional value</t>
        </r>
      </text>
    </comment>
    <comment ref="S37" authorId="0" shapeId="0" xr:uid="{436CBE71-D45B-414B-91B3-908AE3DAAC55}">
      <text>
        <r>
          <rPr>
            <sz val="11"/>
            <color theme="1"/>
            <rFont val="Calibri"/>
            <family val="2"/>
            <scheme val="minor"/>
          </rPr>
          <t>Observation status: Time series break</t>
        </r>
      </text>
    </comment>
    <comment ref="AG37" authorId="0" shapeId="0" xr:uid="{070DEFEA-2699-45EC-9F1A-6661505C60F0}">
      <text>
        <r>
          <rPr>
            <sz val="11"/>
            <color theme="1"/>
            <rFont val="Calibri"/>
            <family val="2"/>
            <scheme val="minor"/>
          </rPr>
          <t>Observation status: Provisional value</t>
        </r>
      </text>
    </comment>
    <comment ref="S38" authorId="0" shapeId="0" xr:uid="{7425AC16-38D5-496C-99C7-40E216CCAD26}">
      <text>
        <r>
          <rPr>
            <sz val="11"/>
            <color theme="1"/>
            <rFont val="Calibri"/>
            <family val="2"/>
            <scheme val="minor"/>
          </rPr>
          <t>Observation status: Time series break</t>
        </r>
      </text>
    </comment>
    <comment ref="AG38" authorId="0" shapeId="0" xr:uid="{711B9ED1-02A7-4EC7-8EB9-D7454B2D63A9}">
      <text>
        <r>
          <rPr>
            <sz val="11"/>
            <color theme="1"/>
            <rFont val="Calibri"/>
            <family val="2"/>
            <scheme val="minor"/>
          </rPr>
          <t>Observation status: Provisional value</t>
        </r>
      </text>
    </comment>
    <comment ref="S39" authorId="0" shapeId="0" xr:uid="{EB8B3511-B667-4F3E-99D4-DFDC3D774C83}">
      <text>
        <r>
          <rPr>
            <sz val="11"/>
            <color theme="1"/>
            <rFont val="Calibri"/>
            <family val="2"/>
            <scheme val="minor"/>
          </rPr>
          <t>Observation status: Time series break</t>
        </r>
      </text>
    </comment>
    <comment ref="AG39" authorId="0" shapeId="0" xr:uid="{AD06F0DE-3A52-4B5E-9E56-EEBDF0970AA8}">
      <text>
        <r>
          <rPr>
            <sz val="11"/>
            <color theme="1"/>
            <rFont val="Calibri"/>
            <family val="2"/>
            <scheme val="minor"/>
          </rPr>
          <t>Observation status: Provisional value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284FA5DA-B3D9-47E7-B14B-2FDEA4FE792D}">
      <text>
        <r>
          <rPr>
            <sz val="11"/>
            <color theme="1"/>
            <rFont val="Calibri"/>
            <family val="2"/>
            <scheme val="minor"/>
          </rPr>
          <t>Observation status: Time series break</t>
        </r>
      </text>
    </comment>
    <comment ref="AG9" authorId="0" shapeId="0" xr:uid="{D9A12CAC-77D2-45EF-83AB-D2DEC1203DCD}">
      <text>
        <r>
          <rPr>
            <sz val="11"/>
            <color theme="1"/>
            <rFont val="Calibri"/>
            <family val="2"/>
            <scheme val="minor"/>
          </rPr>
          <t>Observation status: Provisional value</t>
        </r>
      </text>
    </comment>
    <comment ref="S10" authorId="0" shapeId="0" xr:uid="{26284580-3274-45C3-9D9F-4AD6EF14278A}">
      <text>
        <r>
          <rPr>
            <sz val="11"/>
            <color theme="1"/>
            <rFont val="Calibri"/>
            <family val="2"/>
            <scheme val="minor"/>
          </rPr>
          <t>Observation status: Time series break</t>
        </r>
      </text>
    </comment>
    <comment ref="AG10" authorId="0" shapeId="0" xr:uid="{68E4E5A7-F2F6-48B4-B721-0B1A9F3C6F26}">
      <text>
        <r>
          <rPr>
            <sz val="11"/>
            <color theme="1"/>
            <rFont val="Calibri"/>
            <family val="2"/>
            <scheme val="minor"/>
          </rPr>
          <t>Observation status: Provisional value</t>
        </r>
      </text>
    </comment>
    <comment ref="S11" authorId="0" shapeId="0" xr:uid="{D473A54A-E034-447A-85A1-9E1CB6EECBE2}">
      <text>
        <r>
          <rPr>
            <sz val="11"/>
            <color theme="1"/>
            <rFont val="Calibri"/>
            <family val="2"/>
            <scheme val="minor"/>
          </rPr>
          <t>Observation status: Time series break</t>
        </r>
      </text>
    </comment>
    <comment ref="AG11" authorId="0" shapeId="0" xr:uid="{55DA6E9E-F160-4786-9909-ECBC41677B42}">
      <text>
        <r>
          <rPr>
            <sz val="11"/>
            <color theme="1"/>
            <rFont val="Calibri"/>
            <family val="2"/>
            <scheme val="minor"/>
          </rPr>
          <t>Observation status: Provisional value</t>
        </r>
      </text>
    </comment>
    <comment ref="S12" authorId="0" shapeId="0" xr:uid="{6137742E-A649-4E6C-A546-3FF1D62BB922}">
      <text>
        <r>
          <rPr>
            <sz val="11"/>
            <color theme="1"/>
            <rFont val="Calibri"/>
            <family val="2"/>
            <scheme val="minor"/>
          </rPr>
          <t>Observation status: Time series break</t>
        </r>
      </text>
    </comment>
    <comment ref="AG12" authorId="0" shapeId="0" xr:uid="{B9AD2CB0-0755-432E-B168-E6691486286B}">
      <text>
        <r>
          <rPr>
            <sz val="11"/>
            <color theme="1"/>
            <rFont val="Calibri"/>
            <family val="2"/>
            <scheme val="minor"/>
          </rPr>
          <t>Observation status: Provisional value</t>
        </r>
      </text>
    </comment>
    <comment ref="S14" authorId="0" shapeId="0" xr:uid="{F18E1562-44DB-4187-91F4-813F465D946C}">
      <text>
        <r>
          <rPr>
            <sz val="11"/>
            <color theme="1"/>
            <rFont val="Calibri"/>
            <family val="2"/>
            <scheme val="minor"/>
          </rPr>
          <t>Observation status: Time series break</t>
        </r>
      </text>
    </comment>
    <comment ref="AG14" authorId="0" shapeId="0" xr:uid="{CE7ED95F-B56C-4940-B82F-AEB756EA8376}">
      <text>
        <r>
          <rPr>
            <sz val="11"/>
            <color theme="1"/>
            <rFont val="Calibri"/>
            <family val="2"/>
            <scheme val="minor"/>
          </rPr>
          <t>Observation status: Provisional value</t>
        </r>
      </text>
    </comment>
    <comment ref="S15" authorId="0" shapeId="0" xr:uid="{E05706DB-21AB-40D4-BBA1-ACE59C172464}">
      <text>
        <r>
          <rPr>
            <sz val="11"/>
            <color theme="1"/>
            <rFont val="Calibri"/>
            <family val="2"/>
            <scheme val="minor"/>
          </rPr>
          <t>Observation status: Time series break</t>
        </r>
      </text>
    </comment>
    <comment ref="AG15" authorId="0" shapeId="0" xr:uid="{0557F92F-9C84-4AFB-A282-D90D174C4881}">
      <text>
        <r>
          <rPr>
            <sz val="11"/>
            <color theme="1"/>
            <rFont val="Calibri"/>
            <family val="2"/>
            <scheme val="minor"/>
          </rPr>
          <t>Observation status: Provisional value</t>
        </r>
      </text>
    </comment>
    <comment ref="S16" authorId="0" shapeId="0" xr:uid="{291E3856-8CCF-4117-9DCE-127DD24A96D2}">
      <text>
        <r>
          <rPr>
            <sz val="11"/>
            <color theme="1"/>
            <rFont val="Calibri"/>
            <family val="2"/>
            <scheme val="minor"/>
          </rPr>
          <t>Observation status: Time series break</t>
        </r>
      </text>
    </comment>
    <comment ref="AG16" authorId="0" shapeId="0" xr:uid="{9A25E422-BF8B-4721-82B2-2FC9C55199EE}">
      <text>
        <r>
          <rPr>
            <sz val="11"/>
            <color theme="1"/>
            <rFont val="Calibri"/>
            <family val="2"/>
            <scheme val="minor"/>
          </rPr>
          <t>Observation status: Provisional value</t>
        </r>
      </text>
    </comment>
    <comment ref="AF17" authorId="0" shapeId="0" xr:uid="{7027F269-880E-4B9D-9602-F8FFF134E881}">
      <text>
        <r>
          <rPr>
            <sz val="11"/>
            <color theme="1"/>
            <rFont val="Calibri"/>
            <family val="2"/>
            <scheme val="minor"/>
          </rPr>
          <t>Observation status: Provisional value</t>
        </r>
      </text>
    </comment>
    <comment ref="AG17" authorId="0" shapeId="0" xr:uid="{3BB4A6FA-5356-4B58-8FC4-61CD3367071A}">
      <text>
        <r>
          <rPr>
            <sz val="11"/>
            <color theme="1"/>
            <rFont val="Calibri"/>
            <family val="2"/>
            <scheme val="minor"/>
          </rPr>
          <t>Observation status: Provisional value</t>
        </r>
      </text>
    </comment>
    <comment ref="S19" authorId="0" shapeId="0" xr:uid="{6E507376-1C4C-434F-B7F9-419DC41ABF8B}">
      <text>
        <r>
          <rPr>
            <sz val="11"/>
            <color theme="1"/>
            <rFont val="Calibri"/>
            <family val="2"/>
            <scheme val="minor"/>
          </rPr>
          <t>Observation status: Time series break</t>
        </r>
      </text>
    </comment>
    <comment ref="AG19" authorId="0" shapeId="0" xr:uid="{0EC3BBA1-9EB0-48EF-9880-759BB1841E84}">
      <text>
        <r>
          <rPr>
            <sz val="11"/>
            <color theme="1"/>
            <rFont val="Calibri"/>
            <family val="2"/>
            <scheme val="minor"/>
          </rPr>
          <t>Observation status: Provisional value</t>
        </r>
      </text>
    </comment>
    <comment ref="S20" authorId="0" shapeId="0" xr:uid="{79552A75-A222-4DD3-9C4C-67EBFDD01AC1}">
      <text>
        <r>
          <rPr>
            <sz val="11"/>
            <color theme="1"/>
            <rFont val="Calibri"/>
            <family val="2"/>
            <scheme val="minor"/>
          </rPr>
          <t>Observation status: Time series break</t>
        </r>
      </text>
    </comment>
    <comment ref="AG20" authorId="0" shapeId="0" xr:uid="{B86FE110-501E-4FE0-B603-75E23DB7AC13}">
      <text>
        <r>
          <rPr>
            <sz val="11"/>
            <color theme="1"/>
            <rFont val="Calibri"/>
            <family val="2"/>
            <scheme val="minor"/>
          </rPr>
          <t>Observation status: Provisional value</t>
        </r>
      </text>
    </comment>
    <comment ref="S21" authorId="0" shapeId="0" xr:uid="{14BB3246-3A49-4074-83EC-BC1D3A997127}">
      <text>
        <r>
          <rPr>
            <sz val="11"/>
            <color theme="1"/>
            <rFont val="Calibri"/>
            <family val="2"/>
            <scheme val="minor"/>
          </rPr>
          <t>Observation status: Time series break</t>
        </r>
      </text>
    </comment>
    <comment ref="AG21" authorId="0" shapeId="0" xr:uid="{75DF45F7-53D0-4E42-B227-B70455BB1DE0}">
      <text>
        <r>
          <rPr>
            <sz val="11"/>
            <color theme="1"/>
            <rFont val="Calibri"/>
            <family val="2"/>
            <scheme val="minor"/>
          </rPr>
          <t>Observation status: Provisional value</t>
        </r>
      </text>
    </comment>
    <comment ref="AD22" authorId="0" shapeId="0" xr:uid="{621C89AB-AFC6-43B3-945F-A871086B96E1}">
      <text>
        <r>
          <rPr>
            <sz val="11"/>
            <color theme="1"/>
            <rFont val="Calibri"/>
            <family val="2"/>
            <scheme val="minor"/>
          </rPr>
          <t>Observation status: Provisional value</t>
        </r>
      </text>
    </comment>
    <comment ref="AE22" authorId="0" shapeId="0" xr:uid="{B41AA0BC-3C6E-4674-92D1-3AB876086654}">
      <text>
        <r>
          <rPr>
            <sz val="11"/>
            <color theme="1"/>
            <rFont val="Calibri"/>
            <family val="2"/>
            <scheme val="minor"/>
          </rPr>
          <t>Observation status: Provisional value</t>
        </r>
      </text>
    </comment>
    <comment ref="AF22" authorId="0" shapeId="0" xr:uid="{451B23F6-3753-4A5F-9B23-E05C20C35DDA}">
      <text>
        <r>
          <rPr>
            <sz val="11"/>
            <color theme="1"/>
            <rFont val="Calibri"/>
            <family val="2"/>
            <scheme val="minor"/>
          </rPr>
          <t>Observation status: Provisional value</t>
        </r>
      </text>
    </comment>
    <comment ref="AG22" authorId="0" shapeId="0" xr:uid="{617A5EF3-C222-497C-AFA7-73E7B0864EDD}">
      <text>
        <r>
          <rPr>
            <sz val="11"/>
            <color theme="1"/>
            <rFont val="Calibri"/>
            <family val="2"/>
            <scheme val="minor"/>
          </rPr>
          <t>Observation status: Provisional value</t>
        </r>
      </text>
    </comment>
    <comment ref="S24" authorId="0" shapeId="0" xr:uid="{1F2DA8EB-FEA1-464E-866E-D88C82B829AA}">
      <text>
        <r>
          <rPr>
            <sz val="11"/>
            <color theme="1"/>
            <rFont val="Calibri"/>
            <family val="2"/>
            <scheme val="minor"/>
          </rPr>
          <t>Observation status: Time series break</t>
        </r>
      </text>
    </comment>
    <comment ref="AG24" authorId="0" shapeId="0" xr:uid="{EDD0FADD-569F-4727-93B3-F390AACA6BC3}">
      <text>
        <r>
          <rPr>
            <sz val="11"/>
            <color theme="1"/>
            <rFont val="Calibri"/>
            <family val="2"/>
            <scheme val="minor"/>
          </rPr>
          <t>Observation status: Provisional value</t>
        </r>
      </text>
    </comment>
    <comment ref="S25" authorId="0" shapeId="0" xr:uid="{EBBB140B-43F2-4562-AF3D-1AD7108B310B}">
      <text>
        <r>
          <rPr>
            <sz val="11"/>
            <color theme="1"/>
            <rFont val="Calibri"/>
            <family val="2"/>
            <scheme val="minor"/>
          </rPr>
          <t>Observation status: Time series break</t>
        </r>
      </text>
    </comment>
    <comment ref="AG25" authorId="0" shapeId="0" xr:uid="{46B60E35-BE3C-41BD-94F8-84F90B9EBD23}">
      <text>
        <r>
          <rPr>
            <sz val="11"/>
            <color theme="1"/>
            <rFont val="Calibri"/>
            <family val="2"/>
            <scheme val="minor"/>
          </rPr>
          <t>Observation status: Provisional value</t>
        </r>
      </text>
    </comment>
    <comment ref="S26" authorId="0" shapeId="0" xr:uid="{FAD42260-04B3-41B2-8678-8074EAAFFE14}">
      <text>
        <r>
          <rPr>
            <sz val="11"/>
            <color theme="1"/>
            <rFont val="Calibri"/>
            <family val="2"/>
            <scheme val="minor"/>
          </rPr>
          <t>Observation status: Time series break</t>
        </r>
      </text>
    </comment>
    <comment ref="AG26" authorId="0" shapeId="0" xr:uid="{1A113746-F50C-441F-A7EF-CCC6F4B36F44}">
      <text>
        <r>
          <rPr>
            <sz val="11"/>
            <color theme="1"/>
            <rFont val="Calibri"/>
            <family val="2"/>
            <scheme val="minor"/>
          </rPr>
          <t>Observation status: Provisional value</t>
        </r>
      </text>
    </comment>
    <comment ref="S28" authorId="0" shapeId="0" xr:uid="{74CCBAEF-D726-4843-B9AA-5748B6FDA1A8}">
      <text>
        <r>
          <rPr>
            <sz val="11"/>
            <color theme="1"/>
            <rFont val="Calibri"/>
            <family val="2"/>
            <scheme val="minor"/>
          </rPr>
          <t>Observation status: Time series break</t>
        </r>
      </text>
    </comment>
    <comment ref="AG28" authorId="0" shapeId="0" xr:uid="{307A6053-BA2D-4D40-B334-29A84BD74844}">
      <text>
        <r>
          <rPr>
            <sz val="11"/>
            <color theme="1"/>
            <rFont val="Calibri"/>
            <family val="2"/>
            <scheme val="minor"/>
          </rPr>
          <t>Observation status: Provisional value</t>
        </r>
      </text>
    </comment>
    <comment ref="S29" authorId="0" shapeId="0" xr:uid="{0343B77E-5024-4522-BD8B-604A0121939C}">
      <text>
        <r>
          <rPr>
            <sz val="11"/>
            <color theme="1"/>
            <rFont val="Calibri"/>
            <family val="2"/>
            <scheme val="minor"/>
          </rPr>
          <t>Observation status: Time series break</t>
        </r>
      </text>
    </comment>
    <comment ref="AG29" authorId="0" shapeId="0" xr:uid="{71A0201A-6280-45CA-888F-8A26E15E3862}">
      <text>
        <r>
          <rPr>
            <sz val="11"/>
            <color theme="1"/>
            <rFont val="Calibri"/>
            <family val="2"/>
            <scheme val="minor"/>
          </rPr>
          <t>Observation status: Provisional value</t>
        </r>
      </text>
    </comment>
    <comment ref="S30" authorId="0" shapeId="0" xr:uid="{ABE2AD42-F821-42F7-84F2-8DA9EA8B2C81}">
      <text>
        <r>
          <rPr>
            <sz val="11"/>
            <color theme="1"/>
            <rFont val="Calibri"/>
            <family val="2"/>
            <scheme val="minor"/>
          </rPr>
          <t>Observation status: Time series break</t>
        </r>
      </text>
    </comment>
    <comment ref="AG30" authorId="0" shapeId="0" xr:uid="{0A41E4C8-D366-427B-B068-68F5F91B8832}">
      <text>
        <r>
          <rPr>
            <sz val="11"/>
            <color theme="1"/>
            <rFont val="Calibri"/>
            <family val="2"/>
            <scheme val="minor"/>
          </rPr>
          <t>Observation status: Provisional value</t>
        </r>
      </text>
    </comment>
    <comment ref="S33" authorId="0" shapeId="0" xr:uid="{59585D4F-6884-44DC-84B6-ACFFA0F0D866}">
      <text>
        <r>
          <rPr>
            <sz val="11"/>
            <color theme="1"/>
            <rFont val="Calibri"/>
            <family val="2"/>
            <scheme val="minor"/>
          </rPr>
          <t>Observation status: Time series break</t>
        </r>
      </text>
    </comment>
    <comment ref="AG33" authorId="0" shapeId="0" xr:uid="{F1E65339-C896-401E-82BB-F62584EDA64A}">
      <text>
        <r>
          <rPr>
            <sz val="11"/>
            <color theme="1"/>
            <rFont val="Calibri"/>
            <family val="2"/>
            <scheme val="minor"/>
          </rPr>
          <t>Observation status: Provisional value</t>
        </r>
      </text>
    </comment>
    <comment ref="S34" authorId="0" shapeId="0" xr:uid="{757B180E-AB07-407B-87D9-20885D3DFBAC}">
      <text>
        <r>
          <rPr>
            <sz val="11"/>
            <color theme="1"/>
            <rFont val="Calibri"/>
            <family val="2"/>
            <scheme val="minor"/>
          </rPr>
          <t>Observation status: Time series break</t>
        </r>
      </text>
    </comment>
    <comment ref="AG34" authorId="0" shapeId="0" xr:uid="{0CF8124C-1E85-44DB-8F4F-20D99B25CF39}">
      <text>
        <r>
          <rPr>
            <sz val="11"/>
            <color theme="1"/>
            <rFont val="Calibri"/>
            <family val="2"/>
            <scheme val="minor"/>
          </rPr>
          <t>Observation status: Provisional value</t>
        </r>
      </text>
    </comment>
    <comment ref="S35" authorId="0" shapeId="0" xr:uid="{9A967C10-75F0-4E47-ACC3-CED9B350A5DC}">
      <text>
        <r>
          <rPr>
            <sz val="11"/>
            <color theme="1"/>
            <rFont val="Calibri"/>
            <family val="2"/>
            <scheme val="minor"/>
          </rPr>
          <t>Observation status: Time series break</t>
        </r>
      </text>
    </comment>
    <comment ref="AG35" authorId="0" shapeId="0" xr:uid="{7C7E2F18-0835-497D-A1D5-A0136FD15A57}">
      <text>
        <r>
          <rPr>
            <sz val="11"/>
            <color theme="1"/>
            <rFont val="Calibri"/>
            <family val="2"/>
            <scheme val="minor"/>
          </rPr>
          <t>Observation status: Provisional value</t>
        </r>
      </text>
    </comment>
    <comment ref="S37" authorId="0" shapeId="0" xr:uid="{92965C44-21D7-4579-9DA9-10EF9944D235}">
      <text>
        <r>
          <rPr>
            <sz val="11"/>
            <color theme="1"/>
            <rFont val="Calibri"/>
            <family val="2"/>
            <scheme val="minor"/>
          </rPr>
          <t>Observation status: Time series break</t>
        </r>
      </text>
    </comment>
    <comment ref="AG37" authorId="0" shapeId="0" xr:uid="{D647C727-B920-4D81-8F59-103143DF3C16}">
      <text>
        <r>
          <rPr>
            <sz val="11"/>
            <color theme="1"/>
            <rFont val="Calibri"/>
            <family val="2"/>
            <scheme val="minor"/>
          </rPr>
          <t>Observation status: Provisional value</t>
        </r>
      </text>
    </comment>
    <comment ref="S38" authorId="0" shapeId="0" xr:uid="{39113F04-21B9-4193-BC78-06A5B4A7E15A}">
      <text>
        <r>
          <rPr>
            <sz val="11"/>
            <color theme="1"/>
            <rFont val="Calibri"/>
            <family val="2"/>
            <scheme val="minor"/>
          </rPr>
          <t>Observation status: Time series break</t>
        </r>
      </text>
    </comment>
    <comment ref="AG38" authorId="0" shapeId="0" xr:uid="{EE470685-FE34-436D-827D-2FE3490F5CA7}">
      <text>
        <r>
          <rPr>
            <sz val="11"/>
            <color theme="1"/>
            <rFont val="Calibri"/>
            <family val="2"/>
            <scheme val="minor"/>
          </rPr>
          <t>Observation status: Provisional value</t>
        </r>
      </text>
    </comment>
    <comment ref="S39" authorId="0" shapeId="0" xr:uid="{A5561B7B-FA06-49CE-8FE6-DF0FEBBCC76E}">
      <text>
        <r>
          <rPr>
            <sz val="11"/>
            <color theme="1"/>
            <rFont val="Calibri"/>
            <family val="2"/>
            <scheme val="minor"/>
          </rPr>
          <t>Observation status: Time series break</t>
        </r>
      </text>
    </comment>
    <comment ref="AG39" authorId="0" shapeId="0" xr:uid="{B5B1710E-C470-4898-A898-198C5B741A18}">
      <text>
        <r>
          <rPr>
            <sz val="11"/>
            <color theme="1"/>
            <rFont val="Calibri"/>
            <family val="2"/>
            <scheme val="minor"/>
          </rPr>
          <t>Observation status: Provisional value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S9" authorId="0" shapeId="0" xr:uid="{DBE9A93C-A9A9-4BC4-9B2C-324D59B75868}">
      <text>
        <r>
          <rPr>
            <sz val="11"/>
            <color theme="1"/>
            <rFont val="Calibri"/>
            <family val="2"/>
            <scheme val="minor"/>
          </rPr>
          <t>Observation status: Time series break</t>
        </r>
      </text>
    </comment>
    <comment ref="AG9" authorId="0" shapeId="0" xr:uid="{2B4A28D9-DC36-4BD7-B317-BFE7D67B575D}">
      <text>
        <r>
          <rPr>
            <sz val="11"/>
            <color theme="1"/>
            <rFont val="Calibri"/>
            <family val="2"/>
            <scheme val="minor"/>
          </rPr>
          <t>Observation status: Provisional value</t>
        </r>
      </text>
    </comment>
    <comment ref="S10" authorId="0" shapeId="0" xr:uid="{8BEFFA99-5FD2-4307-B20B-8E7F79737BFD}">
      <text>
        <r>
          <rPr>
            <sz val="11"/>
            <color theme="1"/>
            <rFont val="Calibri"/>
            <family val="2"/>
            <scheme val="minor"/>
          </rPr>
          <t>Observation status: Time series break</t>
        </r>
      </text>
    </comment>
    <comment ref="AG10" authorId="0" shapeId="0" xr:uid="{B218D42B-B259-4659-9915-1944CBFCFE39}">
      <text>
        <r>
          <rPr>
            <sz val="11"/>
            <color theme="1"/>
            <rFont val="Calibri"/>
            <family val="2"/>
            <scheme val="minor"/>
          </rPr>
          <t>Observation status: Provisional value</t>
        </r>
      </text>
    </comment>
    <comment ref="S11" authorId="0" shapeId="0" xr:uid="{B0922CDB-1D75-4DC5-8450-92E11761AD09}">
      <text>
        <r>
          <rPr>
            <sz val="11"/>
            <color theme="1"/>
            <rFont val="Calibri"/>
            <family val="2"/>
            <scheme val="minor"/>
          </rPr>
          <t>Observation status: Time series break</t>
        </r>
      </text>
    </comment>
    <comment ref="AG11" authorId="0" shapeId="0" xr:uid="{740D51C2-383F-423E-A820-5FE15C5A0398}">
      <text>
        <r>
          <rPr>
            <sz val="11"/>
            <color theme="1"/>
            <rFont val="Calibri"/>
            <family val="2"/>
            <scheme val="minor"/>
          </rPr>
          <t>Observation status: Provisional value</t>
        </r>
      </text>
    </comment>
    <comment ref="S12" authorId="0" shapeId="0" xr:uid="{B54F451B-DFE7-44E1-B4A3-6481A671F8BA}">
      <text>
        <r>
          <rPr>
            <sz val="11"/>
            <color theme="1"/>
            <rFont val="Calibri"/>
            <family val="2"/>
            <scheme val="minor"/>
          </rPr>
          <t>Observation status: Time series break</t>
        </r>
      </text>
    </comment>
    <comment ref="AG12" authorId="0" shapeId="0" xr:uid="{1BAB2BF0-F0F0-406F-8C9B-DAB0FF52C9A3}">
      <text>
        <r>
          <rPr>
            <sz val="11"/>
            <color theme="1"/>
            <rFont val="Calibri"/>
            <family val="2"/>
            <scheme val="minor"/>
          </rPr>
          <t>Observation status: Provisional value</t>
        </r>
      </text>
    </comment>
    <comment ref="AF14" authorId="0" shapeId="0" xr:uid="{F90C2306-FBEC-4233-ADDD-D8F0130FE67C}">
      <text>
        <r>
          <rPr>
            <sz val="11"/>
            <color theme="1"/>
            <rFont val="Calibri"/>
            <family val="2"/>
            <scheme val="minor"/>
          </rPr>
          <t>Observation status: Provisional value</t>
        </r>
      </text>
    </comment>
    <comment ref="AG14" authorId="0" shapeId="0" xr:uid="{F3AEBE8A-BF07-4E77-8F75-9BF9D1706EE4}">
      <text>
        <r>
          <rPr>
            <sz val="11"/>
            <color theme="1"/>
            <rFont val="Calibri"/>
            <family val="2"/>
            <scheme val="minor"/>
          </rPr>
          <t>Observation status: Provisional value</t>
        </r>
      </text>
    </comment>
    <comment ref="AF15" authorId="0" shapeId="0" xr:uid="{2957E396-36DB-49A7-BE36-31763AD78AA2}">
      <text>
        <r>
          <rPr>
            <sz val="11"/>
            <color theme="1"/>
            <rFont val="Calibri"/>
            <family val="2"/>
            <scheme val="minor"/>
          </rPr>
          <t>Observation status: Provisional value</t>
        </r>
      </text>
    </comment>
    <comment ref="AG15" authorId="0" shapeId="0" xr:uid="{70B1AAEF-8C74-4B66-8613-E3300DDF0670}">
      <text>
        <r>
          <rPr>
            <sz val="11"/>
            <color theme="1"/>
            <rFont val="Calibri"/>
            <family val="2"/>
            <scheme val="minor"/>
          </rPr>
          <t>Observation status: Provisional value</t>
        </r>
      </text>
    </comment>
    <comment ref="AF16" authorId="0" shapeId="0" xr:uid="{4FBCB93B-D582-44F5-BDA8-298CB95B56E2}">
      <text>
        <r>
          <rPr>
            <sz val="11"/>
            <color theme="1"/>
            <rFont val="Calibri"/>
            <family val="2"/>
            <scheme val="minor"/>
          </rPr>
          <t>Observation status: Provisional value</t>
        </r>
      </text>
    </comment>
    <comment ref="AG16" authorId="0" shapeId="0" xr:uid="{DDACF81C-E491-4B4F-9577-60F94BB8B2E8}">
      <text>
        <r>
          <rPr>
            <sz val="11"/>
            <color theme="1"/>
            <rFont val="Calibri"/>
            <family val="2"/>
            <scheme val="minor"/>
          </rPr>
          <t>Observation status: Provisional value</t>
        </r>
      </text>
    </comment>
    <comment ref="AF17" authorId="0" shapeId="0" xr:uid="{81EF68D3-6986-4F8D-8751-364FEF7F0A0B}">
      <text>
        <r>
          <rPr>
            <sz val="11"/>
            <color theme="1"/>
            <rFont val="Calibri"/>
            <family val="2"/>
            <scheme val="minor"/>
          </rPr>
          <t>Observation status: Provisional value</t>
        </r>
      </text>
    </comment>
    <comment ref="AG17" authorId="0" shapeId="0" xr:uid="{78D1EA8B-A1E0-47A0-AD61-9D6C57103F4C}">
      <text>
        <r>
          <rPr>
            <sz val="11"/>
            <color theme="1"/>
            <rFont val="Calibri"/>
            <family val="2"/>
            <scheme val="minor"/>
          </rPr>
          <t>Observation status: Provisional value</t>
        </r>
      </text>
    </comment>
    <comment ref="AD19" authorId="0" shapeId="0" xr:uid="{BA6DDBC5-187F-40BC-AF2E-8D6D1E3E19F6}">
      <text>
        <r>
          <rPr>
            <sz val="11"/>
            <color theme="1"/>
            <rFont val="Calibri"/>
            <family val="2"/>
            <scheme val="minor"/>
          </rPr>
          <t>Observation status: Provisional value</t>
        </r>
      </text>
    </comment>
    <comment ref="AE19" authorId="0" shapeId="0" xr:uid="{334FF771-DFCC-4322-AB84-7D7C84629C16}">
      <text>
        <r>
          <rPr>
            <sz val="11"/>
            <color theme="1"/>
            <rFont val="Calibri"/>
            <family val="2"/>
            <scheme val="minor"/>
          </rPr>
          <t>Observation status: Provisional value</t>
        </r>
      </text>
    </comment>
    <comment ref="AF19" authorId="0" shapeId="0" xr:uid="{3E3EA64F-B637-48FF-A8BE-8471C8CCB024}">
      <text>
        <r>
          <rPr>
            <sz val="11"/>
            <color theme="1"/>
            <rFont val="Calibri"/>
            <family val="2"/>
            <scheme val="minor"/>
          </rPr>
          <t>Observation status: Provisional value</t>
        </r>
      </text>
    </comment>
    <comment ref="AG19" authorId="0" shapeId="0" xr:uid="{9A784BEC-8A7D-4294-8AF8-732472D27A27}">
      <text>
        <r>
          <rPr>
            <sz val="11"/>
            <color theme="1"/>
            <rFont val="Calibri"/>
            <family val="2"/>
            <scheme val="minor"/>
          </rPr>
          <t>Observation status: Provisional value</t>
        </r>
      </text>
    </comment>
    <comment ref="AD20" authorId="0" shapeId="0" xr:uid="{5545079F-F9AE-488B-A743-441E16E7B109}">
      <text>
        <r>
          <rPr>
            <sz val="11"/>
            <color theme="1"/>
            <rFont val="Calibri"/>
            <family val="2"/>
            <scheme val="minor"/>
          </rPr>
          <t>Observation status: Provisional value</t>
        </r>
      </text>
    </comment>
    <comment ref="AE20" authorId="0" shapeId="0" xr:uid="{EF235D25-3A36-4E1C-994F-6D57F71AB9BE}">
      <text>
        <r>
          <rPr>
            <sz val="11"/>
            <color theme="1"/>
            <rFont val="Calibri"/>
            <family val="2"/>
            <scheme val="minor"/>
          </rPr>
          <t>Observation status: Provisional value</t>
        </r>
      </text>
    </comment>
    <comment ref="AF20" authorId="0" shapeId="0" xr:uid="{8683AE4C-97F8-42C7-9E38-BD83997DFC05}">
      <text>
        <r>
          <rPr>
            <sz val="11"/>
            <color theme="1"/>
            <rFont val="Calibri"/>
            <family val="2"/>
            <scheme val="minor"/>
          </rPr>
          <t>Observation status: Provisional value</t>
        </r>
      </text>
    </comment>
    <comment ref="AG20" authorId="0" shapeId="0" xr:uid="{3F8FDE0A-D3D9-4EB2-BD69-CC7242D193DE}">
      <text>
        <r>
          <rPr>
            <sz val="11"/>
            <color theme="1"/>
            <rFont val="Calibri"/>
            <family val="2"/>
            <scheme val="minor"/>
          </rPr>
          <t>Observation status: Provisional value</t>
        </r>
      </text>
    </comment>
    <comment ref="AD21" authorId="0" shapeId="0" xr:uid="{168DF8E6-0E86-4E2C-95B1-C9D488709804}">
      <text>
        <r>
          <rPr>
            <sz val="11"/>
            <color theme="1"/>
            <rFont val="Calibri"/>
            <family val="2"/>
            <scheme val="minor"/>
          </rPr>
          <t>Observation status: Provisional value</t>
        </r>
      </text>
    </comment>
    <comment ref="AE21" authorId="0" shapeId="0" xr:uid="{C2B5D0EE-B967-4E58-8139-7D1007468397}">
      <text>
        <r>
          <rPr>
            <sz val="11"/>
            <color theme="1"/>
            <rFont val="Calibri"/>
            <family val="2"/>
            <scheme val="minor"/>
          </rPr>
          <t>Observation status: Provisional value</t>
        </r>
      </text>
    </comment>
    <comment ref="AF21" authorId="0" shapeId="0" xr:uid="{88274D0B-41B4-44B2-BE63-D13A479EA02F}">
      <text>
        <r>
          <rPr>
            <sz val="11"/>
            <color theme="1"/>
            <rFont val="Calibri"/>
            <family val="2"/>
            <scheme val="minor"/>
          </rPr>
          <t>Observation status: Provisional value</t>
        </r>
      </text>
    </comment>
    <comment ref="AG21" authorId="0" shapeId="0" xr:uid="{C9DDA4B2-9ED6-49E7-961E-18A246159FEC}">
      <text>
        <r>
          <rPr>
            <sz val="11"/>
            <color theme="1"/>
            <rFont val="Calibri"/>
            <family val="2"/>
            <scheme val="minor"/>
          </rPr>
          <t>Observation status: Provisional value</t>
        </r>
      </text>
    </comment>
    <comment ref="AD22" authorId="0" shapeId="0" xr:uid="{556D2777-79B2-457A-9C97-51324C20A142}">
      <text>
        <r>
          <rPr>
            <sz val="11"/>
            <color theme="1"/>
            <rFont val="Calibri"/>
            <family val="2"/>
            <scheme val="minor"/>
          </rPr>
          <t>Observation status: Provisional value</t>
        </r>
      </text>
    </comment>
    <comment ref="AE22" authorId="0" shapeId="0" xr:uid="{21CE1952-2C12-4BDC-A53F-2CC39B3724D9}">
      <text>
        <r>
          <rPr>
            <sz val="11"/>
            <color theme="1"/>
            <rFont val="Calibri"/>
            <family val="2"/>
            <scheme val="minor"/>
          </rPr>
          <t>Observation status: Provisional value</t>
        </r>
      </text>
    </comment>
    <comment ref="AF22" authorId="0" shapeId="0" xr:uid="{66E81794-B3CF-4785-80E7-6C134CC3C36B}">
      <text>
        <r>
          <rPr>
            <sz val="11"/>
            <color theme="1"/>
            <rFont val="Calibri"/>
            <family val="2"/>
            <scheme val="minor"/>
          </rPr>
          <t>Observation status: Provisional value</t>
        </r>
      </text>
    </comment>
    <comment ref="AG22" authorId="0" shapeId="0" xr:uid="{F47F3BBE-2BA8-43B5-B7AC-D73A70FFBE58}">
      <text>
        <r>
          <rPr>
            <sz val="11"/>
            <color theme="1"/>
            <rFont val="Calibri"/>
            <family val="2"/>
            <scheme val="minor"/>
          </rPr>
          <t>Observation status: Provisional value</t>
        </r>
      </text>
    </comment>
    <comment ref="AF33" authorId="0" shapeId="0" xr:uid="{D21A4CDD-521F-4658-90F7-EA63E95CAB7A}">
      <text>
        <r>
          <rPr>
            <sz val="11"/>
            <color theme="1"/>
            <rFont val="Calibri"/>
            <family val="2"/>
            <scheme val="minor"/>
          </rPr>
          <t>Observation status: Provisional value</t>
        </r>
      </text>
    </comment>
    <comment ref="AG33" authorId="0" shapeId="0" xr:uid="{0F12F749-2E82-44BB-9459-9DE72E7CC1D8}">
      <text>
        <r>
          <rPr>
            <sz val="11"/>
            <color theme="1"/>
            <rFont val="Calibri"/>
            <family val="2"/>
            <scheme val="minor"/>
          </rPr>
          <t>Observation status: Provisional value</t>
        </r>
      </text>
    </comment>
    <comment ref="AF34" authorId="0" shapeId="0" xr:uid="{FFED8FC8-9901-4643-B47D-A43A0058DCF7}">
      <text>
        <r>
          <rPr>
            <sz val="11"/>
            <color theme="1"/>
            <rFont val="Calibri"/>
            <family val="2"/>
            <scheme val="minor"/>
          </rPr>
          <t>Observation status: Provisional value</t>
        </r>
      </text>
    </comment>
    <comment ref="AG34" authorId="0" shapeId="0" xr:uid="{BFDC41E3-2C0F-4F6F-96D5-9D4E5212923F}">
      <text>
        <r>
          <rPr>
            <sz val="11"/>
            <color theme="1"/>
            <rFont val="Calibri"/>
            <family val="2"/>
            <scheme val="minor"/>
          </rPr>
          <t>Observation status: Provisional value</t>
        </r>
      </text>
    </comment>
    <comment ref="AF35" authorId="0" shapeId="0" xr:uid="{F282D9D0-32E3-4998-8BD1-74FCB84012B3}">
      <text>
        <r>
          <rPr>
            <sz val="11"/>
            <color theme="1"/>
            <rFont val="Calibri"/>
            <family val="2"/>
            <scheme val="minor"/>
          </rPr>
          <t>Observation status: Provisional value</t>
        </r>
      </text>
    </comment>
    <comment ref="AG35" authorId="0" shapeId="0" xr:uid="{848639B0-C112-4EE5-890C-9A2760EBF391}">
      <text>
        <r>
          <rPr>
            <sz val="11"/>
            <color theme="1"/>
            <rFont val="Calibri"/>
            <family val="2"/>
            <scheme val="minor"/>
          </rPr>
          <t>Observation status: Provisional value</t>
        </r>
      </text>
    </comment>
  </commentList>
</comments>
</file>

<file path=xl/sharedStrings.xml><?xml version="1.0" encoding="utf-8"?>
<sst xmlns="http://schemas.openxmlformats.org/spreadsheetml/2006/main" count="4254" uniqueCount="108">
  <si>
    <t>Annual value added and its components by economic activity</t>
  </si>
  <si>
    <t>Institutional sector: Total economy</t>
  </si>
  <si>
    <t>Counterpart institutional sector: Total economy</t>
  </si>
  <si>
    <t>Time period</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</si>
  <si>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</si>
  <si>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</si>
  <si>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</si>
  <si>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</si>
  <si>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</si>
  <si>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</si>
  <si>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</si>
  <si>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</si>
  <si>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</si>
  <si>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</si>
  <si>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</si>
  <si>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</si>
  <si>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</si>
  <si>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</si>
  <si>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</si>
  <si>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</si>
  <si>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</si>
  <si>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</si>
  <si>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</si>
  <si>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</si>
  <si>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</si>
  <si>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</si>
  <si>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</si>
  <si>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</si>
  <si>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</si>
  <si>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</si>
  <si>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</si>
  <si>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</si>
  <si>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</si>
  <si>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Transaction</t>
  </si>
  <si>
    <t>Combined unit of measure</t>
  </si>
  <si>
    <t/>
  </si>
  <si>
    <t>Reference area: Belgium</t>
  </si>
  <si>
    <t>Value added, gross</t>
  </si>
  <si>
    <t>National currency, Chain linked volume, 2020, Millions, Euro</t>
  </si>
  <si>
    <t>National currency, Current prices, Millions, Euro</t>
  </si>
  <si>
    <t>Output</t>
  </si>
  <si>
    <t>Reference area: France</t>
  </si>
  <si>
    <t>Reference area: Germany</t>
  </si>
  <si>
    <t>Reference area: Italy</t>
  </si>
  <si>
    <t>Reference area: Netherlands</t>
  </si>
  <si>
    <t>National currency, Chain linked volume, 2021, Millions, Euro</t>
  </si>
  <si>
    <t>Reference area: Spain</t>
  </si>
  <si>
    <t>Reference area: United Kingdom</t>
  </si>
  <si>
    <t>National currency, Chain linked volume, 2022, Millions, Pound sterling</t>
  </si>
  <si>
    <t>National currency, Current prices, Millions, Pound sterling</t>
  </si>
  <si>
    <t xml:space="preserve">© Terms &amp; conditions </t>
  </si>
  <si>
    <t>This table presents gross value added by economic activity based on detailed breakdowns of Revision 4 of the International Standard Industrial Classification of All Economic Activities (ISIC). The table also presents detailed ISIC data for output, intermediate consumption and consumption of fixed capital (depreciation), as well as for components of gross value added (GVA) such as wages and salaries and net operating surplus (business profits) and mixed income (profits of the self-employed). These can be selected using the ‘Transaction filter’.&lt;br&gt;&lt;br&gt;The presentation is on a country-by-country basis. Users are recommended to select one country (or area) at a time in the ‘Reference area’ filter. Data is presented for each country in national currency as well as in euros for the European Union and the euro area. Data is presented in current prices (default view), but for some items it is possible to select chain linked volume and other price measures using the ‘Price base’ filter.&lt;br&gt;&lt;br&gt;These indicators were presented in the previous dissemination system in the SNA_TABLE6A dataset. 
&lt;br&gt; See ANA Changes for information on changes in methodology:  &lt;a href="https://stats.oecd.org/wbos/fileview2.aspx?IDFile=e81c82e7-ad8b-4ab9-8b4c-8c3e1e104c9b"&gt;ANA Changes&lt;/a&gt; &lt;br&gt;
Explore also the GDP and non-financial accounts webpage: &lt;a href="https://www.oecd.org/en/data/datasets/gdp-and-non-financial-accounts.html"&gt;GDP and non-financial accounts webpage&lt;/a&gt;&lt;br&gt;OECD statistics contact: &lt;a href="mailto:STAT.Contact@oecd.org"&gt;STAT.Contact@oecd.org&lt;/a&gt;</t>
  </si>
  <si>
    <t>Institutional sector: Total economy • Counterpart institutional sector: Total economy</t>
  </si>
  <si>
    <t>Topic: Economy &gt; National accounts &gt; GDP and non-financial accounts &gt; Production, employment and investment</t>
  </si>
  <si>
    <t xml:space="preserve">Number of unfiltered data points: 1826909 </t>
  </si>
  <si>
    <t xml:space="preserve">Last updated: January 28, 2025 at 5:45:22 AM </t>
  </si>
  <si>
    <t>You might also be interested in these data:</t>
  </si>
  <si>
    <t>Annual capital formation by economic activity</t>
  </si>
  <si>
    <t>Annual employment by detailed economic activity, domestic concept</t>
  </si>
  <si>
    <t>Annual employment by economic activity, domestic concept</t>
  </si>
  <si>
    <t>Annual fixed assets by economic activity and by asset</t>
  </si>
  <si>
    <t>Annual GDP and components - output approach</t>
  </si>
  <si>
    <t>Economic activity: Manufacturing</t>
  </si>
  <si>
    <t>Economic activity: Construction</t>
  </si>
  <si>
    <t>Economic activity: Wholesale and retail trade; repair of motor vehicles and motorcycles</t>
  </si>
  <si>
    <t>Economic activity: Transportation and storage</t>
  </si>
  <si>
    <t>Economic activity: Information and communication</t>
  </si>
  <si>
    <t>Economic activity: Financial and insurance activities</t>
  </si>
  <si>
    <t>Economic activity: Professional, scientific and technical activities</t>
  </si>
  <si>
    <t>Economic activity: Administrative and support service activities</t>
  </si>
  <si>
    <t>Economic activity: Public administration and defence; compulsory social security</t>
  </si>
  <si>
    <t>Economic activity: Education</t>
  </si>
  <si>
    <t>Economic activity: Human health and social work activities</t>
  </si>
  <si>
    <t>Belgique</t>
  </si>
  <si>
    <t>France</t>
  </si>
  <si>
    <t>Allemagne</t>
  </si>
  <si>
    <t>Italie</t>
  </si>
  <si>
    <t>Pays-Bas</t>
  </si>
  <si>
    <t>Espagne</t>
  </si>
  <si>
    <t>Royaume-Uni</t>
  </si>
  <si>
    <t>rettiare industrie</t>
  </si>
  <si>
    <t>1995-2010</t>
  </si>
  <si>
    <t>2010-2019</t>
  </si>
  <si>
    <t>2019-2023</t>
  </si>
  <si>
    <t>1995-2023</t>
  </si>
  <si>
    <t>tertiaire</t>
  </si>
  <si>
    <t>Source : OCDE</t>
  </si>
  <si>
    <t>prix relatif tertiaire/industrie</t>
  </si>
  <si>
    <t>industrie manufacturère</t>
  </si>
  <si>
    <t>Note : tertiaire (hors immobilier et services à la personne)</t>
  </si>
  <si>
    <t>(*) en supposant les volumes chaînés additifs</t>
  </si>
  <si>
    <t>23-95</t>
  </si>
  <si>
    <t>23-10</t>
  </si>
  <si>
    <t>10-95</t>
  </si>
  <si>
    <t>éducation</t>
  </si>
  <si>
    <t>prix relatif éducation/industrie</t>
  </si>
  <si>
    <t>prix relatif Activités professionnelles, scientifiques / industrie</t>
  </si>
  <si>
    <t>Transports</t>
  </si>
  <si>
    <t>prix relatif transports / industrie</t>
  </si>
  <si>
    <t>Santé</t>
  </si>
  <si>
    <t>administration</t>
  </si>
  <si>
    <t xml:space="preserve">  </t>
  </si>
  <si>
    <t>information et communication</t>
  </si>
  <si>
    <t>prix relatif santé / industrie</t>
  </si>
  <si>
    <t>prix relatif administration / industrie</t>
  </si>
  <si>
    <t>prix relatif  information et communication / industrie</t>
  </si>
  <si>
    <t>activités financières</t>
  </si>
  <si>
    <t>prix relatif  activités financières /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</si>
</sst>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B\ \ \ #,##0.0;\B\ \ \ \-#,##0.0"/>
    <numFmt numFmtId="166" formatCode="\P\ \ \ #,##0.0;\P\ \ \ \-#,##0.0"/>
    <numFmt numFmtId="167" formatCode="0.0"/>
  </numFmts>
  <fonts count="1105" x14ac:knownFonts="1">
    <font>
      <sz val="11"/>
      <color theme="1"/>
      <name val="Calibri"/>
      <family val="2"/>
      <scheme val="minor"/>
    </font>
    <font>
      <b/>
      <sz val="11"/>
      <name val="Calibri"/>
      <family val="2"/>
    </font>
    <font>
      <sz val="11"/>
      <name val="Calibri"/>
      <family val="2"/>
    </font>
    <font>
      <sz val="11"/>
      <name val="Calibri"/>
      <family val="2"/>
    </font>
    <font>
      <b/>
      <sz val="11"/>
      <color rgb="FFFFFFFF"/>
      <name val="Calibri"/>
      <family val="2"/>
    </font>
    <font>
      <b/>
      <sz val="11"/>
      <color rgb="FFFFFFFF"/>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b/>
      <sz val="11"/>
      <color rgb="FF000000"/>
      <name val="Calibri"/>
      <family val="2"/>
    </font>
    <font>
      <b/>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sz val="12"/>
      <color theme="1"/>
      <name val="Arial"/>
      <family val="2"/>
    </font>
    <font>
      <sz val="14"/>
      <color theme="1"/>
      <name val="Arial"/>
      <family val="2"/>
    </font>
    <font>
      <sz val="14"/>
      <color rgb="FFFF0000"/>
      <name val="Arial"/>
      <family val="2"/>
    </font>
  </fonts>
  <fills count="1104">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bgColor indexed="64"/>
      </patternFill>
    </fill>
  </fills>
  <borders count="1110">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77">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center" vertical="top" wrapText="1" readingOrder="1"/>
    </xf>
    <xf numFmtId="0" fontId="28" fillId="29" borderId="28" xfId="0" applyFont="1" applyFill="1" applyBorder="1" applyAlignment="1" applyProtection="1">
      <alignment horizontal="center" vertical="top" wrapText="1" readingOrder="1"/>
    </xf>
    <xf numFmtId="0" fontId="29" fillId="30" borderId="29" xfId="0" applyFont="1" applyFill="1" applyBorder="1" applyAlignment="1" applyProtection="1">
      <alignment horizontal="center" vertical="top" wrapText="1" readingOrder="1"/>
    </xf>
    <xf numFmtId="0" fontId="30" fillId="31" borderId="30" xfId="0" applyFont="1" applyFill="1" applyBorder="1" applyAlignment="1" applyProtection="1">
      <alignment horizontal="center" vertical="top" wrapText="1" readingOrder="1"/>
    </xf>
    <xf numFmtId="0" fontId="31" fillId="32" borderId="31" xfId="0" applyFont="1" applyFill="1" applyBorder="1" applyAlignment="1" applyProtection="1">
      <alignment horizontal="center" vertical="top" wrapText="1" readingOrder="1"/>
    </xf>
    <xf numFmtId="0" fontId="32" fillId="33" borderId="32" xfId="0" applyFont="1" applyFill="1" applyBorder="1" applyAlignment="1" applyProtection="1">
      <alignment horizontal="center" vertical="top" wrapText="1" readingOrder="1"/>
    </xf>
    <xf numFmtId="0" fontId="33" fillId="34" borderId="33" xfId="0" applyFont="1" applyFill="1" applyBorder="1" applyAlignment="1" applyProtection="1">
      <alignment horizontal="center" vertical="top" wrapText="1" readingOrder="1"/>
    </xf>
    <xf numFmtId="0" fontId="34" fillId="35" borderId="34" xfId="0" applyFont="1" applyFill="1" applyBorder="1" applyAlignment="1" applyProtection="1">
      <alignment horizontal="center" vertical="top" wrapText="1" readingOrder="1"/>
    </xf>
    <xf numFmtId="0" fontId="35" fillId="36" borderId="35" xfId="0" applyFont="1" applyFill="1" applyBorder="1" applyAlignment="1" applyProtection="1">
      <alignment horizontal="center"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0" fontId="56" fillId="57" borderId="56" xfId="0" applyFont="1" applyFill="1" applyBorder="1" applyAlignment="1" applyProtection="1">
      <alignment horizontal="left" vertical="top" wrapText="1" readingOrder="1"/>
    </xf>
    <xf numFmtId="0" fontId="57" fillId="58" borderId="57" xfId="0" applyFont="1" applyFill="1" applyBorder="1" applyAlignment="1" applyProtection="1">
      <alignment horizontal="left" vertical="top" wrapText="1" readingOrder="1"/>
    </xf>
    <xf numFmtId="0" fontId="58" fillId="59" borderId="58" xfId="0" applyFont="1" applyFill="1" applyBorder="1" applyAlignment="1" applyProtection="1">
      <alignment horizontal="left" vertical="top" wrapText="1" readingOrder="1"/>
    </xf>
    <xf numFmtId="0" fontId="59" fillId="60" borderId="59" xfId="0" applyFont="1" applyFill="1" applyBorder="1" applyAlignment="1" applyProtection="1">
      <alignment horizontal="left" vertical="top" wrapText="1" readingOrder="1"/>
    </xf>
    <xf numFmtId="0" fontId="60" fillId="61" borderId="60" xfId="0" applyFont="1" applyFill="1" applyBorder="1" applyAlignment="1" applyProtection="1">
      <alignment horizontal="left" vertical="top" wrapText="1" readingOrder="1"/>
    </xf>
    <xf numFmtId="0" fontId="61" fillId="62" borderId="61" xfId="0" applyFont="1" applyFill="1" applyBorder="1" applyAlignment="1" applyProtection="1">
      <alignment horizontal="left" vertical="top" wrapText="1" readingOrder="1"/>
    </xf>
    <xf numFmtId="0" fontId="62" fillId="63" borderId="62" xfId="0" applyFont="1" applyFill="1" applyBorder="1" applyAlignment="1" applyProtection="1">
      <alignment horizontal="left" vertical="top" wrapText="1" readingOrder="1"/>
    </xf>
    <xf numFmtId="0" fontId="63" fillId="64" borderId="63" xfId="0" applyFont="1" applyFill="1" applyBorder="1" applyAlignment="1" applyProtection="1">
      <alignment horizontal="left" vertical="top" wrapText="1" readingOrder="1"/>
    </xf>
    <xf numFmtId="0" fontId="64" fillId="65" borderId="64" xfId="0" applyFont="1" applyFill="1" applyBorder="1" applyAlignment="1" applyProtection="1">
      <alignment horizontal="left" vertical="top" wrapText="1" readingOrder="1"/>
    </xf>
    <xf numFmtId="0" fontId="65" fillId="66" borderId="65" xfId="0" applyFont="1" applyFill="1" applyBorder="1" applyAlignment="1" applyProtection="1">
      <alignment horizontal="left" vertical="top" wrapText="1" readingOrder="1"/>
    </xf>
    <xf numFmtId="0" fontId="66" fillId="67" borderId="66" xfId="0" applyFont="1" applyFill="1" applyBorder="1" applyAlignment="1" applyProtection="1">
      <alignment horizontal="left" vertical="top" wrapText="1" readingOrder="1"/>
    </xf>
    <xf numFmtId="0" fontId="67" fillId="68" borderId="67" xfId="0" applyFont="1" applyFill="1" applyBorder="1" applyAlignment="1" applyProtection="1">
      <alignment horizontal="left" vertical="top" wrapText="1" readingOrder="1"/>
    </xf>
    <xf numFmtId="0" fontId="100" fillId="101" borderId="100" xfId="0" applyFont="1" applyFill="1" applyBorder="1" applyAlignment="1" applyProtection="1">
      <alignment horizontal="left" vertical="top" wrapText="1" readingOrder="1"/>
    </xf>
    <xf numFmtId="0" fontId="101" fillId="102" borderId="101" xfId="0" applyFont="1" applyFill="1" applyBorder="1" applyAlignment="1" applyProtection="1">
      <alignment horizontal="left" vertical="top" wrapText="1" readingOrder="1"/>
    </xf>
    <xf numFmtId="0" fontId="102" fillId="103" borderId="102" xfId="0" applyFont="1" applyFill="1" applyBorder="1" applyAlignment="1" applyProtection="1">
      <alignment horizontal="right" vertical="top" wrapText="1" readingOrder="1"/>
    </xf>
    <xf numFmtId="164" fontId="103" fillId="104" borderId="103" xfId="0" applyNumberFormat="1" applyFont="1" applyFill="1" applyBorder="1" applyAlignment="1" applyProtection="1">
      <alignment horizontal="right" wrapText="1" readingOrder="1"/>
    </xf>
    <xf numFmtId="164" fontId="104" fillId="105" borderId="104" xfId="0" applyNumberFormat="1" applyFont="1" applyFill="1" applyBorder="1" applyAlignment="1" applyProtection="1">
      <alignment horizontal="right" wrapText="1" readingOrder="1"/>
    </xf>
    <xf numFmtId="164" fontId="105" fillId="106" borderId="105" xfId="0" applyNumberFormat="1" applyFont="1" applyFill="1" applyBorder="1" applyAlignment="1" applyProtection="1">
      <alignment horizontal="right" wrapText="1" readingOrder="1"/>
    </xf>
    <xf numFmtId="164" fontId="106" fillId="107" borderId="106" xfId="0" applyNumberFormat="1" applyFont="1" applyFill="1" applyBorder="1" applyAlignment="1" applyProtection="1">
      <alignment horizontal="right" wrapText="1" readingOrder="1"/>
    </xf>
    <xf numFmtId="164" fontId="107" fillId="108" borderId="107" xfId="0" applyNumberFormat="1" applyFont="1" applyFill="1" applyBorder="1" applyAlignment="1" applyProtection="1">
      <alignment horizontal="right" wrapText="1" readingOrder="1"/>
    </xf>
    <xf numFmtId="164" fontId="108" fillId="109" borderId="108" xfId="0" applyNumberFormat="1" applyFont="1" applyFill="1" applyBorder="1" applyAlignment="1" applyProtection="1">
      <alignment horizontal="right" wrapText="1" readingOrder="1"/>
    </xf>
    <xf numFmtId="164" fontId="109" fillId="110" borderId="109" xfId="0" applyNumberFormat="1" applyFont="1" applyFill="1" applyBorder="1" applyAlignment="1" applyProtection="1">
      <alignment horizontal="right" wrapText="1" readingOrder="1"/>
    </xf>
    <xf numFmtId="164" fontId="110" fillId="111" borderId="110" xfId="0" applyNumberFormat="1" applyFont="1" applyFill="1" applyBorder="1" applyAlignment="1" applyProtection="1">
      <alignment horizontal="right" wrapText="1" readingOrder="1"/>
    </xf>
    <xf numFmtId="164" fontId="111" fillId="112" borderId="111" xfId="0" applyNumberFormat="1" applyFont="1" applyFill="1" applyBorder="1" applyAlignment="1" applyProtection="1">
      <alignment horizontal="right" wrapText="1" readingOrder="1"/>
    </xf>
    <xf numFmtId="164" fontId="112" fillId="113" borderId="112" xfId="0" applyNumberFormat="1" applyFont="1" applyFill="1" applyBorder="1" applyAlignment="1" applyProtection="1">
      <alignment horizontal="right" wrapText="1" readingOrder="1"/>
    </xf>
    <xf numFmtId="164" fontId="113" fillId="114" borderId="113" xfId="0" applyNumberFormat="1" applyFont="1" applyFill="1" applyBorder="1" applyAlignment="1" applyProtection="1">
      <alignment horizontal="right" wrapText="1" readingOrder="1"/>
    </xf>
    <xf numFmtId="164" fontId="114" fillId="115" borderId="114" xfId="0" applyNumberFormat="1" applyFont="1" applyFill="1" applyBorder="1" applyAlignment="1" applyProtection="1">
      <alignment horizontal="right" wrapText="1" readingOrder="1"/>
    </xf>
    <xf numFmtId="164" fontId="115" fillId="116" borderId="115" xfId="0" applyNumberFormat="1" applyFont="1" applyFill="1" applyBorder="1" applyAlignment="1" applyProtection="1">
      <alignment horizontal="right" wrapText="1" readingOrder="1"/>
    </xf>
    <xf numFmtId="164" fontId="116" fillId="117" borderId="116" xfId="0" applyNumberFormat="1" applyFont="1" applyFill="1" applyBorder="1" applyAlignment="1" applyProtection="1">
      <alignment horizontal="right" wrapText="1" readingOrder="1"/>
    </xf>
    <xf numFmtId="165"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164" fontId="119" fillId="120" borderId="119" xfId="0" applyNumberFormat="1" applyFont="1" applyFill="1" applyBorder="1" applyAlignment="1" applyProtection="1">
      <alignment horizontal="right" wrapText="1" readingOrder="1"/>
    </xf>
    <xf numFmtId="164" fontId="120" fillId="121" borderId="120" xfId="0" applyNumberFormat="1" applyFont="1" applyFill="1" applyBorder="1" applyAlignment="1" applyProtection="1">
      <alignment horizontal="right" wrapText="1" readingOrder="1"/>
    </xf>
    <xf numFmtId="164" fontId="121" fillId="122" borderId="121" xfId="0" applyNumberFormat="1" applyFont="1" applyFill="1" applyBorder="1" applyAlignment="1" applyProtection="1">
      <alignment horizontal="right" wrapText="1" readingOrder="1"/>
    </xf>
    <xf numFmtId="164" fontId="122" fillId="123" borderId="122" xfId="0" applyNumberFormat="1" applyFont="1" applyFill="1" applyBorder="1" applyAlignment="1" applyProtection="1">
      <alignment horizontal="right" wrapText="1" readingOrder="1"/>
    </xf>
    <xf numFmtId="164" fontId="123" fillId="124" borderId="123" xfId="0" applyNumberFormat="1" applyFont="1" applyFill="1" applyBorder="1" applyAlignment="1" applyProtection="1">
      <alignment horizontal="right" wrapText="1" readingOrder="1"/>
    </xf>
    <xf numFmtId="164" fontId="124" fillId="125" borderId="124" xfId="0" applyNumberFormat="1" applyFont="1" applyFill="1" applyBorder="1" applyAlignment="1" applyProtection="1">
      <alignment horizontal="right" wrapText="1" readingOrder="1"/>
    </xf>
    <xf numFmtId="164" fontId="125" fillId="126" borderId="125" xfId="0" applyNumberFormat="1" applyFont="1" applyFill="1" applyBorder="1" applyAlignment="1" applyProtection="1">
      <alignment horizontal="right" wrapText="1" readingOrder="1"/>
    </xf>
    <xf numFmtId="164" fontId="126" fillId="127" borderId="126" xfId="0" applyNumberFormat="1" applyFont="1" applyFill="1" applyBorder="1" applyAlignment="1" applyProtection="1">
      <alignment horizontal="right" wrapText="1" readingOrder="1"/>
    </xf>
    <xf numFmtId="16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164" fontId="130" fillId="131" borderId="130" xfId="0" applyNumberFormat="1" applyFont="1" applyFill="1" applyBorder="1" applyAlignment="1" applyProtection="1">
      <alignment horizontal="right" wrapText="1" readingOrder="1"/>
    </xf>
    <xf numFmtId="166" fontId="131" fillId="132" borderId="131" xfId="0" applyNumberFormat="1" applyFont="1" applyFill="1" applyBorder="1" applyAlignment="1" applyProtection="1">
      <alignment horizontal="right" wrapText="1" readingOrder="1"/>
    </xf>
    <xf numFmtId="0" fontId="132" fillId="133" borderId="132" xfId="0" applyFont="1" applyFill="1" applyBorder="1" applyAlignment="1" applyProtection="1">
      <alignment horizontal="left" vertical="top" wrapText="1" readingOrder="1"/>
    </xf>
    <xf numFmtId="0" fontId="133" fillId="134" borderId="133" xfId="0" applyFont="1" applyFill="1" applyBorder="1" applyAlignment="1" applyProtection="1">
      <alignment horizontal="left" vertical="top" wrapText="1" readingOrder="1"/>
    </xf>
    <xf numFmtId="0" fontId="134" fillId="135" borderId="134" xfId="0" applyFont="1" applyFill="1" applyBorder="1" applyAlignment="1" applyProtection="1">
      <alignment horizontal="right" vertical="top" wrapText="1" readingOrder="1"/>
    </xf>
    <xf numFmtId="164" fontId="135" fillId="136" borderId="135" xfId="0" applyNumberFormat="1" applyFont="1" applyFill="1" applyBorder="1" applyAlignment="1" applyProtection="1">
      <alignment horizontal="right" wrapText="1" readingOrder="1"/>
    </xf>
    <xf numFmtId="164" fontId="136" fillId="137" borderId="136" xfId="0" applyNumberFormat="1" applyFont="1" applyFill="1" applyBorder="1" applyAlignment="1" applyProtection="1">
      <alignment horizontal="right" wrapText="1" readingOrder="1"/>
    </xf>
    <xf numFmtId="164" fontId="137" fillId="138" borderId="137" xfId="0" applyNumberFormat="1" applyFont="1" applyFill="1" applyBorder="1" applyAlignment="1" applyProtection="1">
      <alignment horizontal="right" wrapText="1" readingOrder="1"/>
    </xf>
    <xf numFmtId="164" fontId="138" fillId="139" borderId="138" xfId="0" applyNumberFormat="1" applyFont="1" applyFill="1" applyBorder="1" applyAlignment="1" applyProtection="1">
      <alignment horizontal="right" wrapText="1" readingOrder="1"/>
    </xf>
    <xf numFmtId="164" fontId="139" fillId="140" borderId="139" xfId="0" applyNumberFormat="1" applyFont="1" applyFill="1" applyBorder="1" applyAlignment="1" applyProtection="1">
      <alignment horizontal="right" wrapText="1" readingOrder="1"/>
    </xf>
    <xf numFmtId="164" fontId="140" fillId="141" borderId="140" xfId="0" applyNumberFormat="1" applyFont="1" applyFill="1" applyBorder="1" applyAlignment="1" applyProtection="1">
      <alignment horizontal="right" wrapText="1" readingOrder="1"/>
    </xf>
    <xf numFmtId="164" fontId="141" fillId="142" borderId="141" xfId="0" applyNumberFormat="1" applyFont="1" applyFill="1" applyBorder="1" applyAlignment="1" applyProtection="1">
      <alignment horizontal="right" wrapText="1" readingOrder="1"/>
    </xf>
    <xf numFmtId="164" fontId="142" fillId="143" borderId="142" xfId="0" applyNumberFormat="1" applyFont="1" applyFill="1" applyBorder="1" applyAlignment="1" applyProtection="1">
      <alignment horizontal="right" wrapText="1" readingOrder="1"/>
    </xf>
    <xf numFmtId="164" fontId="143" fillId="144" borderId="143" xfId="0" applyNumberFormat="1" applyFont="1" applyFill="1" applyBorder="1" applyAlignment="1" applyProtection="1">
      <alignment horizontal="right" wrapText="1" readingOrder="1"/>
    </xf>
    <xf numFmtId="164" fontId="144" fillId="145" borderId="144" xfId="0" applyNumberFormat="1" applyFont="1" applyFill="1" applyBorder="1" applyAlignment="1" applyProtection="1">
      <alignment horizontal="right" wrapText="1" readingOrder="1"/>
    </xf>
    <xf numFmtId="164" fontId="145" fillId="146" borderId="145" xfId="0" applyNumberFormat="1" applyFont="1" applyFill="1" applyBorder="1" applyAlignment="1" applyProtection="1">
      <alignment horizontal="right" wrapText="1" readingOrder="1"/>
    </xf>
    <xf numFmtId="164" fontId="146" fillId="147" borderId="146" xfId="0" applyNumberFormat="1" applyFont="1" applyFill="1" applyBorder="1" applyAlignment="1" applyProtection="1">
      <alignment horizontal="right" wrapText="1" readingOrder="1"/>
    </xf>
    <xf numFmtId="164" fontId="147" fillId="148" borderId="147" xfId="0" applyNumberFormat="1" applyFont="1" applyFill="1" applyBorder="1" applyAlignment="1" applyProtection="1">
      <alignment horizontal="right" wrapText="1" readingOrder="1"/>
    </xf>
    <xf numFmtId="164" fontId="148" fillId="149" borderId="148" xfId="0" applyNumberFormat="1" applyFont="1" applyFill="1" applyBorder="1" applyAlignment="1" applyProtection="1">
      <alignment horizontal="right" wrapText="1" readingOrder="1"/>
    </xf>
    <xf numFmtId="165" fontId="149" fillId="150" borderId="149" xfId="0" applyNumberFormat="1" applyFont="1" applyFill="1" applyBorder="1" applyAlignment="1" applyProtection="1">
      <alignment horizontal="right" wrapText="1" readingOrder="1"/>
    </xf>
    <xf numFmtId="164" fontId="150" fillId="151" borderId="150" xfId="0" applyNumberFormat="1" applyFont="1" applyFill="1" applyBorder="1" applyAlignment="1" applyProtection="1">
      <alignment horizontal="right" wrapText="1" readingOrder="1"/>
    </xf>
    <xf numFmtId="164" fontId="151" fillId="152" borderId="151" xfId="0" applyNumberFormat="1" applyFont="1" applyFill="1" applyBorder="1" applyAlignment="1" applyProtection="1">
      <alignment horizontal="right" wrapText="1" readingOrder="1"/>
    </xf>
    <xf numFmtId="164" fontId="152" fillId="153" borderId="152" xfId="0" applyNumberFormat="1" applyFont="1" applyFill="1" applyBorder="1" applyAlignment="1" applyProtection="1">
      <alignment horizontal="right" wrapText="1" readingOrder="1"/>
    </xf>
    <xf numFmtId="164" fontId="153" fillId="154" borderId="153" xfId="0" applyNumberFormat="1" applyFont="1" applyFill="1" applyBorder="1" applyAlignment="1" applyProtection="1">
      <alignment horizontal="right" wrapText="1" readingOrder="1"/>
    </xf>
    <xf numFmtId="164" fontId="154" fillId="155" borderId="154" xfId="0" applyNumberFormat="1" applyFont="1" applyFill="1" applyBorder="1" applyAlignment="1" applyProtection="1">
      <alignment horizontal="right" wrapText="1" readingOrder="1"/>
    </xf>
    <xf numFmtId="164" fontId="155" fillId="156" borderId="155" xfId="0" applyNumberFormat="1" applyFont="1" applyFill="1" applyBorder="1" applyAlignment="1" applyProtection="1">
      <alignment horizontal="right"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164" fontId="159" fillId="160" borderId="159" xfId="0" applyNumberFormat="1" applyFont="1" applyFill="1" applyBorder="1" applyAlignment="1" applyProtection="1">
      <alignment horizontal="right" wrapText="1" readingOrder="1"/>
    </xf>
    <xf numFmtId="164" fontId="160" fillId="161" borderId="160" xfId="0" applyNumberFormat="1" applyFont="1" applyFill="1" applyBorder="1" applyAlignment="1" applyProtection="1">
      <alignment horizontal="right" wrapText="1" readingOrder="1"/>
    </xf>
    <xf numFmtId="164" fontId="161" fillId="162" borderId="161" xfId="0" applyNumberFormat="1" applyFont="1" applyFill="1" applyBorder="1" applyAlignment="1" applyProtection="1">
      <alignment horizontal="right" wrapText="1" readingOrder="1"/>
    </xf>
    <xf numFmtId="164" fontId="162" fillId="163" borderId="162" xfId="0" applyNumberFormat="1" applyFont="1" applyFill="1" applyBorder="1" applyAlignment="1" applyProtection="1">
      <alignment horizontal="right" wrapText="1" readingOrder="1"/>
    </xf>
    <xf numFmtId="166" fontId="163" fillId="164" borderId="163" xfId="0" applyNumberFormat="1" applyFont="1" applyFill="1" applyBorder="1" applyAlignment="1" applyProtection="1">
      <alignment horizontal="right" wrapText="1" readingOrder="1"/>
    </xf>
    <xf numFmtId="0" fontId="164" fillId="165" borderId="164" xfId="0" applyFont="1" applyFill="1" applyBorder="1" applyAlignment="1" applyProtection="1">
      <alignment horizontal="left" vertical="top" wrapText="1" readingOrder="1"/>
    </xf>
    <xf numFmtId="0" fontId="165" fillId="166" borderId="165" xfId="0" applyFont="1" applyFill="1" applyBorder="1" applyAlignment="1" applyProtection="1">
      <alignment horizontal="left" vertical="top" wrapText="1" readingOrder="1"/>
    </xf>
    <xf numFmtId="0" fontId="166" fillId="167" borderId="166" xfId="0" applyFont="1" applyFill="1" applyBorder="1" applyAlignment="1" applyProtection="1">
      <alignment horizontal="right" vertical="top" wrapText="1" readingOrder="1"/>
    </xf>
    <xf numFmtId="164" fontId="167" fillId="168" borderId="167" xfId="0" applyNumberFormat="1" applyFont="1" applyFill="1" applyBorder="1" applyAlignment="1" applyProtection="1">
      <alignment horizontal="right" wrapText="1" readingOrder="1"/>
    </xf>
    <xf numFmtId="164" fontId="168" fillId="169" borderId="168" xfId="0" applyNumberFormat="1" applyFont="1" applyFill="1" applyBorder="1" applyAlignment="1" applyProtection="1">
      <alignment horizontal="right" wrapText="1" readingOrder="1"/>
    </xf>
    <xf numFmtId="164" fontId="169" fillId="170" borderId="169" xfId="0" applyNumberFormat="1" applyFont="1" applyFill="1" applyBorder="1" applyAlignment="1" applyProtection="1">
      <alignment horizontal="right" wrapText="1" readingOrder="1"/>
    </xf>
    <xf numFmtId="164" fontId="170" fillId="171" borderId="170" xfId="0" applyNumberFormat="1" applyFont="1" applyFill="1" applyBorder="1" applyAlignment="1" applyProtection="1">
      <alignment horizontal="right" wrapText="1" readingOrder="1"/>
    </xf>
    <xf numFmtId="164" fontId="171" fillId="172" borderId="171" xfId="0" applyNumberFormat="1" applyFont="1" applyFill="1" applyBorder="1" applyAlignment="1" applyProtection="1">
      <alignment horizontal="right" wrapText="1" readingOrder="1"/>
    </xf>
    <xf numFmtId="164" fontId="172" fillId="173" borderId="172" xfId="0" applyNumberFormat="1" applyFont="1" applyFill="1" applyBorder="1" applyAlignment="1" applyProtection="1">
      <alignment horizontal="right" wrapText="1" readingOrder="1"/>
    </xf>
    <xf numFmtId="164" fontId="173" fillId="174" borderId="173" xfId="0" applyNumberFormat="1" applyFont="1" applyFill="1" applyBorder="1" applyAlignment="1" applyProtection="1">
      <alignment horizontal="right" wrapText="1" readingOrder="1"/>
    </xf>
    <xf numFmtId="164" fontId="174" fillId="175" borderId="174" xfId="0" applyNumberFormat="1" applyFont="1" applyFill="1" applyBorder="1" applyAlignment="1" applyProtection="1">
      <alignment horizontal="right" wrapText="1" readingOrder="1"/>
    </xf>
    <xf numFmtId="164" fontId="175" fillId="176" borderId="175" xfId="0" applyNumberFormat="1" applyFont="1" applyFill="1" applyBorder="1" applyAlignment="1" applyProtection="1">
      <alignment horizontal="right" wrapText="1" readingOrder="1"/>
    </xf>
    <xf numFmtId="16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164" fontId="179" fillId="180" borderId="179" xfId="0" applyNumberFormat="1" applyFont="1" applyFill="1" applyBorder="1" applyAlignment="1" applyProtection="1">
      <alignment horizontal="right" wrapText="1" readingOrder="1"/>
    </xf>
    <xf numFmtId="164" fontId="180" fillId="181" borderId="180" xfId="0" applyNumberFormat="1" applyFont="1" applyFill="1" applyBorder="1" applyAlignment="1" applyProtection="1">
      <alignment horizontal="right" wrapText="1" readingOrder="1"/>
    </xf>
    <xf numFmtId="165" fontId="181" fillId="182" borderId="181" xfId="0" applyNumberFormat="1" applyFont="1" applyFill="1" applyBorder="1" applyAlignment="1" applyProtection="1">
      <alignment horizontal="right" wrapText="1" readingOrder="1"/>
    </xf>
    <xf numFmtId="164" fontId="182" fillId="183" borderId="182" xfId="0" applyNumberFormat="1" applyFont="1" applyFill="1" applyBorder="1" applyAlignment="1" applyProtection="1">
      <alignment horizontal="right" wrapText="1" readingOrder="1"/>
    </xf>
    <xf numFmtId="164" fontId="183" fillId="184" borderId="183" xfId="0" applyNumberFormat="1" applyFont="1" applyFill="1" applyBorder="1" applyAlignment="1" applyProtection="1">
      <alignment horizontal="right" wrapText="1" readingOrder="1"/>
    </xf>
    <xf numFmtId="164" fontId="184" fillId="185" borderId="184" xfId="0" applyNumberFormat="1" applyFont="1" applyFill="1" applyBorder="1" applyAlignment="1" applyProtection="1">
      <alignment horizontal="right" wrapText="1" readingOrder="1"/>
    </xf>
    <xf numFmtId="164" fontId="185" fillId="186" borderId="185" xfId="0" applyNumberFormat="1" applyFont="1" applyFill="1" applyBorder="1" applyAlignment="1" applyProtection="1">
      <alignment horizontal="right" wrapText="1" readingOrder="1"/>
    </xf>
    <xf numFmtId="164" fontId="186" fillId="187" borderId="186" xfId="0" applyNumberFormat="1" applyFont="1" applyFill="1" applyBorder="1" applyAlignment="1" applyProtection="1">
      <alignment horizontal="right" wrapText="1" readingOrder="1"/>
    </xf>
    <xf numFmtId="164" fontId="187" fillId="188" borderId="187" xfId="0" applyNumberFormat="1" applyFont="1" applyFill="1" applyBorder="1" applyAlignment="1" applyProtection="1">
      <alignment horizontal="right" wrapText="1" readingOrder="1"/>
    </xf>
    <xf numFmtId="164" fontId="188" fillId="189" borderId="188" xfId="0" applyNumberFormat="1" applyFont="1" applyFill="1" applyBorder="1" applyAlignment="1" applyProtection="1">
      <alignment horizontal="right" wrapText="1" readingOrder="1"/>
    </xf>
    <xf numFmtId="164" fontId="189" fillId="190" borderId="189" xfId="0" applyNumberFormat="1" applyFont="1" applyFill="1" applyBorder="1" applyAlignment="1" applyProtection="1">
      <alignment horizontal="right" wrapText="1" readingOrder="1"/>
    </xf>
    <xf numFmtId="164" fontId="190" fillId="191" borderId="190" xfId="0" applyNumberFormat="1" applyFont="1" applyFill="1" applyBorder="1" applyAlignment="1" applyProtection="1">
      <alignment horizontal="right" wrapText="1" readingOrder="1"/>
    </xf>
    <xf numFmtId="164" fontId="191" fillId="192" borderId="191" xfId="0" applyNumberFormat="1" applyFont="1" applyFill="1" applyBorder="1" applyAlignment="1" applyProtection="1">
      <alignment horizontal="right" wrapText="1" readingOrder="1"/>
    </xf>
    <xf numFmtId="164" fontId="192" fillId="193" borderId="192" xfId="0" applyNumberFormat="1" applyFont="1" applyFill="1" applyBorder="1" applyAlignment="1" applyProtection="1">
      <alignment horizontal="right" wrapText="1" readingOrder="1"/>
    </xf>
    <xf numFmtId="164" fontId="193" fillId="194" borderId="193" xfId="0" applyNumberFormat="1" applyFont="1" applyFill="1" applyBorder="1" applyAlignment="1" applyProtection="1">
      <alignment horizontal="right" wrapText="1" readingOrder="1"/>
    </xf>
    <xf numFmtId="164" fontId="194" fillId="195" borderId="194" xfId="0" applyNumberFormat="1" applyFont="1" applyFill="1" applyBorder="1" applyAlignment="1" applyProtection="1">
      <alignment horizontal="right" wrapText="1" readingOrder="1"/>
    </xf>
    <xf numFmtId="166" fontId="195" fillId="196" borderId="195" xfId="0" applyNumberFormat="1" applyFont="1" applyFill="1" applyBorder="1" applyAlignment="1" applyProtection="1">
      <alignment horizontal="right" wrapText="1" readingOrder="1"/>
    </xf>
    <xf numFmtId="0" fontId="196" fillId="197" borderId="196" xfId="0" applyFont="1" applyFill="1" applyBorder="1" applyAlignment="1" applyProtection="1">
      <alignment horizontal="left" vertical="top" wrapText="1" readingOrder="1"/>
    </xf>
    <xf numFmtId="0" fontId="197" fillId="198" borderId="197" xfId="0" applyFont="1" applyFill="1" applyBorder="1" applyAlignment="1" applyProtection="1">
      <alignment horizontal="left" vertical="top" wrapText="1" readingOrder="1"/>
    </xf>
    <xf numFmtId="0" fontId="198" fillId="199" borderId="198" xfId="0" applyFont="1" applyFill="1" applyBorder="1" applyAlignment="1" applyProtection="1">
      <alignment horizontal="right" vertical="top" wrapText="1" readingOrder="1"/>
    </xf>
    <xf numFmtId="164" fontId="199" fillId="200" borderId="199" xfId="0" applyNumberFormat="1" applyFont="1" applyFill="1" applyBorder="1" applyAlignment="1" applyProtection="1">
      <alignment horizontal="right" wrapText="1" readingOrder="1"/>
    </xf>
    <xf numFmtId="164" fontId="200" fillId="201" borderId="200" xfId="0" applyNumberFormat="1" applyFont="1" applyFill="1" applyBorder="1" applyAlignment="1" applyProtection="1">
      <alignment horizontal="right" wrapText="1" readingOrder="1"/>
    </xf>
    <xf numFmtId="164" fontId="201" fillId="202" borderId="201" xfId="0" applyNumberFormat="1" applyFont="1" applyFill="1" applyBorder="1" applyAlignment="1" applyProtection="1">
      <alignment horizontal="right" wrapText="1" readingOrder="1"/>
    </xf>
    <xf numFmtId="16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4" fontId="204" fillId="205" borderId="204" xfId="0" applyNumberFormat="1" applyFont="1" applyFill="1" applyBorder="1" applyAlignment="1" applyProtection="1">
      <alignment horizontal="right" wrapText="1" readingOrder="1"/>
    </xf>
    <xf numFmtId="164" fontId="205" fillId="206" borderId="205" xfId="0" applyNumberFormat="1" applyFont="1" applyFill="1" applyBorder="1" applyAlignment="1" applyProtection="1">
      <alignment horizontal="right" wrapText="1" readingOrder="1"/>
    </xf>
    <xf numFmtId="164" fontId="206" fillId="207" borderId="206" xfId="0" applyNumberFormat="1" applyFont="1" applyFill="1" applyBorder="1" applyAlignment="1" applyProtection="1">
      <alignment horizontal="right" wrapText="1" readingOrder="1"/>
    </xf>
    <xf numFmtId="164" fontId="207" fillId="208" borderId="207" xfId="0" applyNumberFormat="1" applyFont="1" applyFill="1" applyBorder="1" applyAlignment="1" applyProtection="1">
      <alignment horizontal="right" wrapText="1" readingOrder="1"/>
    </xf>
    <xf numFmtId="164" fontId="208" fillId="209" borderId="208" xfId="0" applyNumberFormat="1" applyFont="1" applyFill="1" applyBorder="1" applyAlignment="1" applyProtection="1">
      <alignment horizontal="right" wrapText="1" readingOrder="1"/>
    </xf>
    <xf numFmtId="164" fontId="209" fillId="210" borderId="209" xfId="0" applyNumberFormat="1" applyFont="1" applyFill="1" applyBorder="1" applyAlignment="1" applyProtection="1">
      <alignment horizontal="right" wrapText="1" readingOrder="1"/>
    </xf>
    <xf numFmtId="164" fontId="210" fillId="211" borderId="210" xfId="0" applyNumberFormat="1" applyFont="1" applyFill="1" applyBorder="1" applyAlignment="1" applyProtection="1">
      <alignment horizontal="right" wrapText="1" readingOrder="1"/>
    </xf>
    <xf numFmtId="164" fontId="211" fillId="212" borderId="211" xfId="0" applyNumberFormat="1" applyFont="1" applyFill="1" applyBorder="1" applyAlignment="1" applyProtection="1">
      <alignment horizontal="right" wrapText="1" readingOrder="1"/>
    </xf>
    <xf numFmtId="164" fontId="212" fillId="213" borderId="212" xfId="0" applyNumberFormat="1" applyFont="1" applyFill="1" applyBorder="1" applyAlignment="1" applyProtection="1">
      <alignment horizontal="right" wrapText="1" readingOrder="1"/>
    </xf>
    <xf numFmtId="165" fontId="213" fillId="214" borderId="213" xfId="0" applyNumberFormat="1" applyFont="1" applyFill="1" applyBorder="1" applyAlignment="1" applyProtection="1">
      <alignment horizontal="right" wrapText="1" readingOrder="1"/>
    </xf>
    <xf numFmtId="164" fontId="214" fillId="215" borderId="214" xfId="0" applyNumberFormat="1" applyFont="1" applyFill="1" applyBorder="1" applyAlignment="1" applyProtection="1">
      <alignment horizontal="right" wrapText="1" readingOrder="1"/>
    </xf>
    <xf numFmtId="164" fontId="215" fillId="216" borderId="215" xfId="0" applyNumberFormat="1" applyFont="1" applyFill="1" applyBorder="1" applyAlignment="1" applyProtection="1">
      <alignment horizontal="right" wrapText="1" readingOrder="1"/>
    </xf>
    <xf numFmtId="164" fontId="216" fillId="217" borderId="216" xfId="0" applyNumberFormat="1" applyFont="1" applyFill="1" applyBorder="1" applyAlignment="1" applyProtection="1">
      <alignment horizontal="right" wrapText="1" readingOrder="1"/>
    </xf>
    <xf numFmtId="164" fontId="217" fillId="218" borderId="217" xfId="0" applyNumberFormat="1" applyFont="1" applyFill="1" applyBorder="1" applyAlignment="1" applyProtection="1">
      <alignment horizontal="right" wrapText="1" readingOrder="1"/>
    </xf>
    <xf numFmtId="164" fontId="218" fillId="219" borderId="218" xfId="0" applyNumberFormat="1" applyFont="1" applyFill="1" applyBorder="1" applyAlignment="1" applyProtection="1">
      <alignment horizontal="right" wrapText="1" readingOrder="1"/>
    </xf>
    <xf numFmtId="164" fontId="219" fillId="220" borderId="219" xfId="0" applyNumberFormat="1" applyFont="1" applyFill="1" applyBorder="1" applyAlignment="1" applyProtection="1">
      <alignment horizontal="right" wrapText="1" readingOrder="1"/>
    </xf>
    <xf numFmtId="164" fontId="220" fillId="221" borderId="220" xfId="0" applyNumberFormat="1" applyFont="1" applyFill="1" applyBorder="1" applyAlignment="1" applyProtection="1">
      <alignment horizontal="right" wrapText="1" readingOrder="1"/>
    </xf>
    <xf numFmtId="164" fontId="221" fillId="222" borderId="221" xfId="0" applyNumberFormat="1" applyFont="1" applyFill="1" applyBorder="1" applyAlignment="1" applyProtection="1">
      <alignment horizontal="right" wrapText="1" readingOrder="1"/>
    </xf>
    <xf numFmtId="164" fontId="222" fillId="223" borderId="222" xfId="0" applyNumberFormat="1" applyFont="1" applyFill="1" applyBorder="1" applyAlignment="1" applyProtection="1">
      <alignment horizontal="right" wrapText="1" readingOrder="1"/>
    </xf>
    <xf numFmtId="164" fontId="223" fillId="224" borderId="223" xfId="0" applyNumberFormat="1" applyFont="1" applyFill="1" applyBorder="1" applyAlignment="1" applyProtection="1">
      <alignment horizontal="right" wrapText="1" readingOrder="1"/>
    </xf>
    <xf numFmtId="164" fontId="224" fillId="225" borderId="224" xfId="0" applyNumberFormat="1" applyFont="1" applyFill="1" applyBorder="1" applyAlignment="1" applyProtection="1">
      <alignment horizontal="right" wrapText="1" readingOrder="1"/>
    </xf>
    <xf numFmtId="164" fontId="225" fillId="226" borderId="225" xfId="0" applyNumberFormat="1" applyFont="1" applyFill="1" applyBorder="1" applyAlignment="1" applyProtection="1">
      <alignment horizontal="right" wrapText="1" readingOrder="1"/>
    </xf>
    <xf numFmtId="164" fontId="226" fillId="227" borderId="226" xfId="0" applyNumberFormat="1" applyFont="1" applyFill="1" applyBorder="1" applyAlignment="1" applyProtection="1">
      <alignment horizontal="right" wrapText="1" readingOrder="1"/>
    </xf>
    <xf numFmtId="166" fontId="227" fillId="228" borderId="227" xfId="0" applyNumberFormat="1" applyFont="1" applyFill="1" applyBorder="1" applyAlignment="1" applyProtection="1">
      <alignment horizontal="right" wrapText="1" readingOrder="1"/>
    </xf>
    <xf numFmtId="0" fontId="260" fillId="261" borderId="260" xfId="0" applyFont="1" applyFill="1" applyBorder="1" applyAlignment="1" applyProtection="1">
      <alignment horizontal="left" vertical="top" wrapText="1" readingOrder="1"/>
    </xf>
    <xf numFmtId="0" fontId="261" fillId="262" borderId="261" xfId="0" applyFont="1" applyFill="1" applyBorder="1" applyAlignment="1" applyProtection="1">
      <alignment horizontal="left" vertical="top" wrapText="1" readingOrder="1"/>
    </xf>
    <xf numFmtId="0" fontId="262" fillId="263" borderId="262" xfId="0" applyFont="1" applyFill="1" applyBorder="1" applyAlignment="1" applyProtection="1">
      <alignment horizontal="right" vertical="top" wrapText="1" readingOrder="1"/>
    </xf>
    <xf numFmtId="164" fontId="263" fillId="264" borderId="263" xfId="0" applyNumberFormat="1" applyFont="1" applyFill="1" applyBorder="1" applyAlignment="1" applyProtection="1">
      <alignment horizontal="right" wrapText="1" readingOrder="1"/>
    </xf>
    <xf numFmtId="164" fontId="264" fillId="265" borderId="264" xfId="0" applyNumberFormat="1" applyFont="1" applyFill="1" applyBorder="1" applyAlignment="1" applyProtection="1">
      <alignment horizontal="right" wrapText="1" readingOrder="1"/>
    </xf>
    <xf numFmtId="164" fontId="265" fillId="266" borderId="265" xfId="0" applyNumberFormat="1" applyFont="1" applyFill="1" applyBorder="1" applyAlignment="1" applyProtection="1">
      <alignment horizontal="right" wrapText="1" readingOrder="1"/>
    </xf>
    <xf numFmtId="164" fontId="266" fillId="267" borderId="266" xfId="0" applyNumberFormat="1" applyFont="1" applyFill="1" applyBorder="1" applyAlignment="1" applyProtection="1">
      <alignment horizontal="right" wrapText="1" readingOrder="1"/>
    </xf>
    <xf numFmtId="164" fontId="267" fillId="268" borderId="267" xfId="0" applyNumberFormat="1" applyFont="1" applyFill="1" applyBorder="1" applyAlignment="1" applyProtection="1">
      <alignment horizontal="right" wrapText="1" readingOrder="1"/>
    </xf>
    <xf numFmtId="164" fontId="268" fillId="269" borderId="268" xfId="0" applyNumberFormat="1" applyFont="1" applyFill="1" applyBorder="1" applyAlignment="1" applyProtection="1">
      <alignment horizontal="right" wrapText="1" readingOrder="1"/>
    </xf>
    <xf numFmtId="164" fontId="269" fillId="270" borderId="269" xfId="0" applyNumberFormat="1" applyFont="1" applyFill="1" applyBorder="1" applyAlignment="1" applyProtection="1">
      <alignment horizontal="right" wrapText="1" readingOrder="1"/>
    </xf>
    <xf numFmtId="164" fontId="270" fillId="271" borderId="270" xfId="0" applyNumberFormat="1" applyFont="1" applyFill="1" applyBorder="1" applyAlignment="1" applyProtection="1">
      <alignment horizontal="right" wrapText="1" readingOrder="1"/>
    </xf>
    <xf numFmtId="164" fontId="271" fillId="272" borderId="271" xfId="0" applyNumberFormat="1" applyFont="1" applyFill="1" applyBorder="1" applyAlignment="1" applyProtection="1">
      <alignment horizontal="right" wrapText="1" readingOrder="1"/>
    </xf>
    <xf numFmtId="164" fontId="272" fillId="273" borderId="272" xfId="0" applyNumberFormat="1" applyFont="1" applyFill="1" applyBorder="1" applyAlignment="1" applyProtection="1">
      <alignment horizontal="right" wrapText="1" readingOrder="1"/>
    </xf>
    <xf numFmtId="164" fontId="273" fillId="274" borderId="273" xfId="0" applyNumberFormat="1" applyFont="1" applyFill="1" applyBorder="1" applyAlignment="1" applyProtection="1">
      <alignment horizontal="right" wrapText="1" readingOrder="1"/>
    </xf>
    <xf numFmtId="164" fontId="274" fillId="275" borderId="274" xfId="0" applyNumberFormat="1" applyFont="1" applyFill="1" applyBorder="1" applyAlignment="1" applyProtection="1">
      <alignment horizontal="right" wrapText="1" readingOrder="1"/>
    </xf>
    <xf numFmtId="164" fontId="275" fillId="276" borderId="275" xfId="0" applyNumberFormat="1" applyFont="1" applyFill="1" applyBorder="1" applyAlignment="1" applyProtection="1">
      <alignment horizontal="right" wrapText="1" readingOrder="1"/>
    </xf>
    <xf numFmtId="164" fontId="276" fillId="277" borderId="276" xfId="0" applyNumberFormat="1" applyFont="1" applyFill="1" applyBorder="1" applyAlignment="1" applyProtection="1">
      <alignment horizontal="right" wrapText="1" readingOrder="1"/>
    </xf>
    <xf numFmtId="164" fontId="277" fillId="278" borderId="277" xfId="0" applyNumberFormat="1" applyFont="1" applyFill="1" applyBorder="1" applyAlignment="1" applyProtection="1">
      <alignment horizontal="right" wrapText="1" readingOrder="1"/>
    </xf>
    <xf numFmtId="164" fontId="278" fillId="279" borderId="278" xfId="0" applyNumberFormat="1" applyFont="1" applyFill="1" applyBorder="1" applyAlignment="1" applyProtection="1">
      <alignment horizontal="right" wrapText="1" readingOrder="1"/>
    </xf>
    <xf numFmtId="164" fontId="279" fillId="280" borderId="279" xfId="0" applyNumberFormat="1" applyFont="1" applyFill="1" applyBorder="1" applyAlignment="1" applyProtection="1">
      <alignment horizontal="right" wrapText="1" readingOrder="1"/>
    </xf>
    <xf numFmtId="164" fontId="280" fillId="281" borderId="280" xfId="0" applyNumberFormat="1" applyFont="1" applyFill="1" applyBorder="1" applyAlignment="1" applyProtection="1">
      <alignment horizontal="right" wrapText="1" readingOrder="1"/>
    </xf>
    <xf numFmtId="164" fontId="281" fillId="282" borderId="281" xfId="0" applyNumberFormat="1" applyFont="1" applyFill="1" applyBorder="1" applyAlignment="1" applyProtection="1">
      <alignment horizontal="right" wrapText="1" readingOrder="1"/>
    </xf>
    <xf numFmtId="164" fontId="282" fillId="283" borderId="282" xfId="0" applyNumberFormat="1" applyFont="1" applyFill="1" applyBorder="1" applyAlignment="1" applyProtection="1">
      <alignment horizontal="right" wrapText="1" readingOrder="1"/>
    </xf>
    <xf numFmtId="164" fontId="283" fillId="284" borderId="283" xfId="0" applyNumberFormat="1" applyFont="1" applyFill="1" applyBorder="1" applyAlignment="1" applyProtection="1">
      <alignment horizontal="right" wrapText="1" readingOrder="1"/>
    </xf>
    <xf numFmtId="164" fontId="284" fillId="285" borderId="284" xfId="0" applyNumberFormat="1" applyFont="1" applyFill="1" applyBorder="1" applyAlignment="1" applyProtection="1">
      <alignment horizontal="right" wrapText="1" readingOrder="1"/>
    </xf>
    <xf numFmtId="164" fontId="285" fillId="286" borderId="285" xfId="0" applyNumberFormat="1" applyFont="1" applyFill="1" applyBorder="1" applyAlignment="1" applyProtection="1">
      <alignment horizontal="right" wrapText="1" readingOrder="1"/>
    </xf>
    <xf numFmtId="164" fontId="286" fillId="287" borderId="286" xfId="0" applyNumberFormat="1" applyFont="1" applyFill="1" applyBorder="1" applyAlignment="1" applyProtection="1">
      <alignment horizontal="right" wrapText="1" readingOrder="1"/>
    </xf>
    <xf numFmtId="164" fontId="287" fillId="288" borderId="287" xfId="0" applyNumberFormat="1" applyFont="1" applyFill="1" applyBorder="1" applyAlignment="1" applyProtection="1">
      <alignment horizontal="right" wrapText="1" readingOrder="1"/>
    </xf>
    <xf numFmtId="164" fontId="288" fillId="289" borderId="288" xfId="0" applyNumberFormat="1" applyFont="1" applyFill="1" applyBorder="1" applyAlignment="1" applyProtection="1">
      <alignment horizontal="right" wrapText="1" readingOrder="1"/>
    </xf>
    <xf numFmtId="164" fontId="289" fillId="290" borderId="289" xfId="0" applyNumberFormat="1" applyFont="1" applyFill="1" applyBorder="1" applyAlignment="1" applyProtection="1">
      <alignment horizontal="right" wrapText="1" readingOrder="1"/>
    </xf>
    <xf numFmtId="166" fontId="290" fillId="291" borderId="290" xfId="0" applyNumberFormat="1" applyFont="1" applyFill="1" applyBorder="1" applyAlignment="1" applyProtection="1">
      <alignment horizontal="right" wrapText="1" readingOrder="1"/>
    </xf>
    <xf numFmtId="166" fontId="291" fillId="292" borderId="291" xfId="0" applyNumberFormat="1" applyFont="1" applyFill="1" applyBorder="1" applyAlignment="1" applyProtection="1">
      <alignment horizontal="right" wrapText="1" readingOrder="1"/>
    </xf>
    <xf numFmtId="0" fontId="292" fillId="293" borderId="292" xfId="0" applyFont="1" applyFill="1" applyBorder="1" applyAlignment="1" applyProtection="1">
      <alignment horizontal="left" vertical="top" wrapText="1" readingOrder="1"/>
    </xf>
    <xf numFmtId="0" fontId="293" fillId="294" borderId="293" xfId="0" applyFont="1" applyFill="1" applyBorder="1" applyAlignment="1" applyProtection="1">
      <alignment horizontal="left" vertical="top" wrapText="1" readingOrder="1"/>
    </xf>
    <xf numFmtId="0" fontId="294" fillId="295" borderId="294" xfId="0" applyFont="1" applyFill="1" applyBorder="1" applyAlignment="1" applyProtection="1">
      <alignment horizontal="right" vertical="top" wrapText="1" readingOrder="1"/>
    </xf>
    <xf numFmtId="164" fontId="295" fillId="296" borderId="295" xfId="0" applyNumberFormat="1" applyFont="1" applyFill="1" applyBorder="1" applyAlignment="1" applyProtection="1">
      <alignment horizontal="right" wrapText="1" readingOrder="1"/>
    </xf>
    <xf numFmtId="164" fontId="296" fillId="297" borderId="296" xfId="0" applyNumberFormat="1" applyFont="1" applyFill="1" applyBorder="1" applyAlignment="1" applyProtection="1">
      <alignment horizontal="right" wrapText="1" readingOrder="1"/>
    </xf>
    <xf numFmtId="164" fontId="297" fillId="298" borderId="297" xfId="0" applyNumberFormat="1" applyFont="1" applyFill="1" applyBorder="1" applyAlignment="1" applyProtection="1">
      <alignment horizontal="right" wrapText="1" readingOrder="1"/>
    </xf>
    <xf numFmtId="164" fontId="298" fillId="299" borderId="298" xfId="0" applyNumberFormat="1" applyFont="1" applyFill="1" applyBorder="1" applyAlignment="1" applyProtection="1">
      <alignment horizontal="right" wrapText="1" readingOrder="1"/>
    </xf>
    <xf numFmtId="164" fontId="299" fillId="300" borderId="299" xfId="0" applyNumberFormat="1" applyFont="1" applyFill="1" applyBorder="1" applyAlignment="1" applyProtection="1">
      <alignment horizontal="right" wrapText="1" readingOrder="1"/>
    </xf>
    <xf numFmtId="164" fontId="300" fillId="301" borderId="300" xfId="0" applyNumberFormat="1" applyFont="1" applyFill="1" applyBorder="1" applyAlignment="1" applyProtection="1">
      <alignment horizontal="right" wrapText="1" readingOrder="1"/>
    </xf>
    <xf numFmtId="164" fontId="301" fillId="302" borderId="301" xfId="0" applyNumberFormat="1" applyFont="1" applyFill="1" applyBorder="1" applyAlignment="1" applyProtection="1">
      <alignment horizontal="right" wrapText="1" readingOrder="1"/>
    </xf>
    <xf numFmtId="164" fontId="302" fillId="303" borderId="302" xfId="0" applyNumberFormat="1" applyFont="1" applyFill="1" applyBorder="1" applyAlignment="1" applyProtection="1">
      <alignment horizontal="right" wrapText="1" readingOrder="1"/>
    </xf>
    <xf numFmtId="164" fontId="303" fillId="304" borderId="303" xfId="0" applyNumberFormat="1" applyFont="1" applyFill="1" applyBorder="1" applyAlignment="1" applyProtection="1">
      <alignment horizontal="right" wrapText="1" readingOrder="1"/>
    </xf>
    <xf numFmtId="164" fontId="304" fillId="305" borderId="304" xfId="0" applyNumberFormat="1" applyFont="1" applyFill="1" applyBorder="1" applyAlignment="1" applyProtection="1">
      <alignment horizontal="right" wrapText="1" readingOrder="1"/>
    </xf>
    <xf numFmtId="164" fontId="305" fillId="306" borderId="305" xfId="0" applyNumberFormat="1" applyFont="1" applyFill="1" applyBorder="1" applyAlignment="1" applyProtection="1">
      <alignment horizontal="right" wrapText="1" readingOrder="1"/>
    </xf>
    <xf numFmtId="164" fontId="306" fillId="307" borderId="306" xfId="0" applyNumberFormat="1" applyFont="1" applyFill="1" applyBorder="1" applyAlignment="1" applyProtection="1">
      <alignment horizontal="right" wrapText="1" readingOrder="1"/>
    </xf>
    <xf numFmtId="164" fontId="307" fillId="308" borderId="307" xfId="0" applyNumberFormat="1" applyFont="1" applyFill="1" applyBorder="1" applyAlignment="1" applyProtection="1">
      <alignment horizontal="right" wrapText="1" readingOrder="1"/>
    </xf>
    <xf numFmtId="164" fontId="308" fillId="309" borderId="308" xfId="0" applyNumberFormat="1" applyFont="1" applyFill="1" applyBorder="1" applyAlignment="1" applyProtection="1">
      <alignment horizontal="right" wrapText="1" readingOrder="1"/>
    </xf>
    <xf numFmtId="164" fontId="309" fillId="310" borderId="309" xfId="0" applyNumberFormat="1" applyFont="1" applyFill="1" applyBorder="1" applyAlignment="1" applyProtection="1">
      <alignment horizontal="right" wrapText="1" readingOrder="1"/>
    </xf>
    <xf numFmtId="164" fontId="310" fillId="311" borderId="310" xfId="0" applyNumberFormat="1" applyFont="1" applyFill="1" applyBorder="1" applyAlignment="1" applyProtection="1">
      <alignment horizontal="right" wrapText="1" readingOrder="1"/>
    </xf>
    <xf numFmtId="164" fontId="311" fillId="312" borderId="311" xfId="0" applyNumberFormat="1" applyFont="1" applyFill="1" applyBorder="1" applyAlignment="1" applyProtection="1">
      <alignment horizontal="right" wrapText="1" readingOrder="1"/>
    </xf>
    <xf numFmtId="164" fontId="312" fillId="313" borderId="312" xfId="0" applyNumberFormat="1" applyFont="1" applyFill="1" applyBorder="1" applyAlignment="1" applyProtection="1">
      <alignment horizontal="right" wrapText="1" readingOrder="1"/>
    </xf>
    <xf numFmtId="164" fontId="313" fillId="314" borderId="313" xfId="0" applyNumberFormat="1" applyFont="1" applyFill="1" applyBorder="1" applyAlignment="1" applyProtection="1">
      <alignment horizontal="right" wrapText="1" readingOrder="1"/>
    </xf>
    <xf numFmtId="164" fontId="314" fillId="315" borderId="314" xfId="0" applyNumberFormat="1" applyFont="1" applyFill="1" applyBorder="1" applyAlignment="1" applyProtection="1">
      <alignment horizontal="right" wrapText="1" readingOrder="1"/>
    </xf>
    <xf numFmtId="164" fontId="315" fillId="316" borderId="315" xfId="0" applyNumberFormat="1" applyFont="1" applyFill="1" applyBorder="1" applyAlignment="1" applyProtection="1">
      <alignment horizontal="right" wrapText="1" readingOrder="1"/>
    </xf>
    <xf numFmtId="164" fontId="316" fillId="317" borderId="316" xfId="0" applyNumberFormat="1" applyFont="1" applyFill="1" applyBorder="1" applyAlignment="1" applyProtection="1">
      <alignment horizontal="right" wrapText="1" readingOrder="1"/>
    </xf>
    <xf numFmtId="164" fontId="317" fillId="318" borderId="317" xfId="0" applyNumberFormat="1" applyFont="1" applyFill="1" applyBorder="1" applyAlignment="1" applyProtection="1">
      <alignment horizontal="right" wrapText="1" readingOrder="1"/>
    </xf>
    <xf numFmtId="164" fontId="318" fillId="319" borderId="318" xfId="0" applyNumberFormat="1" applyFont="1" applyFill="1" applyBorder="1" applyAlignment="1" applyProtection="1">
      <alignment horizontal="right" wrapText="1" readingOrder="1"/>
    </xf>
    <xf numFmtId="164" fontId="319" fillId="320" borderId="319" xfId="0" applyNumberFormat="1" applyFont="1" applyFill="1" applyBorder="1" applyAlignment="1" applyProtection="1">
      <alignment horizontal="right" wrapText="1" readingOrder="1"/>
    </xf>
    <xf numFmtId="164" fontId="320" fillId="321" borderId="320" xfId="0" applyNumberFormat="1" applyFont="1" applyFill="1" applyBorder="1" applyAlignment="1" applyProtection="1">
      <alignment horizontal="right" wrapText="1" readingOrder="1"/>
    </xf>
    <xf numFmtId="164" fontId="321" fillId="322" borderId="321" xfId="0" applyNumberFormat="1" applyFont="1" applyFill="1" applyBorder="1" applyAlignment="1" applyProtection="1">
      <alignment horizontal="right" wrapText="1" readingOrder="1"/>
    </xf>
    <xf numFmtId="166" fontId="322" fillId="323" borderId="322" xfId="0" applyNumberFormat="1" applyFont="1" applyFill="1" applyBorder="1" applyAlignment="1" applyProtection="1">
      <alignment horizontal="right" wrapText="1" readingOrder="1"/>
    </xf>
    <xf numFmtId="166" fontId="323" fillId="324" borderId="323" xfId="0" applyNumberFormat="1" applyFont="1" applyFill="1" applyBorder="1" applyAlignment="1" applyProtection="1">
      <alignment horizontal="right" wrapText="1" readingOrder="1"/>
    </xf>
    <xf numFmtId="0" fontId="324" fillId="325" borderId="324" xfId="0" applyFont="1" applyFill="1" applyBorder="1" applyAlignment="1" applyProtection="1">
      <alignment horizontal="left" vertical="top" wrapText="1" readingOrder="1"/>
    </xf>
    <xf numFmtId="0" fontId="325" fillId="326" borderId="325" xfId="0" applyFont="1" applyFill="1" applyBorder="1" applyAlignment="1" applyProtection="1">
      <alignment horizontal="left" vertical="top" wrapText="1" readingOrder="1"/>
    </xf>
    <xf numFmtId="0" fontId="326" fillId="327" borderId="326" xfId="0" applyFont="1" applyFill="1" applyBorder="1" applyAlignment="1" applyProtection="1">
      <alignment horizontal="right" vertical="top" wrapText="1" readingOrder="1"/>
    </xf>
    <xf numFmtId="164" fontId="327" fillId="328" borderId="327" xfId="0" applyNumberFormat="1" applyFont="1" applyFill="1" applyBorder="1" applyAlignment="1" applyProtection="1">
      <alignment horizontal="right" wrapText="1" readingOrder="1"/>
    </xf>
    <xf numFmtId="164" fontId="328" fillId="329" borderId="328" xfId="0" applyNumberFormat="1" applyFont="1" applyFill="1" applyBorder="1" applyAlignment="1" applyProtection="1">
      <alignment horizontal="right" wrapText="1" readingOrder="1"/>
    </xf>
    <xf numFmtId="164" fontId="329" fillId="330" borderId="329" xfId="0" applyNumberFormat="1" applyFont="1" applyFill="1" applyBorder="1" applyAlignment="1" applyProtection="1">
      <alignment horizontal="right" wrapText="1" readingOrder="1"/>
    </xf>
    <xf numFmtId="164" fontId="330" fillId="331" borderId="330" xfId="0" applyNumberFormat="1" applyFont="1" applyFill="1" applyBorder="1" applyAlignment="1" applyProtection="1">
      <alignment horizontal="right" wrapText="1" readingOrder="1"/>
    </xf>
    <xf numFmtId="164" fontId="331" fillId="332" borderId="331" xfId="0" applyNumberFormat="1" applyFont="1" applyFill="1" applyBorder="1" applyAlignment="1" applyProtection="1">
      <alignment horizontal="right" wrapText="1" readingOrder="1"/>
    </xf>
    <xf numFmtId="164" fontId="332" fillId="333" borderId="332" xfId="0" applyNumberFormat="1" applyFont="1" applyFill="1" applyBorder="1" applyAlignment="1" applyProtection="1">
      <alignment horizontal="right" wrapText="1" readingOrder="1"/>
    </xf>
    <xf numFmtId="164" fontId="333" fillId="334" borderId="333" xfId="0" applyNumberFormat="1" applyFont="1" applyFill="1" applyBorder="1" applyAlignment="1" applyProtection="1">
      <alignment horizontal="right" wrapText="1" readingOrder="1"/>
    </xf>
    <xf numFmtId="164" fontId="334" fillId="335" borderId="334" xfId="0" applyNumberFormat="1" applyFont="1" applyFill="1" applyBorder="1" applyAlignment="1" applyProtection="1">
      <alignment horizontal="right" wrapText="1" readingOrder="1"/>
    </xf>
    <xf numFmtId="164" fontId="335" fillId="336" borderId="335" xfId="0" applyNumberFormat="1" applyFont="1" applyFill="1" applyBorder="1" applyAlignment="1" applyProtection="1">
      <alignment horizontal="right" wrapText="1" readingOrder="1"/>
    </xf>
    <xf numFmtId="164" fontId="336" fillId="337" borderId="336" xfId="0" applyNumberFormat="1" applyFont="1" applyFill="1" applyBorder="1" applyAlignment="1" applyProtection="1">
      <alignment horizontal="right" wrapText="1" readingOrder="1"/>
    </xf>
    <xf numFmtId="164" fontId="337" fillId="338" borderId="337" xfId="0" applyNumberFormat="1" applyFont="1" applyFill="1" applyBorder="1" applyAlignment="1" applyProtection="1">
      <alignment horizontal="right" wrapText="1" readingOrder="1"/>
    </xf>
    <xf numFmtId="164" fontId="338" fillId="339" borderId="338" xfId="0" applyNumberFormat="1" applyFont="1" applyFill="1" applyBorder="1" applyAlignment="1" applyProtection="1">
      <alignment horizontal="right" wrapText="1" readingOrder="1"/>
    </xf>
    <xf numFmtId="164" fontId="339" fillId="340" borderId="339" xfId="0" applyNumberFormat="1" applyFont="1" applyFill="1" applyBorder="1" applyAlignment="1" applyProtection="1">
      <alignment horizontal="right" wrapText="1" readingOrder="1"/>
    </xf>
    <xf numFmtId="164" fontId="340" fillId="341" borderId="340" xfId="0" applyNumberFormat="1" applyFont="1" applyFill="1" applyBorder="1" applyAlignment="1" applyProtection="1">
      <alignment horizontal="right" wrapText="1" readingOrder="1"/>
    </xf>
    <xf numFmtId="164" fontId="341" fillId="342" borderId="341" xfId="0" applyNumberFormat="1" applyFont="1" applyFill="1" applyBorder="1" applyAlignment="1" applyProtection="1">
      <alignment horizontal="right" wrapText="1" readingOrder="1"/>
    </xf>
    <xf numFmtId="164" fontId="342" fillId="343" borderId="342" xfId="0" applyNumberFormat="1" applyFont="1" applyFill="1" applyBorder="1" applyAlignment="1" applyProtection="1">
      <alignment horizontal="right" wrapText="1" readingOrder="1"/>
    </xf>
    <xf numFmtId="164" fontId="343" fillId="344" borderId="343" xfId="0" applyNumberFormat="1" applyFont="1" applyFill="1" applyBorder="1" applyAlignment="1" applyProtection="1">
      <alignment horizontal="right" wrapText="1" readingOrder="1"/>
    </xf>
    <xf numFmtId="164" fontId="344" fillId="345" borderId="344" xfId="0" applyNumberFormat="1" applyFont="1" applyFill="1" applyBorder="1" applyAlignment="1" applyProtection="1">
      <alignment horizontal="right" wrapText="1" readingOrder="1"/>
    </xf>
    <xf numFmtId="164" fontId="345" fillId="346" borderId="345" xfId="0" applyNumberFormat="1" applyFont="1" applyFill="1" applyBorder="1" applyAlignment="1" applyProtection="1">
      <alignment horizontal="right" wrapText="1" readingOrder="1"/>
    </xf>
    <xf numFmtId="164" fontId="346" fillId="347" borderId="346" xfId="0" applyNumberFormat="1" applyFont="1" applyFill="1" applyBorder="1" applyAlignment="1" applyProtection="1">
      <alignment horizontal="right" wrapText="1" readingOrder="1"/>
    </xf>
    <xf numFmtId="164" fontId="347" fillId="348" borderId="347" xfId="0" applyNumberFormat="1" applyFont="1" applyFill="1" applyBorder="1" applyAlignment="1" applyProtection="1">
      <alignment horizontal="right" wrapText="1" readingOrder="1"/>
    </xf>
    <xf numFmtId="164" fontId="348" fillId="349" borderId="348" xfId="0" applyNumberFormat="1" applyFont="1" applyFill="1" applyBorder="1" applyAlignment="1" applyProtection="1">
      <alignment horizontal="right" wrapText="1" readingOrder="1"/>
    </xf>
    <xf numFmtId="16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6" fontId="354" fillId="355" borderId="354" xfId="0" applyNumberFormat="1" applyFont="1" applyFill="1" applyBorder="1" applyAlignment="1" applyProtection="1">
      <alignment horizontal="right" wrapText="1" readingOrder="1"/>
    </xf>
    <xf numFmtId="166" fontId="355" fillId="356" borderId="355" xfId="0" applyNumberFormat="1" applyFont="1" applyFill="1" applyBorder="1" applyAlignment="1" applyProtection="1">
      <alignment horizontal="right" wrapText="1" readingOrder="1"/>
    </xf>
    <xf numFmtId="0" fontId="356" fillId="357" borderId="356" xfId="0" applyFont="1" applyFill="1" applyBorder="1" applyAlignment="1" applyProtection="1">
      <alignment horizontal="left" vertical="top" wrapText="1" readingOrder="1"/>
    </xf>
    <xf numFmtId="0" fontId="357" fillId="358" borderId="357" xfId="0" applyFont="1" applyFill="1" applyBorder="1" applyAlignment="1" applyProtection="1">
      <alignment horizontal="left" vertical="top" wrapText="1" readingOrder="1"/>
    </xf>
    <xf numFmtId="0" fontId="358" fillId="359" borderId="358" xfId="0" applyFont="1" applyFill="1" applyBorder="1" applyAlignment="1" applyProtection="1">
      <alignment horizontal="right" vertical="top" wrapText="1" readingOrder="1"/>
    </xf>
    <xf numFmtId="164" fontId="359" fillId="360" borderId="359" xfId="0" applyNumberFormat="1" applyFont="1" applyFill="1" applyBorder="1" applyAlignment="1" applyProtection="1">
      <alignment horizontal="right" wrapText="1" readingOrder="1"/>
    </xf>
    <xf numFmtId="164" fontId="360" fillId="361" borderId="360" xfId="0" applyNumberFormat="1" applyFont="1" applyFill="1" applyBorder="1" applyAlignment="1" applyProtection="1">
      <alignment horizontal="right" wrapText="1" readingOrder="1"/>
    </xf>
    <xf numFmtId="164" fontId="361" fillId="362" borderId="361" xfId="0" applyNumberFormat="1" applyFont="1" applyFill="1" applyBorder="1" applyAlignment="1" applyProtection="1">
      <alignment horizontal="right" wrapText="1" readingOrder="1"/>
    </xf>
    <xf numFmtId="164" fontId="362" fillId="363" borderId="362" xfId="0" applyNumberFormat="1" applyFont="1" applyFill="1" applyBorder="1" applyAlignment="1" applyProtection="1">
      <alignment horizontal="right" wrapText="1" readingOrder="1"/>
    </xf>
    <xf numFmtId="164" fontId="363" fillId="364" borderId="363" xfId="0" applyNumberFormat="1" applyFont="1" applyFill="1" applyBorder="1" applyAlignment="1" applyProtection="1">
      <alignment horizontal="right" wrapText="1" readingOrder="1"/>
    </xf>
    <xf numFmtId="164" fontId="364" fillId="365" borderId="364" xfId="0" applyNumberFormat="1" applyFont="1" applyFill="1" applyBorder="1" applyAlignment="1" applyProtection="1">
      <alignment horizontal="right" wrapText="1" readingOrder="1"/>
    </xf>
    <xf numFmtId="164" fontId="365" fillId="366" borderId="365" xfId="0" applyNumberFormat="1" applyFont="1" applyFill="1" applyBorder="1" applyAlignment="1" applyProtection="1">
      <alignment horizontal="right" wrapText="1" readingOrder="1"/>
    </xf>
    <xf numFmtId="164" fontId="366" fillId="367" borderId="366" xfId="0" applyNumberFormat="1" applyFont="1" applyFill="1" applyBorder="1" applyAlignment="1" applyProtection="1">
      <alignment horizontal="right" wrapText="1" readingOrder="1"/>
    </xf>
    <xf numFmtId="164" fontId="367" fillId="368" borderId="367" xfId="0" applyNumberFormat="1" applyFont="1" applyFill="1" applyBorder="1" applyAlignment="1" applyProtection="1">
      <alignment horizontal="right" wrapText="1" readingOrder="1"/>
    </xf>
    <xf numFmtId="164" fontId="368" fillId="369" borderId="368" xfId="0" applyNumberFormat="1" applyFont="1" applyFill="1" applyBorder="1" applyAlignment="1" applyProtection="1">
      <alignment horizontal="right" wrapText="1" readingOrder="1"/>
    </xf>
    <xf numFmtId="164" fontId="369" fillId="370" borderId="369" xfId="0" applyNumberFormat="1" applyFont="1" applyFill="1" applyBorder="1" applyAlignment="1" applyProtection="1">
      <alignment horizontal="right" wrapText="1" readingOrder="1"/>
    </xf>
    <xf numFmtId="164" fontId="370" fillId="371" borderId="370" xfId="0" applyNumberFormat="1" applyFont="1" applyFill="1" applyBorder="1" applyAlignment="1" applyProtection="1">
      <alignment horizontal="right" wrapText="1" readingOrder="1"/>
    </xf>
    <xf numFmtId="164" fontId="371" fillId="372" borderId="371" xfId="0" applyNumberFormat="1" applyFont="1" applyFill="1" applyBorder="1" applyAlignment="1" applyProtection="1">
      <alignment horizontal="right" wrapText="1" readingOrder="1"/>
    </xf>
    <xf numFmtId="164" fontId="372" fillId="373" borderId="372" xfId="0" applyNumberFormat="1" applyFont="1" applyFill="1" applyBorder="1" applyAlignment="1" applyProtection="1">
      <alignment horizontal="right" wrapText="1" readingOrder="1"/>
    </xf>
    <xf numFmtId="164" fontId="373" fillId="374" borderId="373" xfId="0" applyNumberFormat="1" applyFont="1" applyFill="1" applyBorder="1" applyAlignment="1" applyProtection="1">
      <alignment horizontal="right" wrapText="1" readingOrder="1"/>
    </xf>
    <xf numFmtId="164" fontId="374" fillId="375" borderId="374" xfId="0" applyNumberFormat="1" applyFont="1" applyFill="1" applyBorder="1" applyAlignment="1" applyProtection="1">
      <alignment horizontal="right" wrapText="1" readingOrder="1"/>
    </xf>
    <xf numFmtId="164" fontId="375" fillId="376" borderId="375" xfId="0" applyNumberFormat="1" applyFont="1" applyFill="1" applyBorder="1" applyAlignment="1" applyProtection="1">
      <alignment horizontal="right" wrapText="1" readingOrder="1"/>
    </xf>
    <xf numFmtId="16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164" fontId="380" fillId="381" borderId="380" xfId="0" applyNumberFormat="1" applyFont="1" applyFill="1" applyBorder="1" applyAlignment="1" applyProtection="1">
      <alignment horizontal="right" wrapText="1" readingOrder="1"/>
    </xf>
    <xf numFmtId="164" fontId="381" fillId="382" borderId="381" xfId="0" applyNumberFormat="1" applyFont="1" applyFill="1" applyBorder="1" applyAlignment="1" applyProtection="1">
      <alignment horizontal="right" wrapText="1" readingOrder="1"/>
    </xf>
    <xf numFmtId="164" fontId="382" fillId="383" borderId="382" xfId="0" applyNumberFormat="1" applyFont="1" applyFill="1" applyBorder="1" applyAlignment="1" applyProtection="1">
      <alignment horizontal="right" wrapText="1" readingOrder="1"/>
    </xf>
    <xf numFmtId="164" fontId="383" fillId="384" borderId="383" xfId="0" applyNumberFormat="1" applyFont="1" applyFill="1" applyBorder="1" applyAlignment="1" applyProtection="1">
      <alignment horizontal="right" wrapText="1" readingOrder="1"/>
    </xf>
    <xf numFmtId="164" fontId="384" fillId="385" borderId="384" xfId="0" applyNumberFormat="1" applyFont="1" applyFill="1" applyBorder="1" applyAlignment="1" applyProtection="1">
      <alignment horizontal="right" wrapText="1" readingOrder="1"/>
    </xf>
    <xf numFmtId="164" fontId="385" fillId="386" borderId="385" xfId="0" applyNumberFormat="1" applyFont="1" applyFill="1" applyBorder="1" applyAlignment="1" applyProtection="1">
      <alignment horizontal="right" wrapText="1" readingOrder="1"/>
    </xf>
    <xf numFmtId="166" fontId="386" fillId="387" borderId="386" xfId="0" applyNumberFormat="1" applyFont="1" applyFill="1" applyBorder="1" applyAlignment="1" applyProtection="1">
      <alignment horizontal="right" wrapText="1" readingOrder="1"/>
    </xf>
    <xf numFmtId="166" fontId="387" fillId="388" borderId="387" xfId="0" applyNumberFormat="1" applyFont="1" applyFill="1" applyBorder="1" applyAlignment="1" applyProtection="1">
      <alignment horizontal="right" wrapText="1" readingOrder="1"/>
    </xf>
    <xf numFmtId="0" fontId="420" fillId="421" borderId="420" xfId="0" applyFont="1" applyFill="1" applyBorder="1" applyAlignment="1" applyProtection="1">
      <alignment horizontal="left" vertical="top" wrapText="1" readingOrder="1"/>
    </xf>
    <xf numFmtId="0" fontId="421" fillId="422" borderId="421" xfId="0" applyFont="1" applyFill="1" applyBorder="1" applyAlignment="1" applyProtection="1">
      <alignment horizontal="left" vertical="top" wrapText="1" readingOrder="1"/>
    </xf>
    <xf numFmtId="0" fontId="422" fillId="423" borderId="422" xfId="0" applyFont="1" applyFill="1" applyBorder="1" applyAlignment="1" applyProtection="1">
      <alignment horizontal="right" vertical="top" wrapText="1" readingOrder="1"/>
    </xf>
    <xf numFmtId="164" fontId="423" fillId="424" borderId="423" xfId="0" applyNumberFormat="1" applyFont="1" applyFill="1" applyBorder="1" applyAlignment="1" applyProtection="1">
      <alignment horizontal="right" wrapText="1" readingOrder="1"/>
    </xf>
    <xf numFmtId="164" fontId="424" fillId="425" borderId="424" xfId="0" applyNumberFormat="1" applyFont="1" applyFill="1" applyBorder="1" applyAlignment="1" applyProtection="1">
      <alignment horizontal="right" wrapText="1" readingOrder="1"/>
    </xf>
    <xf numFmtId="164" fontId="425" fillId="426" borderId="425" xfId="0" applyNumberFormat="1" applyFont="1" applyFill="1" applyBorder="1" applyAlignment="1" applyProtection="1">
      <alignment horizontal="right" wrapText="1" readingOrder="1"/>
    </xf>
    <xf numFmtId="164" fontId="426" fillId="427" borderId="426" xfId="0" applyNumberFormat="1" applyFont="1" applyFill="1" applyBorder="1" applyAlignment="1" applyProtection="1">
      <alignment horizontal="right" wrapText="1" readingOrder="1"/>
    </xf>
    <xf numFmtId="164" fontId="427" fillId="428" borderId="427" xfId="0" applyNumberFormat="1" applyFont="1" applyFill="1" applyBorder="1" applyAlignment="1" applyProtection="1">
      <alignment horizontal="right" wrapText="1" readingOrder="1"/>
    </xf>
    <xf numFmtId="164" fontId="428" fillId="429" borderId="428" xfId="0" applyNumberFormat="1" applyFont="1" applyFill="1" applyBorder="1" applyAlignment="1" applyProtection="1">
      <alignment horizontal="right" wrapText="1" readingOrder="1"/>
    </xf>
    <xf numFmtId="164" fontId="429" fillId="430" borderId="429" xfId="0" applyNumberFormat="1" applyFont="1" applyFill="1" applyBorder="1" applyAlignment="1" applyProtection="1">
      <alignment horizontal="right" wrapText="1" readingOrder="1"/>
    </xf>
    <xf numFmtId="164" fontId="430" fillId="431" borderId="430" xfId="0" applyNumberFormat="1" applyFont="1" applyFill="1" applyBorder="1" applyAlignment="1" applyProtection="1">
      <alignment horizontal="right" wrapText="1" readingOrder="1"/>
    </xf>
    <xf numFmtId="164" fontId="431" fillId="432" borderId="431" xfId="0" applyNumberFormat="1" applyFont="1" applyFill="1" applyBorder="1" applyAlignment="1" applyProtection="1">
      <alignment horizontal="right" wrapText="1" readingOrder="1"/>
    </xf>
    <xf numFmtId="164" fontId="432" fillId="433" borderId="432" xfId="0" applyNumberFormat="1" applyFont="1" applyFill="1" applyBorder="1" applyAlignment="1" applyProtection="1">
      <alignment horizontal="right" wrapText="1" readingOrder="1"/>
    </xf>
    <xf numFmtId="164" fontId="433" fillId="434" borderId="433" xfId="0" applyNumberFormat="1" applyFont="1" applyFill="1" applyBorder="1" applyAlignment="1" applyProtection="1">
      <alignment horizontal="right" wrapText="1" readingOrder="1"/>
    </xf>
    <xf numFmtId="164" fontId="434" fillId="435" borderId="434" xfId="0" applyNumberFormat="1" applyFont="1" applyFill="1" applyBorder="1" applyAlignment="1" applyProtection="1">
      <alignment horizontal="right" wrapText="1" readingOrder="1"/>
    </xf>
    <xf numFmtId="164" fontId="435" fillId="436" borderId="435" xfId="0" applyNumberFormat="1" applyFont="1" applyFill="1" applyBorder="1" applyAlignment="1" applyProtection="1">
      <alignment horizontal="right" wrapText="1" readingOrder="1"/>
    </xf>
    <xf numFmtId="164" fontId="436" fillId="437" borderId="436" xfId="0" applyNumberFormat="1" applyFont="1" applyFill="1" applyBorder="1" applyAlignment="1" applyProtection="1">
      <alignment horizontal="right" wrapText="1" readingOrder="1"/>
    </xf>
    <xf numFmtId="164" fontId="437" fillId="438" borderId="437" xfId="0" applyNumberFormat="1" applyFont="1" applyFill="1" applyBorder="1" applyAlignment="1" applyProtection="1">
      <alignment horizontal="right" wrapText="1" readingOrder="1"/>
    </xf>
    <xf numFmtId="164" fontId="438" fillId="439" borderId="438" xfId="0" applyNumberFormat="1" applyFont="1" applyFill="1" applyBorder="1" applyAlignment="1" applyProtection="1">
      <alignment horizontal="right" wrapText="1" readingOrder="1"/>
    </xf>
    <xf numFmtId="164" fontId="439" fillId="440" borderId="439" xfId="0" applyNumberFormat="1" applyFont="1" applyFill="1" applyBorder="1" applyAlignment="1" applyProtection="1">
      <alignment horizontal="right" wrapText="1" readingOrder="1"/>
    </xf>
    <xf numFmtId="164" fontId="440" fillId="441" borderId="440" xfId="0" applyNumberFormat="1" applyFont="1" applyFill="1" applyBorder="1" applyAlignment="1" applyProtection="1">
      <alignment horizontal="right" wrapText="1" readingOrder="1"/>
    </xf>
    <xf numFmtId="164" fontId="441" fillId="442" borderId="441" xfId="0" applyNumberFormat="1" applyFont="1" applyFill="1" applyBorder="1" applyAlignment="1" applyProtection="1">
      <alignment horizontal="right" wrapText="1" readingOrder="1"/>
    </xf>
    <xf numFmtId="164" fontId="442" fillId="443" borderId="442" xfId="0" applyNumberFormat="1" applyFont="1" applyFill="1" applyBorder="1" applyAlignment="1" applyProtection="1">
      <alignment horizontal="right" wrapText="1" readingOrder="1"/>
    </xf>
    <xf numFmtId="164" fontId="443" fillId="444" borderId="443" xfId="0" applyNumberFormat="1" applyFont="1" applyFill="1" applyBorder="1" applyAlignment="1" applyProtection="1">
      <alignment horizontal="right" wrapText="1" readingOrder="1"/>
    </xf>
    <xf numFmtId="164" fontId="444" fillId="445" borderId="444" xfId="0" applyNumberFormat="1" applyFont="1" applyFill="1" applyBorder="1" applyAlignment="1" applyProtection="1">
      <alignment horizontal="right" wrapText="1" readingOrder="1"/>
    </xf>
    <xf numFmtId="164" fontId="445" fillId="446" borderId="445" xfId="0" applyNumberFormat="1" applyFont="1" applyFill="1" applyBorder="1" applyAlignment="1" applyProtection="1">
      <alignment horizontal="right" wrapText="1" readingOrder="1"/>
    </xf>
    <xf numFmtId="164" fontId="446" fillId="447" borderId="446" xfId="0" applyNumberFormat="1" applyFont="1" applyFill="1" applyBorder="1" applyAlignment="1" applyProtection="1">
      <alignment horizontal="right" wrapText="1" readingOrder="1"/>
    </xf>
    <xf numFmtId="164" fontId="447" fillId="448" borderId="447" xfId="0" applyNumberFormat="1" applyFont="1" applyFill="1" applyBorder="1" applyAlignment="1" applyProtection="1">
      <alignment horizontal="right" wrapText="1" readingOrder="1"/>
    </xf>
    <xf numFmtId="166" fontId="448" fillId="449" borderId="448" xfId="0" applyNumberFormat="1" applyFont="1" applyFill="1" applyBorder="1" applyAlignment="1" applyProtection="1">
      <alignment horizontal="right" wrapText="1" readingOrder="1"/>
    </xf>
    <xf numFmtId="166" fontId="449" fillId="450" borderId="449" xfId="0" applyNumberFormat="1" applyFont="1" applyFill="1" applyBorder="1" applyAlignment="1" applyProtection="1">
      <alignment horizontal="right" wrapText="1" readingOrder="1"/>
    </xf>
    <xf numFmtId="166" fontId="450" fillId="451" borderId="450" xfId="0" applyNumberFormat="1" applyFont="1" applyFill="1" applyBorder="1" applyAlignment="1" applyProtection="1">
      <alignment horizontal="right" wrapText="1" readingOrder="1"/>
    </xf>
    <xf numFmtId="166" fontId="451" fillId="452" borderId="451" xfId="0" applyNumberFormat="1" applyFont="1" applyFill="1" applyBorder="1" applyAlignment="1" applyProtection="1">
      <alignment horizontal="right" wrapText="1" readingOrder="1"/>
    </xf>
    <xf numFmtId="0" fontId="452" fillId="453" borderId="452" xfId="0" applyFont="1" applyFill="1" applyBorder="1" applyAlignment="1" applyProtection="1">
      <alignment horizontal="left" vertical="top" wrapText="1" readingOrder="1"/>
    </xf>
    <xf numFmtId="0" fontId="453" fillId="454" borderId="453" xfId="0" applyFont="1" applyFill="1" applyBorder="1" applyAlignment="1" applyProtection="1">
      <alignment horizontal="left" vertical="top" wrapText="1" readingOrder="1"/>
    </xf>
    <xf numFmtId="0" fontId="454" fillId="455" borderId="454" xfId="0" applyFont="1" applyFill="1" applyBorder="1" applyAlignment="1" applyProtection="1">
      <alignment horizontal="right" vertical="top" wrapText="1" readingOrder="1"/>
    </xf>
    <xf numFmtId="164" fontId="455" fillId="456" borderId="455" xfId="0" applyNumberFormat="1" applyFont="1" applyFill="1" applyBorder="1" applyAlignment="1" applyProtection="1">
      <alignment horizontal="right" wrapText="1" readingOrder="1"/>
    </xf>
    <xf numFmtId="164" fontId="456" fillId="457" borderId="456" xfId="0" applyNumberFormat="1" applyFont="1" applyFill="1" applyBorder="1" applyAlignment="1" applyProtection="1">
      <alignment horizontal="right" wrapText="1" readingOrder="1"/>
    </xf>
    <xf numFmtId="164" fontId="457" fillId="458" borderId="457" xfId="0" applyNumberFormat="1" applyFont="1" applyFill="1" applyBorder="1" applyAlignment="1" applyProtection="1">
      <alignment horizontal="right" wrapText="1" readingOrder="1"/>
    </xf>
    <xf numFmtId="164" fontId="458" fillId="459" borderId="458" xfId="0" applyNumberFormat="1" applyFont="1" applyFill="1" applyBorder="1" applyAlignment="1" applyProtection="1">
      <alignment horizontal="right" wrapText="1" readingOrder="1"/>
    </xf>
    <xf numFmtId="164" fontId="459" fillId="460" borderId="459" xfId="0" applyNumberFormat="1" applyFont="1" applyFill="1" applyBorder="1" applyAlignment="1" applyProtection="1">
      <alignment horizontal="right" wrapText="1" readingOrder="1"/>
    </xf>
    <xf numFmtId="164" fontId="460" fillId="461" borderId="460" xfId="0" applyNumberFormat="1" applyFont="1" applyFill="1" applyBorder="1" applyAlignment="1" applyProtection="1">
      <alignment horizontal="right" wrapText="1" readingOrder="1"/>
    </xf>
    <xf numFmtId="164" fontId="461" fillId="462" borderId="461" xfId="0" applyNumberFormat="1" applyFont="1" applyFill="1" applyBorder="1" applyAlignment="1" applyProtection="1">
      <alignment horizontal="right" wrapText="1" readingOrder="1"/>
    </xf>
    <xf numFmtId="164" fontId="462" fillId="463" borderId="462" xfId="0" applyNumberFormat="1" applyFont="1" applyFill="1" applyBorder="1" applyAlignment="1" applyProtection="1">
      <alignment horizontal="right" wrapText="1" readingOrder="1"/>
    </xf>
    <xf numFmtId="164" fontId="463" fillId="464" borderId="463" xfId="0" applyNumberFormat="1" applyFont="1" applyFill="1" applyBorder="1" applyAlignment="1" applyProtection="1">
      <alignment horizontal="right" wrapText="1" readingOrder="1"/>
    </xf>
    <xf numFmtId="164" fontId="464" fillId="465" borderId="464" xfId="0" applyNumberFormat="1" applyFont="1" applyFill="1" applyBorder="1" applyAlignment="1" applyProtection="1">
      <alignment horizontal="right" wrapText="1" readingOrder="1"/>
    </xf>
    <xf numFmtId="164" fontId="465" fillId="466" borderId="465" xfId="0" applyNumberFormat="1" applyFont="1" applyFill="1" applyBorder="1" applyAlignment="1" applyProtection="1">
      <alignment horizontal="right" wrapText="1" readingOrder="1"/>
    </xf>
    <xf numFmtId="164" fontId="466" fillId="467" borderId="466" xfId="0" applyNumberFormat="1" applyFont="1" applyFill="1" applyBorder="1" applyAlignment="1" applyProtection="1">
      <alignment horizontal="right" wrapText="1" readingOrder="1"/>
    </xf>
    <xf numFmtId="164" fontId="467" fillId="468" borderId="467" xfId="0" applyNumberFormat="1" applyFont="1" applyFill="1" applyBorder="1" applyAlignment="1" applyProtection="1">
      <alignment horizontal="right" wrapText="1" readingOrder="1"/>
    </xf>
    <xf numFmtId="164" fontId="468" fillId="469" borderId="468" xfId="0" applyNumberFormat="1" applyFont="1" applyFill="1" applyBorder="1" applyAlignment="1" applyProtection="1">
      <alignment horizontal="right" wrapText="1" readingOrder="1"/>
    </xf>
    <xf numFmtId="164" fontId="469" fillId="470" borderId="469" xfId="0" applyNumberFormat="1" applyFont="1" applyFill="1" applyBorder="1" applyAlignment="1" applyProtection="1">
      <alignment horizontal="right" wrapText="1" readingOrder="1"/>
    </xf>
    <xf numFmtId="164" fontId="470" fillId="471" borderId="470" xfId="0" applyNumberFormat="1" applyFont="1" applyFill="1" applyBorder="1" applyAlignment="1" applyProtection="1">
      <alignment horizontal="right" wrapText="1" readingOrder="1"/>
    </xf>
    <xf numFmtId="164" fontId="471" fillId="472" borderId="471" xfId="0" applyNumberFormat="1" applyFont="1" applyFill="1" applyBorder="1" applyAlignment="1" applyProtection="1">
      <alignment horizontal="right" wrapText="1" readingOrder="1"/>
    </xf>
    <xf numFmtId="164" fontId="472" fillId="473" borderId="472" xfId="0" applyNumberFormat="1" applyFont="1" applyFill="1" applyBorder="1" applyAlignment="1" applyProtection="1">
      <alignment horizontal="right" wrapText="1" readingOrder="1"/>
    </xf>
    <xf numFmtId="164" fontId="473" fillId="474" borderId="473" xfId="0" applyNumberFormat="1" applyFont="1" applyFill="1" applyBorder="1" applyAlignment="1" applyProtection="1">
      <alignment horizontal="right" wrapText="1" readingOrder="1"/>
    </xf>
    <xf numFmtId="164" fontId="474" fillId="475" borderId="474" xfId="0" applyNumberFormat="1" applyFont="1" applyFill="1" applyBorder="1" applyAlignment="1" applyProtection="1">
      <alignment horizontal="right" wrapText="1" readingOrder="1"/>
    </xf>
    <xf numFmtId="164" fontId="475" fillId="476" borderId="475" xfId="0" applyNumberFormat="1" applyFont="1" applyFill="1" applyBorder="1" applyAlignment="1" applyProtection="1">
      <alignment horizontal="right" wrapText="1" readingOrder="1"/>
    </xf>
    <xf numFmtId="164" fontId="476" fillId="477" borderId="476" xfId="0" applyNumberFormat="1" applyFont="1" applyFill="1" applyBorder="1" applyAlignment="1" applyProtection="1">
      <alignment horizontal="right" wrapText="1" readingOrder="1"/>
    </xf>
    <xf numFmtId="164" fontId="477" fillId="478" borderId="477" xfId="0" applyNumberFormat="1" applyFont="1" applyFill="1" applyBorder="1" applyAlignment="1" applyProtection="1">
      <alignment horizontal="right" wrapText="1" readingOrder="1"/>
    </xf>
    <xf numFmtId="164" fontId="478" fillId="479" borderId="478" xfId="0" applyNumberFormat="1" applyFont="1" applyFill="1" applyBorder="1" applyAlignment="1" applyProtection="1">
      <alignment horizontal="right" wrapText="1" readingOrder="1"/>
    </xf>
    <xf numFmtId="164" fontId="479" fillId="480" borderId="479" xfId="0" applyNumberFormat="1" applyFont="1" applyFill="1" applyBorder="1" applyAlignment="1" applyProtection="1">
      <alignment horizontal="right" wrapText="1" readingOrder="1"/>
    </xf>
    <xf numFmtId="166" fontId="480" fillId="481" borderId="480" xfId="0" applyNumberFormat="1" applyFont="1" applyFill="1" applyBorder="1" applyAlignment="1" applyProtection="1">
      <alignment horizontal="right" wrapText="1" readingOrder="1"/>
    </xf>
    <xf numFmtId="166" fontId="481" fillId="482" borderId="481" xfId="0" applyNumberFormat="1" applyFont="1" applyFill="1" applyBorder="1" applyAlignment="1" applyProtection="1">
      <alignment horizontal="right" wrapText="1" readingOrder="1"/>
    </xf>
    <xf numFmtId="166" fontId="482" fillId="483" borderId="482" xfId="0" applyNumberFormat="1" applyFont="1" applyFill="1" applyBorder="1" applyAlignment="1" applyProtection="1">
      <alignment horizontal="right" wrapText="1" readingOrder="1"/>
    </xf>
    <xf numFmtId="166" fontId="483" fillId="484" borderId="483" xfId="0" applyNumberFormat="1" applyFont="1" applyFill="1" applyBorder="1" applyAlignment="1" applyProtection="1">
      <alignment horizontal="right" wrapText="1" readingOrder="1"/>
    </xf>
    <xf numFmtId="0" fontId="484" fillId="485" borderId="484" xfId="0" applyFont="1" applyFill="1" applyBorder="1" applyAlignment="1" applyProtection="1">
      <alignment horizontal="left" vertical="top" wrapText="1" readingOrder="1"/>
    </xf>
    <xf numFmtId="0" fontId="485" fillId="486" borderId="485" xfId="0" applyFont="1" applyFill="1" applyBorder="1" applyAlignment="1" applyProtection="1">
      <alignment horizontal="left" vertical="top" wrapText="1" readingOrder="1"/>
    </xf>
    <xf numFmtId="0" fontId="486" fillId="487" borderId="486" xfId="0" applyFont="1" applyFill="1" applyBorder="1" applyAlignment="1" applyProtection="1">
      <alignment horizontal="right" vertical="top" wrapText="1" readingOrder="1"/>
    </xf>
    <xf numFmtId="164" fontId="487" fillId="488" borderId="487" xfId="0" applyNumberFormat="1" applyFont="1" applyFill="1" applyBorder="1" applyAlignment="1" applyProtection="1">
      <alignment horizontal="right" wrapText="1" readingOrder="1"/>
    </xf>
    <xf numFmtId="164" fontId="488" fillId="489" borderId="488" xfId="0" applyNumberFormat="1" applyFont="1" applyFill="1" applyBorder="1" applyAlignment="1" applyProtection="1">
      <alignment horizontal="right" wrapText="1" readingOrder="1"/>
    </xf>
    <xf numFmtId="164" fontId="489" fillId="490" borderId="489" xfId="0" applyNumberFormat="1" applyFont="1" applyFill="1" applyBorder="1" applyAlignment="1" applyProtection="1">
      <alignment horizontal="right" wrapText="1" readingOrder="1"/>
    </xf>
    <xf numFmtId="164" fontId="490" fillId="491" borderId="490" xfId="0" applyNumberFormat="1" applyFont="1" applyFill="1" applyBorder="1" applyAlignment="1" applyProtection="1">
      <alignment horizontal="right" wrapText="1" readingOrder="1"/>
    </xf>
    <xf numFmtId="164" fontId="491" fillId="492" borderId="491" xfId="0" applyNumberFormat="1" applyFont="1" applyFill="1" applyBorder="1" applyAlignment="1" applyProtection="1">
      <alignment horizontal="right" wrapText="1" readingOrder="1"/>
    </xf>
    <xf numFmtId="164" fontId="492" fillId="493" borderId="492" xfId="0" applyNumberFormat="1" applyFont="1" applyFill="1" applyBorder="1" applyAlignment="1" applyProtection="1">
      <alignment horizontal="right" wrapText="1" readingOrder="1"/>
    </xf>
    <xf numFmtId="164" fontId="493" fillId="494" borderId="493" xfId="0" applyNumberFormat="1" applyFont="1" applyFill="1" applyBorder="1" applyAlignment="1" applyProtection="1">
      <alignment horizontal="right" wrapText="1" readingOrder="1"/>
    </xf>
    <xf numFmtId="164" fontId="494" fillId="495" borderId="494" xfId="0" applyNumberFormat="1" applyFont="1" applyFill="1" applyBorder="1" applyAlignment="1" applyProtection="1">
      <alignment horizontal="right" wrapText="1" readingOrder="1"/>
    </xf>
    <xf numFmtId="164" fontId="495" fillId="496" borderId="495" xfId="0" applyNumberFormat="1" applyFont="1" applyFill="1" applyBorder="1" applyAlignment="1" applyProtection="1">
      <alignment horizontal="right" wrapText="1" readingOrder="1"/>
    </xf>
    <xf numFmtId="164" fontId="496" fillId="497" borderId="496" xfId="0" applyNumberFormat="1" applyFont="1" applyFill="1" applyBorder="1" applyAlignment="1" applyProtection="1">
      <alignment horizontal="right" wrapText="1" readingOrder="1"/>
    </xf>
    <xf numFmtId="164" fontId="497" fillId="498" borderId="497" xfId="0" applyNumberFormat="1" applyFont="1" applyFill="1" applyBorder="1" applyAlignment="1" applyProtection="1">
      <alignment horizontal="right" wrapText="1" readingOrder="1"/>
    </xf>
    <xf numFmtId="164" fontId="498" fillId="499" borderId="498" xfId="0" applyNumberFormat="1" applyFont="1" applyFill="1" applyBorder="1" applyAlignment="1" applyProtection="1">
      <alignment horizontal="right" wrapText="1" readingOrder="1"/>
    </xf>
    <xf numFmtId="164" fontId="499" fillId="500" borderId="499" xfId="0" applyNumberFormat="1" applyFont="1" applyFill="1" applyBorder="1" applyAlignment="1" applyProtection="1">
      <alignment horizontal="right" wrapText="1" readingOrder="1"/>
    </xf>
    <xf numFmtId="164" fontId="500" fillId="501" borderId="500" xfId="0" applyNumberFormat="1" applyFont="1" applyFill="1" applyBorder="1" applyAlignment="1" applyProtection="1">
      <alignment horizontal="right" wrapText="1" readingOrder="1"/>
    </xf>
    <xf numFmtId="164" fontId="501" fillId="502" borderId="501" xfId="0" applyNumberFormat="1" applyFont="1" applyFill="1" applyBorder="1" applyAlignment="1" applyProtection="1">
      <alignment horizontal="right" wrapText="1" readingOrder="1"/>
    </xf>
    <xf numFmtId="164" fontId="502" fillId="503" borderId="502" xfId="0" applyNumberFormat="1" applyFont="1" applyFill="1" applyBorder="1" applyAlignment="1" applyProtection="1">
      <alignment horizontal="right" wrapText="1" readingOrder="1"/>
    </xf>
    <xf numFmtId="164" fontId="503" fillId="504" borderId="503" xfId="0" applyNumberFormat="1" applyFont="1" applyFill="1" applyBorder="1" applyAlignment="1" applyProtection="1">
      <alignment horizontal="right" wrapText="1" readingOrder="1"/>
    </xf>
    <xf numFmtId="164" fontId="504" fillId="505" borderId="504" xfId="0" applyNumberFormat="1" applyFont="1" applyFill="1" applyBorder="1" applyAlignment="1" applyProtection="1">
      <alignment horizontal="right" wrapText="1" readingOrder="1"/>
    </xf>
    <xf numFmtId="164" fontId="505" fillId="506" borderId="505" xfId="0" applyNumberFormat="1" applyFont="1" applyFill="1" applyBorder="1" applyAlignment="1" applyProtection="1">
      <alignment horizontal="right" wrapText="1" readingOrder="1"/>
    </xf>
    <xf numFmtId="164" fontId="506" fillId="507" borderId="506" xfId="0" applyNumberFormat="1" applyFont="1" applyFill="1" applyBorder="1" applyAlignment="1" applyProtection="1">
      <alignment horizontal="right" wrapText="1" readingOrder="1"/>
    </xf>
    <xf numFmtId="164" fontId="507" fillId="508" borderId="507" xfId="0" applyNumberFormat="1" applyFont="1" applyFill="1" applyBorder="1" applyAlignment="1" applyProtection="1">
      <alignment horizontal="right" wrapText="1" readingOrder="1"/>
    </xf>
    <xf numFmtId="164" fontId="508" fillId="509" borderId="508" xfId="0" applyNumberFormat="1" applyFont="1" applyFill="1" applyBorder="1" applyAlignment="1" applyProtection="1">
      <alignment horizontal="right" wrapText="1" readingOrder="1"/>
    </xf>
    <xf numFmtId="164" fontId="509" fillId="510" borderId="509" xfId="0" applyNumberFormat="1" applyFont="1" applyFill="1" applyBorder="1" applyAlignment="1" applyProtection="1">
      <alignment horizontal="right" wrapText="1" readingOrder="1"/>
    </xf>
    <xf numFmtId="164" fontId="510" fillId="511" borderId="510" xfId="0" applyNumberFormat="1" applyFont="1" applyFill="1" applyBorder="1" applyAlignment="1" applyProtection="1">
      <alignment horizontal="right" wrapText="1" readingOrder="1"/>
    </xf>
    <xf numFmtId="164" fontId="511" fillId="512" borderId="511" xfId="0" applyNumberFormat="1" applyFont="1" applyFill="1" applyBorder="1" applyAlignment="1" applyProtection="1">
      <alignment horizontal="right" wrapText="1" readingOrder="1"/>
    </xf>
    <xf numFmtId="166" fontId="512" fillId="513" borderId="512" xfId="0" applyNumberFormat="1" applyFont="1" applyFill="1" applyBorder="1" applyAlignment="1" applyProtection="1">
      <alignment horizontal="right" wrapText="1" readingOrder="1"/>
    </xf>
    <xf numFmtId="166" fontId="513" fillId="514" borderId="513" xfId="0" applyNumberFormat="1" applyFont="1" applyFill="1" applyBorder="1" applyAlignment="1" applyProtection="1">
      <alignment horizontal="right" wrapText="1" readingOrder="1"/>
    </xf>
    <xf numFmtId="166" fontId="514" fillId="515" borderId="514" xfId="0" applyNumberFormat="1" applyFont="1" applyFill="1" applyBorder="1" applyAlignment="1" applyProtection="1">
      <alignment horizontal="right" wrapText="1" readingOrder="1"/>
    </xf>
    <xf numFmtId="166" fontId="515" fillId="516" borderId="515" xfId="0" applyNumberFormat="1" applyFont="1" applyFill="1" applyBorder="1" applyAlignment="1" applyProtection="1">
      <alignment horizontal="right" wrapText="1" readingOrder="1"/>
    </xf>
    <xf numFmtId="0" fontId="516" fillId="517" borderId="516" xfId="0" applyFont="1" applyFill="1" applyBorder="1" applyAlignment="1" applyProtection="1">
      <alignment horizontal="left" vertical="top" wrapText="1" readingOrder="1"/>
    </xf>
    <xf numFmtId="0" fontId="517" fillId="518" borderId="517" xfId="0" applyFont="1" applyFill="1" applyBorder="1" applyAlignment="1" applyProtection="1">
      <alignment horizontal="left" vertical="top" wrapText="1" readingOrder="1"/>
    </xf>
    <xf numFmtId="0" fontId="518" fillId="519" borderId="518" xfId="0" applyFont="1" applyFill="1" applyBorder="1" applyAlignment="1" applyProtection="1">
      <alignment horizontal="right" vertical="top" wrapText="1" readingOrder="1"/>
    </xf>
    <xf numFmtId="164" fontId="519" fillId="520" borderId="519" xfId="0" applyNumberFormat="1" applyFont="1" applyFill="1" applyBorder="1" applyAlignment="1" applyProtection="1">
      <alignment horizontal="right" wrapText="1" readingOrder="1"/>
    </xf>
    <xf numFmtId="164" fontId="520" fillId="521" borderId="520" xfId="0" applyNumberFormat="1" applyFont="1" applyFill="1" applyBorder="1" applyAlignment="1" applyProtection="1">
      <alignment horizontal="right" wrapText="1" readingOrder="1"/>
    </xf>
    <xf numFmtId="164" fontId="521" fillId="522" borderId="521" xfId="0" applyNumberFormat="1" applyFont="1" applyFill="1" applyBorder="1" applyAlignment="1" applyProtection="1">
      <alignment horizontal="right" wrapText="1" readingOrder="1"/>
    </xf>
    <xf numFmtId="164" fontId="522" fillId="523" borderId="522" xfId="0" applyNumberFormat="1" applyFont="1" applyFill="1" applyBorder="1" applyAlignment="1" applyProtection="1">
      <alignment horizontal="right" wrapText="1" readingOrder="1"/>
    </xf>
    <xf numFmtId="164" fontId="523" fillId="524" borderId="523" xfId="0" applyNumberFormat="1" applyFont="1" applyFill="1" applyBorder="1" applyAlignment="1" applyProtection="1">
      <alignment horizontal="right" wrapText="1" readingOrder="1"/>
    </xf>
    <xf numFmtId="164" fontId="524" fillId="525" borderId="524" xfId="0" applyNumberFormat="1" applyFont="1" applyFill="1" applyBorder="1" applyAlignment="1" applyProtection="1">
      <alignment horizontal="right" wrapText="1" readingOrder="1"/>
    </xf>
    <xf numFmtId="164" fontId="525" fillId="526" borderId="525" xfId="0" applyNumberFormat="1" applyFont="1" applyFill="1" applyBorder="1" applyAlignment="1" applyProtection="1">
      <alignment horizontal="right" wrapText="1" readingOrder="1"/>
    </xf>
    <xf numFmtId="164" fontId="526" fillId="527" borderId="526" xfId="0" applyNumberFormat="1" applyFont="1" applyFill="1" applyBorder="1" applyAlignment="1" applyProtection="1">
      <alignment horizontal="right" wrapText="1" readingOrder="1"/>
    </xf>
    <xf numFmtId="164" fontId="527" fillId="528" borderId="527" xfId="0" applyNumberFormat="1" applyFont="1" applyFill="1" applyBorder="1" applyAlignment="1" applyProtection="1">
      <alignment horizontal="right" wrapText="1" readingOrder="1"/>
    </xf>
    <xf numFmtId="164" fontId="528" fillId="529" borderId="528" xfId="0" applyNumberFormat="1" applyFont="1" applyFill="1" applyBorder="1" applyAlignment="1" applyProtection="1">
      <alignment horizontal="right" wrapText="1" readingOrder="1"/>
    </xf>
    <xf numFmtId="164" fontId="529" fillId="530" borderId="529" xfId="0" applyNumberFormat="1" applyFont="1" applyFill="1" applyBorder="1" applyAlignment="1" applyProtection="1">
      <alignment horizontal="right" wrapText="1" readingOrder="1"/>
    </xf>
    <xf numFmtId="164" fontId="530" fillId="531" borderId="530" xfId="0" applyNumberFormat="1" applyFont="1" applyFill="1" applyBorder="1" applyAlignment="1" applyProtection="1">
      <alignment horizontal="right" wrapText="1" readingOrder="1"/>
    </xf>
    <xf numFmtId="164" fontId="531" fillId="532" borderId="531" xfId="0" applyNumberFormat="1" applyFont="1" applyFill="1" applyBorder="1" applyAlignment="1" applyProtection="1">
      <alignment horizontal="right" wrapText="1" readingOrder="1"/>
    </xf>
    <xf numFmtId="164" fontId="532" fillId="533" borderId="532" xfId="0" applyNumberFormat="1" applyFont="1" applyFill="1" applyBorder="1" applyAlignment="1" applyProtection="1">
      <alignment horizontal="right" wrapText="1" readingOrder="1"/>
    </xf>
    <xf numFmtId="164" fontId="533" fillId="534" borderId="533" xfId="0" applyNumberFormat="1" applyFont="1" applyFill="1" applyBorder="1" applyAlignment="1" applyProtection="1">
      <alignment horizontal="right" wrapText="1" readingOrder="1"/>
    </xf>
    <xf numFmtId="164" fontId="534" fillId="535" borderId="534" xfId="0" applyNumberFormat="1" applyFont="1" applyFill="1" applyBorder="1" applyAlignment="1" applyProtection="1">
      <alignment horizontal="right" wrapText="1" readingOrder="1"/>
    </xf>
    <xf numFmtId="164" fontId="535" fillId="536" borderId="535" xfId="0" applyNumberFormat="1" applyFont="1" applyFill="1" applyBorder="1" applyAlignment="1" applyProtection="1">
      <alignment horizontal="right" wrapText="1" readingOrder="1"/>
    </xf>
    <xf numFmtId="164" fontId="536" fillId="537" borderId="536" xfId="0" applyNumberFormat="1" applyFont="1" applyFill="1" applyBorder="1" applyAlignment="1" applyProtection="1">
      <alignment horizontal="right" wrapText="1" readingOrder="1"/>
    </xf>
    <xf numFmtId="164" fontId="537" fillId="538" borderId="537" xfId="0" applyNumberFormat="1" applyFont="1" applyFill="1" applyBorder="1" applyAlignment="1" applyProtection="1">
      <alignment horizontal="right" wrapText="1" readingOrder="1"/>
    </xf>
    <xf numFmtId="164" fontId="538" fillId="539" borderId="538" xfId="0" applyNumberFormat="1" applyFont="1" applyFill="1" applyBorder="1" applyAlignment="1" applyProtection="1">
      <alignment horizontal="right" wrapText="1" readingOrder="1"/>
    </xf>
    <xf numFmtId="164" fontId="539" fillId="540" borderId="539" xfId="0" applyNumberFormat="1" applyFont="1" applyFill="1" applyBorder="1" applyAlignment="1" applyProtection="1">
      <alignment horizontal="right" wrapText="1" readingOrder="1"/>
    </xf>
    <xf numFmtId="164" fontId="540" fillId="541" borderId="540" xfId="0" applyNumberFormat="1" applyFont="1" applyFill="1" applyBorder="1" applyAlignment="1" applyProtection="1">
      <alignment horizontal="right" wrapText="1" readingOrder="1"/>
    </xf>
    <xf numFmtId="164" fontId="541" fillId="542" borderId="541" xfId="0" applyNumberFormat="1" applyFont="1" applyFill="1" applyBorder="1" applyAlignment="1" applyProtection="1">
      <alignment horizontal="right" wrapText="1" readingOrder="1"/>
    </xf>
    <xf numFmtId="164" fontId="542" fillId="543" borderId="542" xfId="0" applyNumberFormat="1" applyFont="1" applyFill="1" applyBorder="1" applyAlignment="1" applyProtection="1">
      <alignment horizontal="right" wrapText="1" readingOrder="1"/>
    </xf>
    <xf numFmtId="164" fontId="543" fillId="544" borderId="543" xfId="0" applyNumberFormat="1" applyFont="1" applyFill="1" applyBorder="1" applyAlignment="1" applyProtection="1">
      <alignment horizontal="right" wrapText="1" readingOrder="1"/>
    </xf>
    <xf numFmtId="166" fontId="544" fillId="545" borderId="544" xfId="0" applyNumberFormat="1" applyFont="1" applyFill="1" applyBorder="1" applyAlignment="1" applyProtection="1">
      <alignment horizontal="right" wrapText="1" readingOrder="1"/>
    </xf>
    <xf numFmtId="166" fontId="545" fillId="546" borderId="545" xfId="0" applyNumberFormat="1" applyFont="1" applyFill="1" applyBorder="1" applyAlignment="1" applyProtection="1">
      <alignment horizontal="right" wrapText="1" readingOrder="1"/>
    </xf>
    <xf numFmtId="166" fontId="546" fillId="547" borderId="546" xfId="0" applyNumberFormat="1" applyFont="1" applyFill="1" applyBorder="1" applyAlignment="1" applyProtection="1">
      <alignment horizontal="right" wrapText="1" readingOrder="1"/>
    </xf>
    <xf numFmtId="166" fontId="547" fillId="548" borderId="547" xfId="0" applyNumberFormat="1" applyFont="1" applyFill="1" applyBorder="1" applyAlignment="1" applyProtection="1">
      <alignment horizontal="right" wrapText="1" readingOrder="1"/>
    </xf>
    <xf numFmtId="0" fontId="580" fillId="581" borderId="580" xfId="0" applyFont="1" applyFill="1" applyBorder="1" applyAlignment="1" applyProtection="1">
      <alignment horizontal="left" vertical="top" wrapText="1" readingOrder="1"/>
    </xf>
    <xf numFmtId="0" fontId="581" fillId="582" borderId="581" xfId="0" applyFont="1" applyFill="1" applyBorder="1" applyAlignment="1" applyProtection="1">
      <alignment horizontal="left" vertical="top" wrapText="1" readingOrder="1"/>
    </xf>
    <xf numFmtId="0" fontId="582" fillId="583" borderId="582" xfId="0" applyFont="1" applyFill="1" applyBorder="1" applyAlignment="1" applyProtection="1">
      <alignment horizontal="right" vertical="top" wrapText="1" readingOrder="1"/>
    </xf>
    <xf numFmtId="164" fontId="583" fillId="584" borderId="583" xfId="0" applyNumberFormat="1" applyFont="1" applyFill="1" applyBorder="1" applyAlignment="1" applyProtection="1">
      <alignment horizontal="right" wrapText="1" readingOrder="1"/>
    </xf>
    <xf numFmtId="164" fontId="584" fillId="585" borderId="584" xfId="0" applyNumberFormat="1" applyFont="1" applyFill="1" applyBorder="1" applyAlignment="1" applyProtection="1">
      <alignment horizontal="right" wrapText="1" readingOrder="1"/>
    </xf>
    <xf numFmtId="164" fontId="585" fillId="586" borderId="585" xfId="0" applyNumberFormat="1" applyFont="1" applyFill="1" applyBorder="1" applyAlignment="1" applyProtection="1">
      <alignment horizontal="right" wrapText="1" readingOrder="1"/>
    </xf>
    <xf numFmtId="164" fontId="586" fillId="587" borderId="586" xfId="0" applyNumberFormat="1" applyFont="1" applyFill="1" applyBorder="1" applyAlignment="1" applyProtection="1">
      <alignment horizontal="right" wrapText="1" readingOrder="1"/>
    </xf>
    <xf numFmtId="164" fontId="587" fillId="588" borderId="587" xfId="0" applyNumberFormat="1" applyFont="1" applyFill="1" applyBorder="1" applyAlignment="1" applyProtection="1">
      <alignment horizontal="right" wrapText="1" readingOrder="1"/>
    </xf>
    <xf numFmtId="164" fontId="588" fillId="589" borderId="588" xfId="0" applyNumberFormat="1" applyFont="1" applyFill="1" applyBorder="1" applyAlignment="1" applyProtection="1">
      <alignment horizontal="right" wrapText="1" readingOrder="1"/>
    </xf>
    <xf numFmtId="164" fontId="589" fillId="590" borderId="589" xfId="0" applyNumberFormat="1" applyFont="1" applyFill="1" applyBorder="1" applyAlignment="1" applyProtection="1">
      <alignment horizontal="right" wrapText="1" readingOrder="1"/>
    </xf>
    <xf numFmtId="164" fontId="590" fillId="591" borderId="590" xfId="0" applyNumberFormat="1" applyFont="1" applyFill="1" applyBorder="1" applyAlignment="1" applyProtection="1">
      <alignment horizontal="right" wrapText="1" readingOrder="1"/>
    </xf>
    <xf numFmtId="164" fontId="591" fillId="592" borderId="591" xfId="0" applyNumberFormat="1" applyFont="1" applyFill="1" applyBorder="1" applyAlignment="1" applyProtection="1">
      <alignment horizontal="right" wrapText="1" readingOrder="1"/>
    </xf>
    <xf numFmtId="164" fontId="592" fillId="593" borderId="592" xfId="0" applyNumberFormat="1" applyFont="1" applyFill="1" applyBorder="1" applyAlignment="1" applyProtection="1">
      <alignment horizontal="right" wrapText="1" readingOrder="1"/>
    </xf>
    <xf numFmtId="164" fontId="593" fillId="594" borderId="593" xfId="0" applyNumberFormat="1" applyFont="1" applyFill="1" applyBorder="1" applyAlignment="1" applyProtection="1">
      <alignment horizontal="right" wrapText="1" readingOrder="1"/>
    </xf>
    <xf numFmtId="164" fontId="594" fillId="595" borderId="594" xfId="0" applyNumberFormat="1" applyFont="1" applyFill="1" applyBorder="1" applyAlignment="1" applyProtection="1">
      <alignment horizontal="right" wrapText="1" readingOrder="1"/>
    </xf>
    <xf numFmtId="164" fontId="595" fillId="596" borderId="595" xfId="0" applyNumberFormat="1" applyFont="1" applyFill="1" applyBorder="1" applyAlignment="1" applyProtection="1">
      <alignment horizontal="right" wrapText="1" readingOrder="1"/>
    </xf>
    <xf numFmtId="164" fontId="596" fillId="597" borderId="596" xfId="0" applyNumberFormat="1" applyFont="1" applyFill="1" applyBorder="1" applyAlignment="1" applyProtection="1">
      <alignment horizontal="right" wrapText="1" readingOrder="1"/>
    </xf>
    <xf numFmtId="164" fontId="597" fillId="598" borderId="597" xfId="0" applyNumberFormat="1" applyFont="1" applyFill="1" applyBorder="1" applyAlignment="1" applyProtection="1">
      <alignment horizontal="right" wrapText="1" readingOrder="1"/>
    </xf>
    <xf numFmtId="164" fontId="598" fillId="599" borderId="598" xfId="0" applyNumberFormat="1" applyFont="1" applyFill="1" applyBorder="1" applyAlignment="1" applyProtection="1">
      <alignment horizontal="right" wrapText="1" readingOrder="1"/>
    </xf>
    <xf numFmtId="164" fontId="599" fillId="600" borderId="599" xfId="0" applyNumberFormat="1" applyFont="1" applyFill="1" applyBorder="1" applyAlignment="1" applyProtection="1">
      <alignment horizontal="right" wrapText="1" readingOrder="1"/>
    </xf>
    <xf numFmtId="164" fontId="600" fillId="601" borderId="600" xfId="0" applyNumberFormat="1" applyFont="1" applyFill="1" applyBorder="1" applyAlignment="1" applyProtection="1">
      <alignment horizontal="right" wrapText="1" readingOrder="1"/>
    </xf>
    <xf numFmtId="164" fontId="601" fillId="602" borderId="601" xfId="0" applyNumberFormat="1" applyFont="1" applyFill="1" applyBorder="1" applyAlignment="1" applyProtection="1">
      <alignment horizontal="right" wrapText="1" readingOrder="1"/>
    </xf>
    <xf numFmtId="164" fontId="602" fillId="603" borderId="602" xfId="0" applyNumberFormat="1" applyFont="1" applyFill="1" applyBorder="1" applyAlignment="1" applyProtection="1">
      <alignment horizontal="right" wrapText="1" readingOrder="1"/>
    </xf>
    <xf numFmtId="164" fontId="603" fillId="604" borderId="603" xfId="0" applyNumberFormat="1" applyFont="1" applyFill="1" applyBorder="1" applyAlignment="1" applyProtection="1">
      <alignment horizontal="right" wrapText="1" readingOrder="1"/>
    </xf>
    <xf numFmtId="164" fontId="604" fillId="605" borderId="604" xfId="0" applyNumberFormat="1" applyFont="1" applyFill="1" applyBorder="1" applyAlignment="1" applyProtection="1">
      <alignment horizontal="right" wrapText="1" readingOrder="1"/>
    </xf>
    <xf numFmtId="164" fontId="605" fillId="606" borderId="605" xfId="0" applyNumberFormat="1" applyFont="1" applyFill="1" applyBorder="1" applyAlignment="1" applyProtection="1">
      <alignment horizontal="right" wrapText="1" readingOrder="1"/>
    </xf>
    <xf numFmtId="164" fontId="606" fillId="607" borderId="606" xfId="0" applyNumberFormat="1" applyFont="1" applyFill="1" applyBorder="1" applyAlignment="1" applyProtection="1">
      <alignment horizontal="right" wrapText="1" readingOrder="1"/>
    </xf>
    <xf numFmtId="164" fontId="607" fillId="608" borderId="607" xfId="0" applyNumberFormat="1" applyFont="1" applyFill="1" applyBorder="1" applyAlignment="1" applyProtection="1">
      <alignment horizontal="right" wrapText="1" readingOrder="1"/>
    </xf>
    <xf numFmtId="164" fontId="608" fillId="609" borderId="608" xfId="0" applyNumberFormat="1" applyFont="1" applyFill="1" applyBorder="1" applyAlignment="1" applyProtection="1">
      <alignment horizontal="right" wrapText="1" readingOrder="1"/>
    </xf>
    <xf numFmtId="164" fontId="609" fillId="610" borderId="609" xfId="0" applyNumberFormat="1" applyFont="1" applyFill="1" applyBorder="1" applyAlignment="1" applyProtection="1">
      <alignment horizontal="right" wrapText="1" readingOrder="1"/>
    </xf>
    <xf numFmtId="164" fontId="610" fillId="611" borderId="610" xfId="0" applyNumberFormat="1" applyFont="1" applyFill="1" applyBorder="1" applyAlignment="1" applyProtection="1">
      <alignment horizontal="right" wrapText="1" readingOrder="1"/>
    </xf>
    <xf numFmtId="164" fontId="611" fillId="612" borderId="611" xfId="0" applyNumberFormat="1" applyFont="1" applyFill="1" applyBorder="1" applyAlignment="1" applyProtection="1">
      <alignment horizontal="right" wrapText="1" readingOrder="1"/>
    </xf>
    <xf numFmtId="0" fontId="612" fillId="613" borderId="612" xfId="0" applyFont="1" applyFill="1" applyBorder="1" applyAlignment="1" applyProtection="1">
      <alignment horizontal="left" vertical="top" wrapText="1" readingOrder="1"/>
    </xf>
    <xf numFmtId="0" fontId="613" fillId="614" borderId="613" xfId="0" applyFont="1" applyFill="1" applyBorder="1" applyAlignment="1" applyProtection="1">
      <alignment horizontal="left" vertical="top" wrapText="1" readingOrder="1"/>
    </xf>
    <xf numFmtId="0" fontId="614" fillId="615" borderId="614" xfId="0" applyFont="1" applyFill="1" applyBorder="1" applyAlignment="1" applyProtection="1">
      <alignment horizontal="right" vertical="top" wrapText="1" readingOrder="1"/>
    </xf>
    <xf numFmtId="164" fontId="615" fillId="616" borderId="615" xfId="0" applyNumberFormat="1" applyFont="1" applyFill="1" applyBorder="1" applyAlignment="1" applyProtection="1">
      <alignment horizontal="right" wrapText="1" readingOrder="1"/>
    </xf>
    <xf numFmtId="164" fontId="616" fillId="617" borderId="616" xfId="0" applyNumberFormat="1" applyFont="1" applyFill="1" applyBorder="1" applyAlignment="1" applyProtection="1">
      <alignment horizontal="right" wrapText="1" readingOrder="1"/>
    </xf>
    <xf numFmtId="164" fontId="617" fillId="618" borderId="617" xfId="0" applyNumberFormat="1" applyFont="1" applyFill="1" applyBorder="1" applyAlignment="1" applyProtection="1">
      <alignment horizontal="right" wrapText="1" readingOrder="1"/>
    </xf>
    <xf numFmtId="164" fontId="618" fillId="619" borderId="618" xfId="0" applyNumberFormat="1" applyFont="1" applyFill="1" applyBorder="1" applyAlignment="1" applyProtection="1">
      <alignment horizontal="right" wrapText="1" readingOrder="1"/>
    </xf>
    <xf numFmtId="164" fontId="619" fillId="620" borderId="619" xfId="0" applyNumberFormat="1" applyFont="1" applyFill="1" applyBorder="1" applyAlignment="1" applyProtection="1">
      <alignment horizontal="right" wrapText="1" readingOrder="1"/>
    </xf>
    <xf numFmtId="164" fontId="620" fillId="621" borderId="620" xfId="0" applyNumberFormat="1" applyFont="1" applyFill="1" applyBorder="1" applyAlignment="1" applyProtection="1">
      <alignment horizontal="right" wrapText="1" readingOrder="1"/>
    </xf>
    <xf numFmtId="164" fontId="621" fillId="622" borderId="621" xfId="0" applyNumberFormat="1" applyFont="1" applyFill="1" applyBorder="1" applyAlignment="1" applyProtection="1">
      <alignment horizontal="right" wrapText="1" readingOrder="1"/>
    </xf>
    <xf numFmtId="164" fontId="622" fillId="623" borderId="622" xfId="0" applyNumberFormat="1" applyFont="1" applyFill="1" applyBorder="1" applyAlignment="1" applyProtection="1">
      <alignment horizontal="right" wrapText="1" readingOrder="1"/>
    </xf>
    <xf numFmtId="164" fontId="623" fillId="624" borderId="623" xfId="0" applyNumberFormat="1" applyFont="1" applyFill="1" applyBorder="1" applyAlignment="1" applyProtection="1">
      <alignment horizontal="right" wrapText="1" readingOrder="1"/>
    </xf>
    <xf numFmtId="164" fontId="624" fillId="625" borderId="624" xfId="0" applyNumberFormat="1" applyFont="1" applyFill="1" applyBorder="1" applyAlignment="1" applyProtection="1">
      <alignment horizontal="right" wrapText="1" readingOrder="1"/>
    </xf>
    <xf numFmtId="164" fontId="625" fillId="626" borderId="625" xfId="0" applyNumberFormat="1" applyFont="1" applyFill="1" applyBorder="1" applyAlignment="1" applyProtection="1">
      <alignment horizontal="right" wrapText="1" readingOrder="1"/>
    </xf>
    <xf numFmtId="164" fontId="626" fillId="627" borderId="626" xfId="0" applyNumberFormat="1" applyFont="1" applyFill="1" applyBorder="1" applyAlignment="1" applyProtection="1">
      <alignment horizontal="right" wrapText="1" readingOrder="1"/>
    </xf>
    <xf numFmtId="164" fontId="627" fillId="628" borderId="627" xfId="0" applyNumberFormat="1" applyFont="1" applyFill="1" applyBorder="1" applyAlignment="1" applyProtection="1">
      <alignment horizontal="right" wrapText="1" readingOrder="1"/>
    </xf>
    <xf numFmtId="164" fontId="628" fillId="629" borderId="628" xfId="0" applyNumberFormat="1" applyFont="1" applyFill="1" applyBorder="1" applyAlignment="1" applyProtection="1">
      <alignment horizontal="right" wrapText="1" readingOrder="1"/>
    </xf>
    <xf numFmtId="164" fontId="629" fillId="630" borderId="629" xfId="0" applyNumberFormat="1" applyFont="1" applyFill="1" applyBorder="1" applyAlignment="1" applyProtection="1">
      <alignment horizontal="right" wrapText="1" readingOrder="1"/>
    </xf>
    <xf numFmtId="164" fontId="630" fillId="631" borderId="630" xfId="0" applyNumberFormat="1" applyFont="1" applyFill="1" applyBorder="1" applyAlignment="1" applyProtection="1">
      <alignment horizontal="right" wrapText="1" readingOrder="1"/>
    </xf>
    <xf numFmtId="164" fontId="631" fillId="632" borderId="631" xfId="0" applyNumberFormat="1" applyFont="1" applyFill="1" applyBorder="1" applyAlignment="1" applyProtection="1">
      <alignment horizontal="right" wrapText="1" readingOrder="1"/>
    </xf>
    <xf numFmtId="164" fontId="632" fillId="633" borderId="632" xfId="0" applyNumberFormat="1" applyFont="1" applyFill="1" applyBorder="1" applyAlignment="1" applyProtection="1">
      <alignment horizontal="right" wrapText="1" readingOrder="1"/>
    </xf>
    <xf numFmtId="164" fontId="633" fillId="634" borderId="633" xfId="0" applyNumberFormat="1" applyFont="1" applyFill="1" applyBorder="1" applyAlignment="1" applyProtection="1">
      <alignment horizontal="right" wrapText="1" readingOrder="1"/>
    </xf>
    <xf numFmtId="164" fontId="634" fillId="635" borderId="634" xfId="0" applyNumberFormat="1" applyFont="1" applyFill="1" applyBorder="1" applyAlignment="1" applyProtection="1">
      <alignment horizontal="right" wrapText="1" readingOrder="1"/>
    </xf>
    <xf numFmtId="164" fontId="635" fillId="636" borderId="635" xfId="0" applyNumberFormat="1" applyFont="1" applyFill="1" applyBorder="1" applyAlignment="1" applyProtection="1">
      <alignment horizontal="right" wrapText="1" readingOrder="1"/>
    </xf>
    <xf numFmtId="164" fontId="636" fillId="637" borderId="636" xfId="0" applyNumberFormat="1" applyFont="1" applyFill="1" applyBorder="1" applyAlignment="1" applyProtection="1">
      <alignment horizontal="right" wrapText="1" readingOrder="1"/>
    </xf>
    <xf numFmtId="164" fontId="637" fillId="638" borderId="637" xfId="0" applyNumberFormat="1" applyFont="1" applyFill="1" applyBorder="1" applyAlignment="1" applyProtection="1">
      <alignment horizontal="right" wrapText="1" readingOrder="1"/>
    </xf>
    <xf numFmtId="164" fontId="638" fillId="639" borderId="638" xfId="0" applyNumberFormat="1" applyFont="1" applyFill="1" applyBorder="1" applyAlignment="1" applyProtection="1">
      <alignment horizontal="right" wrapText="1" readingOrder="1"/>
    </xf>
    <xf numFmtId="164" fontId="639" fillId="640" borderId="639" xfId="0" applyNumberFormat="1" applyFont="1" applyFill="1" applyBorder="1" applyAlignment="1" applyProtection="1">
      <alignment horizontal="right" wrapText="1" readingOrder="1"/>
    </xf>
    <xf numFmtId="164" fontId="640" fillId="641" borderId="640" xfId="0" applyNumberFormat="1" applyFont="1" applyFill="1" applyBorder="1" applyAlignment="1" applyProtection="1">
      <alignment horizontal="right" wrapText="1" readingOrder="1"/>
    </xf>
    <xf numFmtId="164" fontId="641" fillId="642" borderId="641" xfId="0" applyNumberFormat="1" applyFont="1" applyFill="1" applyBorder="1" applyAlignment="1" applyProtection="1">
      <alignment horizontal="right" wrapText="1" readingOrder="1"/>
    </xf>
    <xf numFmtId="164" fontId="642" fillId="643" borderId="642" xfId="0" applyNumberFormat="1" applyFont="1" applyFill="1" applyBorder="1" applyAlignment="1" applyProtection="1">
      <alignment horizontal="right" wrapText="1" readingOrder="1"/>
    </xf>
    <xf numFmtId="164" fontId="643" fillId="644" borderId="643" xfId="0" applyNumberFormat="1" applyFont="1" applyFill="1" applyBorder="1" applyAlignment="1" applyProtection="1">
      <alignment horizontal="right" wrapText="1" readingOrder="1"/>
    </xf>
    <xf numFmtId="0" fontId="644" fillId="645" borderId="644" xfId="0" applyFont="1" applyFill="1" applyBorder="1" applyAlignment="1" applyProtection="1">
      <alignment horizontal="left" vertical="top" wrapText="1" readingOrder="1"/>
    </xf>
    <xf numFmtId="0" fontId="645" fillId="646" borderId="645" xfId="0" applyFont="1" applyFill="1" applyBorder="1" applyAlignment="1" applyProtection="1">
      <alignment horizontal="left" vertical="top" wrapText="1" readingOrder="1"/>
    </xf>
    <xf numFmtId="0" fontId="646" fillId="647" borderId="646" xfId="0" applyFont="1" applyFill="1" applyBorder="1" applyAlignment="1" applyProtection="1">
      <alignment horizontal="right" vertical="top" wrapText="1" readingOrder="1"/>
    </xf>
    <xf numFmtId="164" fontId="647" fillId="648" borderId="647" xfId="0" applyNumberFormat="1" applyFont="1" applyFill="1" applyBorder="1" applyAlignment="1" applyProtection="1">
      <alignment horizontal="right" wrapText="1" readingOrder="1"/>
    </xf>
    <xf numFmtId="164" fontId="648" fillId="649" borderId="648" xfId="0" applyNumberFormat="1" applyFont="1" applyFill="1" applyBorder="1" applyAlignment="1" applyProtection="1">
      <alignment horizontal="right" wrapText="1" readingOrder="1"/>
    </xf>
    <xf numFmtId="164" fontId="649" fillId="650" borderId="649" xfId="0" applyNumberFormat="1" applyFont="1" applyFill="1" applyBorder="1" applyAlignment="1" applyProtection="1">
      <alignment horizontal="right" wrapText="1" readingOrder="1"/>
    </xf>
    <xf numFmtId="164" fontId="650" fillId="651" borderId="650" xfId="0" applyNumberFormat="1" applyFont="1" applyFill="1" applyBorder="1" applyAlignment="1" applyProtection="1">
      <alignment horizontal="right" wrapText="1" readingOrder="1"/>
    </xf>
    <xf numFmtId="164" fontId="651" fillId="652" borderId="651" xfId="0" applyNumberFormat="1" applyFont="1" applyFill="1" applyBorder="1" applyAlignment="1" applyProtection="1">
      <alignment horizontal="right" wrapText="1" readingOrder="1"/>
    </xf>
    <xf numFmtId="164" fontId="652" fillId="653" borderId="652" xfId="0" applyNumberFormat="1" applyFont="1" applyFill="1" applyBorder="1" applyAlignment="1" applyProtection="1">
      <alignment horizontal="right" wrapText="1" readingOrder="1"/>
    </xf>
    <xf numFmtId="164" fontId="653" fillId="654" borderId="653" xfId="0" applyNumberFormat="1" applyFont="1" applyFill="1" applyBorder="1" applyAlignment="1" applyProtection="1">
      <alignment horizontal="right" wrapText="1" readingOrder="1"/>
    </xf>
    <xf numFmtId="164" fontId="654" fillId="655" borderId="654" xfId="0" applyNumberFormat="1" applyFont="1" applyFill="1" applyBorder="1" applyAlignment="1" applyProtection="1">
      <alignment horizontal="right" wrapText="1" readingOrder="1"/>
    </xf>
    <xf numFmtId="164" fontId="655" fillId="656" borderId="655" xfId="0" applyNumberFormat="1" applyFont="1" applyFill="1" applyBorder="1" applyAlignment="1" applyProtection="1">
      <alignment horizontal="right" wrapText="1" readingOrder="1"/>
    </xf>
    <xf numFmtId="164" fontId="656" fillId="657" borderId="656" xfId="0" applyNumberFormat="1" applyFont="1" applyFill="1" applyBorder="1" applyAlignment="1" applyProtection="1">
      <alignment horizontal="right" wrapText="1" readingOrder="1"/>
    </xf>
    <xf numFmtId="164" fontId="657" fillId="658" borderId="657" xfId="0" applyNumberFormat="1" applyFont="1" applyFill="1" applyBorder="1" applyAlignment="1" applyProtection="1">
      <alignment horizontal="right" wrapText="1" readingOrder="1"/>
    </xf>
    <xf numFmtId="164" fontId="658" fillId="659" borderId="658" xfId="0" applyNumberFormat="1" applyFont="1" applyFill="1" applyBorder="1" applyAlignment="1" applyProtection="1">
      <alignment horizontal="right" wrapText="1" readingOrder="1"/>
    </xf>
    <xf numFmtId="164" fontId="659" fillId="660" borderId="659" xfId="0" applyNumberFormat="1" applyFont="1" applyFill="1" applyBorder="1" applyAlignment="1" applyProtection="1">
      <alignment horizontal="right" wrapText="1" readingOrder="1"/>
    </xf>
    <xf numFmtId="164" fontId="660" fillId="661" borderId="660" xfId="0" applyNumberFormat="1" applyFont="1" applyFill="1" applyBorder="1" applyAlignment="1" applyProtection="1">
      <alignment horizontal="right" wrapText="1" readingOrder="1"/>
    </xf>
    <xf numFmtId="164" fontId="661" fillId="662" borderId="661" xfId="0" applyNumberFormat="1" applyFont="1" applyFill="1" applyBorder="1" applyAlignment="1" applyProtection="1">
      <alignment horizontal="right" wrapText="1" readingOrder="1"/>
    </xf>
    <xf numFmtId="164" fontId="662" fillId="663" borderId="662" xfId="0" applyNumberFormat="1" applyFont="1" applyFill="1" applyBorder="1" applyAlignment="1" applyProtection="1">
      <alignment horizontal="right" wrapText="1" readingOrder="1"/>
    </xf>
    <xf numFmtId="164" fontId="663" fillId="664" borderId="663" xfId="0" applyNumberFormat="1" applyFont="1" applyFill="1" applyBorder="1" applyAlignment="1" applyProtection="1">
      <alignment horizontal="right" wrapText="1" readingOrder="1"/>
    </xf>
    <xf numFmtId="164" fontId="664" fillId="665" borderId="664" xfId="0" applyNumberFormat="1" applyFont="1" applyFill="1" applyBorder="1" applyAlignment="1" applyProtection="1">
      <alignment horizontal="right" wrapText="1" readingOrder="1"/>
    </xf>
    <xf numFmtId="164" fontId="665" fillId="666" borderId="665" xfId="0" applyNumberFormat="1" applyFont="1" applyFill="1" applyBorder="1" applyAlignment="1" applyProtection="1">
      <alignment horizontal="right" wrapText="1" readingOrder="1"/>
    </xf>
    <xf numFmtId="164" fontId="666" fillId="667" borderId="666" xfId="0" applyNumberFormat="1" applyFont="1" applyFill="1" applyBorder="1" applyAlignment="1" applyProtection="1">
      <alignment horizontal="right" wrapText="1" readingOrder="1"/>
    </xf>
    <xf numFmtId="164" fontId="667" fillId="668" borderId="667" xfId="0" applyNumberFormat="1" applyFont="1" applyFill="1" applyBorder="1" applyAlignment="1" applyProtection="1">
      <alignment horizontal="right" wrapText="1" readingOrder="1"/>
    </xf>
    <xf numFmtId="164" fontId="668" fillId="669" borderId="668" xfId="0" applyNumberFormat="1" applyFont="1" applyFill="1" applyBorder="1" applyAlignment="1" applyProtection="1">
      <alignment horizontal="right" wrapText="1" readingOrder="1"/>
    </xf>
    <xf numFmtId="164" fontId="669" fillId="670" borderId="669" xfId="0" applyNumberFormat="1" applyFont="1" applyFill="1" applyBorder="1" applyAlignment="1" applyProtection="1">
      <alignment horizontal="right" wrapText="1" readingOrder="1"/>
    </xf>
    <xf numFmtId="164" fontId="670" fillId="671" borderId="670" xfId="0" applyNumberFormat="1" applyFont="1" applyFill="1" applyBorder="1" applyAlignment="1" applyProtection="1">
      <alignment horizontal="right" wrapText="1" readingOrder="1"/>
    </xf>
    <xf numFmtId="164" fontId="671" fillId="672" borderId="671" xfId="0" applyNumberFormat="1" applyFont="1" applyFill="1" applyBorder="1" applyAlignment="1" applyProtection="1">
      <alignment horizontal="right" wrapText="1" readingOrder="1"/>
    </xf>
    <xf numFmtId="164" fontId="672" fillId="673" borderId="672" xfId="0" applyNumberFormat="1" applyFont="1" applyFill="1" applyBorder="1" applyAlignment="1" applyProtection="1">
      <alignment horizontal="right" wrapText="1" readingOrder="1"/>
    </xf>
    <xf numFmtId="164" fontId="673" fillId="674" borderId="673" xfId="0" applyNumberFormat="1" applyFont="1" applyFill="1" applyBorder="1" applyAlignment="1" applyProtection="1">
      <alignment horizontal="right" wrapText="1" readingOrder="1"/>
    </xf>
    <xf numFmtId="164" fontId="674" fillId="675" borderId="674" xfId="0" applyNumberFormat="1" applyFont="1" applyFill="1" applyBorder="1" applyAlignment="1" applyProtection="1">
      <alignment horizontal="right" wrapText="1" readingOrder="1"/>
    </xf>
    <xf numFmtId="164" fontId="675" fillId="676" borderId="675" xfId="0" applyNumberFormat="1" applyFont="1" applyFill="1" applyBorder="1" applyAlignment="1" applyProtection="1">
      <alignment horizontal="right" wrapText="1" readingOrder="1"/>
    </xf>
    <xf numFmtId="0" fontId="708" fillId="709" borderId="708" xfId="0" applyFont="1" applyFill="1" applyBorder="1" applyAlignment="1" applyProtection="1">
      <alignment horizontal="left" vertical="top" wrapText="1" readingOrder="1"/>
    </xf>
    <xf numFmtId="0" fontId="709" fillId="710" borderId="709" xfId="0" applyFont="1" applyFill="1" applyBorder="1" applyAlignment="1" applyProtection="1">
      <alignment horizontal="left" vertical="top" wrapText="1" readingOrder="1"/>
    </xf>
    <xf numFmtId="0" fontId="710" fillId="711" borderId="710" xfId="0" applyFont="1" applyFill="1" applyBorder="1" applyAlignment="1" applyProtection="1">
      <alignment horizontal="right" vertical="top" wrapText="1" readingOrder="1"/>
    </xf>
    <xf numFmtId="164" fontId="711" fillId="712" borderId="711" xfId="0" applyNumberFormat="1" applyFont="1" applyFill="1" applyBorder="1" applyAlignment="1" applyProtection="1">
      <alignment horizontal="right" wrapText="1" readingOrder="1"/>
    </xf>
    <xf numFmtId="164" fontId="712" fillId="713" borderId="712" xfId="0" applyNumberFormat="1" applyFont="1" applyFill="1" applyBorder="1" applyAlignment="1" applyProtection="1">
      <alignment horizontal="right" wrapText="1" readingOrder="1"/>
    </xf>
    <xf numFmtId="164" fontId="713" fillId="714" borderId="713" xfId="0" applyNumberFormat="1" applyFont="1" applyFill="1" applyBorder="1" applyAlignment="1" applyProtection="1">
      <alignment horizontal="right" wrapText="1" readingOrder="1"/>
    </xf>
    <xf numFmtId="164" fontId="714" fillId="715" borderId="714" xfId="0" applyNumberFormat="1" applyFont="1" applyFill="1" applyBorder="1" applyAlignment="1" applyProtection="1">
      <alignment horizontal="right" wrapText="1" readingOrder="1"/>
    </xf>
    <xf numFmtId="164" fontId="715" fillId="716" borderId="715" xfId="0" applyNumberFormat="1" applyFont="1" applyFill="1" applyBorder="1" applyAlignment="1" applyProtection="1">
      <alignment horizontal="right" wrapText="1" readingOrder="1"/>
    </xf>
    <xf numFmtId="164" fontId="716" fillId="717" borderId="716" xfId="0" applyNumberFormat="1" applyFont="1" applyFill="1" applyBorder="1" applyAlignment="1" applyProtection="1">
      <alignment horizontal="right" wrapText="1" readingOrder="1"/>
    </xf>
    <xf numFmtId="164" fontId="717" fillId="718" borderId="717" xfId="0" applyNumberFormat="1" applyFont="1" applyFill="1" applyBorder="1" applyAlignment="1" applyProtection="1">
      <alignment horizontal="right" wrapText="1" readingOrder="1"/>
    </xf>
    <xf numFmtId="164" fontId="718" fillId="719" borderId="718" xfId="0" applyNumberFormat="1" applyFont="1" applyFill="1" applyBorder="1" applyAlignment="1" applyProtection="1">
      <alignment horizontal="right" wrapText="1" readingOrder="1"/>
    </xf>
    <xf numFmtId="164" fontId="719" fillId="720" borderId="719" xfId="0" applyNumberFormat="1" applyFont="1" applyFill="1" applyBorder="1" applyAlignment="1" applyProtection="1">
      <alignment horizontal="right" wrapText="1" readingOrder="1"/>
    </xf>
    <xf numFmtId="164" fontId="720" fillId="721" borderId="720" xfId="0" applyNumberFormat="1" applyFont="1" applyFill="1" applyBorder="1" applyAlignment="1" applyProtection="1">
      <alignment horizontal="right" wrapText="1" readingOrder="1"/>
    </xf>
    <xf numFmtId="164" fontId="721" fillId="722" borderId="721" xfId="0" applyNumberFormat="1" applyFont="1" applyFill="1" applyBorder="1" applyAlignment="1" applyProtection="1">
      <alignment horizontal="right" wrapText="1" readingOrder="1"/>
    </xf>
    <xf numFmtId="164" fontId="722" fillId="723" borderId="722" xfId="0" applyNumberFormat="1" applyFont="1" applyFill="1" applyBorder="1" applyAlignment="1" applyProtection="1">
      <alignment horizontal="right" wrapText="1" readingOrder="1"/>
    </xf>
    <xf numFmtId="164" fontId="723" fillId="724" borderId="723" xfId="0" applyNumberFormat="1" applyFont="1" applyFill="1" applyBorder="1" applyAlignment="1" applyProtection="1">
      <alignment horizontal="right" wrapText="1" readingOrder="1"/>
    </xf>
    <xf numFmtId="164" fontId="724" fillId="725" borderId="724" xfId="0" applyNumberFormat="1" applyFont="1" applyFill="1" applyBorder="1" applyAlignment="1" applyProtection="1">
      <alignment horizontal="right" wrapText="1" readingOrder="1"/>
    </xf>
    <xf numFmtId="164" fontId="725" fillId="726" borderId="725" xfId="0" applyNumberFormat="1" applyFont="1" applyFill="1" applyBorder="1" applyAlignment="1" applyProtection="1">
      <alignment horizontal="right" wrapText="1" readingOrder="1"/>
    </xf>
    <xf numFmtId="164" fontId="726" fillId="727" borderId="726" xfId="0" applyNumberFormat="1" applyFont="1" applyFill="1" applyBorder="1" applyAlignment="1" applyProtection="1">
      <alignment horizontal="right" wrapText="1" readingOrder="1"/>
    </xf>
    <xf numFmtId="164" fontId="727" fillId="728" borderId="727" xfId="0" applyNumberFormat="1" applyFont="1" applyFill="1" applyBorder="1" applyAlignment="1" applyProtection="1">
      <alignment horizontal="right" wrapText="1" readingOrder="1"/>
    </xf>
    <xf numFmtId="164" fontId="728" fillId="729" borderId="728" xfId="0" applyNumberFormat="1" applyFont="1" applyFill="1" applyBorder="1" applyAlignment="1" applyProtection="1">
      <alignment horizontal="right" wrapText="1" readingOrder="1"/>
    </xf>
    <xf numFmtId="164" fontId="729" fillId="730" borderId="729" xfId="0" applyNumberFormat="1" applyFont="1" applyFill="1" applyBorder="1" applyAlignment="1" applyProtection="1">
      <alignment horizontal="right" wrapText="1" readingOrder="1"/>
    </xf>
    <xf numFmtId="164" fontId="730" fillId="731" borderId="730" xfId="0" applyNumberFormat="1" applyFont="1" applyFill="1" applyBorder="1" applyAlignment="1" applyProtection="1">
      <alignment horizontal="right" wrapText="1" readingOrder="1"/>
    </xf>
    <xf numFmtId="164" fontId="731" fillId="732" borderId="731" xfId="0" applyNumberFormat="1" applyFont="1" applyFill="1" applyBorder="1" applyAlignment="1" applyProtection="1">
      <alignment horizontal="right" wrapText="1" readingOrder="1"/>
    </xf>
    <xf numFmtId="164" fontId="732" fillId="733" borderId="732" xfId="0" applyNumberFormat="1" applyFont="1" applyFill="1" applyBorder="1" applyAlignment="1" applyProtection="1">
      <alignment horizontal="right" wrapText="1" readingOrder="1"/>
    </xf>
    <xf numFmtId="164" fontId="733" fillId="734" borderId="733" xfId="0" applyNumberFormat="1" applyFont="1" applyFill="1" applyBorder="1" applyAlignment="1" applyProtection="1">
      <alignment horizontal="right" wrapText="1" readingOrder="1"/>
    </xf>
    <xf numFmtId="164" fontId="734" fillId="735" borderId="734" xfId="0" applyNumberFormat="1" applyFont="1" applyFill="1" applyBorder="1" applyAlignment="1" applyProtection="1">
      <alignment horizontal="right" wrapText="1" readingOrder="1"/>
    </xf>
    <xf numFmtId="164" fontId="735" fillId="736" borderId="735" xfId="0" applyNumberFormat="1" applyFont="1" applyFill="1" applyBorder="1" applyAlignment="1" applyProtection="1">
      <alignment horizontal="right" wrapText="1" readingOrder="1"/>
    </xf>
    <xf numFmtId="164" fontId="736" fillId="737" borderId="736" xfId="0" applyNumberFormat="1" applyFont="1" applyFill="1" applyBorder="1" applyAlignment="1" applyProtection="1">
      <alignment horizontal="right" wrapText="1" readingOrder="1"/>
    </xf>
    <xf numFmtId="164" fontId="737" fillId="738" borderId="737" xfId="0" applyNumberFormat="1" applyFont="1" applyFill="1" applyBorder="1" applyAlignment="1" applyProtection="1">
      <alignment horizontal="right" wrapText="1" readingOrder="1"/>
    </xf>
    <xf numFmtId="164" fontId="738" fillId="739" borderId="738" xfId="0" applyNumberFormat="1" applyFont="1" applyFill="1" applyBorder="1" applyAlignment="1" applyProtection="1">
      <alignment horizontal="right" wrapText="1" readingOrder="1"/>
    </xf>
    <xf numFmtId="164" fontId="739" fillId="740" borderId="739" xfId="0" applyNumberFormat="1" applyFont="1" applyFill="1" applyBorder="1" applyAlignment="1" applyProtection="1">
      <alignment horizontal="right" wrapText="1" readingOrder="1"/>
    </xf>
    <xf numFmtId="0" fontId="740" fillId="741" borderId="740" xfId="0" applyFont="1" applyFill="1" applyBorder="1" applyAlignment="1" applyProtection="1">
      <alignment horizontal="left" vertical="top" wrapText="1" readingOrder="1"/>
    </xf>
    <xf numFmtId="0" fontId="741" fillId="742" borderId="741" xfId="0" applyFont="1" applyFill="1" applyBorder="1" applyAlignment="1" applyProtection="1">
      <alignment horizontal="left" vertical="top" wrapText="1" readingOrder="1"/>
    </xf>
    <xf numFmtId="0" fontId="742" fillId="743" borderId="742" xfId="0" applyFont="1" applyFill="1" applyBorder="1" applyAlignment="1" applyProtection="1">
      <alignment horizontal="right" vertical="top" wrapText="1" readingOrder="1"/>
    </xf>
    <xf numFmtId="164" fontId="743" fillId="744" borderId="743" xfId="0" applyNumberFormat="1" applyFont="1" applyFill="1" applyBorder="1" applyAlignment="1" applyProtection="1">
      <alignment horizontal="right" wrapText="1" readingOrder="1"/>
    </xf>
    <xf numFmtId="164" fontId="744" fillId="745" borderId="744" xfId="0" applyNumberFormat="1" applyFont="1" applyFill="1" applyBorder="1" applyAlignment="1" applyProtection="1">
      <alignment horizontal="right" wrapText="1" readingOrder="1"/>
    </xf>
    <xf numFmtId="164" fontId="745" fillId="746" borderId="745" xfId="0" applyNumberFormat="1" applyFont="1" applyFill="1" applyBorder="1" applyAlignment="1" applyProtection="1">
      <alignment horizontal="right" wrapText="1" readingOrder="1"/>
    </xf>
    <xf numFmtId="164" fontId="746" fillId="747" borderId="746" xfId="0" applyNumberFormat="1" applyFont="1" applyFill="1" applyBorder="1" applyAlignment="1" applyProtection="1">
      <alignment horizontal="right" wrapText="1" readingOrder="1"/>
    </xf>
    <xf numFmtId="164" fontId="747" fillId="748" borderId="747" xfId="0" applyNumberFormat="1" applyFont="1" applyFill="1" applyBorder="1" applyAlignment="1" applyProtection="1">
      <alignment horizontal="right" wrapText="1" readingOrder="1"/>
    </xf>
    <xf numFmtId="164" fontId="748" fillId="749" borderId="748" xfId="0" applyNumberFormat="1" applyFont="1" applyFill="1" applyBorder="1" applyAlignment="1" applyProtection="1">
      <alignment horizontal="right" wrapText="1" readingOrder="1"/>
    </xf>
    <xf numFmtId="164" fontId="749" fillId="750" borderId="749" xfId="0" applyNumberFormat="1" applyFont="1" applyFill="1" applyBorder="1" applyAlignment="1" applyProtection="1">
      <alignment horizontal="right" wrapText="1" readingOrder="1"/>
    </xf>
    <xf numFmtId="164" fontId="750" fillId="751" borderId="750" xfId="0" applyNumberFormat="1" applyFont="1" applyFill="1" applyBorder="1" applyAlignment="1" applyProtection="1">
      <alignment horizontal="right" wrapText="1" readingOrder="1"/>
    </xf>
    <xf numFmtId="164" fontId="751" fillId="752" borderId="751" xfId="0" applyNumberFormat="1" applyFont="1" applyFill="1" applyBorder="1" applyAlignment="1" applyProtection="1">
      <alignment horizontal="right" wrapText="1" readingOrder="1"/>
    </xf>
    <xf numFmtId="164" fontId="752" fillId="753" borderId="752" xfId="0" applyNumberFormat="1" applyFont="1" applyFill="1" applyBorder="1" applyAlignment="1" applyProtection="1">
      <alignment horizontal="right" wrapText="1" readingOrder="1"/>
    </xf>
    <xf numFmtId="164" fontId="753" fillId="754" borderId="753" xfId="0" applyNumberFormat="1" applyFont="1" applyFill="1" applyBorder="1" applyAlignment="1" applyProtection="1">
      <alignment horizontal="right" wrapText="1" readingOrder="1"/>
    </xf>
    <xf numFmtId="164" fontId="754" fillId="755" borderId="754" xfId="0" applyNumberFormat="1" applyFont="1" applyFill="1" applyBorder="1" applyAlignment="1" applyProtection="1">
      <alignment horizontal="right" wrapText="1" readingOrder="1"/>
    </xf>
    <xf numFmtId="164" fontId="755" fillId="756" borderId="755" xfId="0" applyNumberFormat="1" applyFont="1" applyFill="1" applyBorder="1" applyAlignment="1" applyProtection="1">
      <alignment horizontal="right" wrapText="1" readingOrder="1"/>
    </xf>
    <xf numFmtId="164" fontId="756" fillId="757" borderId="756" xfId="0" applyNumberFormat="1" applyFont="1" applyFill="1" applyBorder="1" applyAlignment="1" applyProtection="1">
      <alignment horizontal="right" wrapText="1" readingOrder="1"/>
    </xf>
    <xf numFmtId="164" fontId="757" fillId="758" borderId="757" xfId="0" applyNumberFormat="1" applyFont="1" applyFill="1" applyBorder="1" applyAlignment="1" applyProtection="1">
      <alignment horizontal="right" wrapText="1" readingOrder="1"/>
    </xf>
    <xf numFmtId="164" fontId="758" fillId="759" borderId="758" xfId="0" applyNumberFormat="1" applyFont="1" applyFill="1" applyBorder="1" applyAlignment="1" applyProtection="1">
      <alignment horizontal="right" wrapText="1" readingOrder="1"/>
    </xf>
    <xf numFmtId="164" fontId="759" fillId="760" borderId="759" xfId="0" applyNumberFormat="1" applyFont="1" applyFill="1" applyBorder="1" applyAlignment="1" applyProtection="1">
      <alignment horizontal="right" wrapText="1" readingOrder="1"/>
    </xf>
    <xf numFmtId="164" fontId="760" fillId="761" borderId="760" xfId="0" applyNumberFormat="1" applyFont="1" applyFill="1" applyBorder="1" applyAlignment="1" applyProtection="1">
      <alignment horizontal="right" wrapText="1" readingOrder="1"/>
    </xf>
    <xf numFmtId="164" fontId="761" fillId="762" borderId="761" xfId="0" applyNumberFormat="1" applyFont="1" applyFill="1" applyBorder="1" applyAlignment="1" applyProtection="1">
      <alignment horizontal="right" wrapText="1" readingOrder="1"/>
    </xf>
    <xf numFmtId="164" fontId="762" fillId="763" borderId="762" xfId="0" applyNumberFormat="1" applyFont="1" applyFill="1" applyBorder="1" applyAlignment="1" applyProtection="1">
      <alignment horizontal="right" wrapText="1" readingOrder="1"/>
    </xf>
    <xf numFmtId="164" fontId="763" fillId="764" borderId="763" xfId="0" applyNumberFormat="1" applyFont="1" applyFill="1" applyBorder="1" applyAlignment="1" applyProtection="1">
      <alignment horizontal="right" wrapText="1" readingOrder="1"/>
    </xf>
    <xf numFmtId="164" fontId="764" fillId="765" borderId="764" xfId="0" applyNumberFormat="1" applyFont="1" applyFill="1" applyBorder="1" applyAlignment="1" applyProtection="1">
      <alignment horizontal="right" wrapText="1" readingOrder="1"/>
    </xf>
    <xf numFmtId="164" fontId="765" fillId="766" borderId="765" xfId="0" applyNumberFormat="1" applyFont="1" applyFill="1" applyBorder="1" applyAlignment="1" applyProtection="1">
      <alignment horizontal="right" wrapText="1" readingOrder="1"/>
    </xf>
    <xf numFmtId="164" fontId="766" fillId="767" borderId="766" xfId="0" applyNumberFormat="1" applyFont="1" applyFill="1" applyBorder="1" applyAlignment="1" applyProtection="1">
      <alignment horizontal="right" wrapText="1" readingOrder="1"/>
    </xf>
    <xf numFmtId="164" fontId="767" fillId="768" borderId="767" xfId="0" applyNumberFormat="1" applyFont="1" applyFill="1" applyBorder="1" applyAlignment="1" applyProtection="1">
      <alignment horizontal="right" wrapText="1" readingOrder="1"/>
    </xf>
    <xf numFmtId="164" fontId="768" fillId="769" borderId="768" xfId="0" applyNumberFormat="1" applyFont="1" applyFill="1" applyBorder="1" applyAlignment="1" applyProtection="1">
      <alignment horizontal="right" wrapText="1" readingOrder="1"/>
    </xf>
    <xf numFmtId="164" fontId="769" fillId="770" borderId="769" xfId="0" applyNumberFormat="1" applyFont="1" applyFill="1" applyBorder="1" applyAlignment="1" applyProtection="1">
      <alignment horizontal="right" wrapText="1" readingOrder="1"/>
    </xf>
    <xf numFmtId="164" fontId="770" fillId="771" borderId="770" xfId="0" applyNumberFormat="1" applyFont="1" applyFill="1" applyBorder="1" applyAlignment="1" applyProtection="1">
      <alignment horizontal="right" wrapText="1" readingOrder="1"/>
    </xf>
    <xf numFmtId="164" fontId="771" fillId="772" borderId="771" xfId="0" applyNumberFormat="1" applyFont="1" applyFill="1" applyBorder="1" applyAlignment="1" applyProtection="1">
      <alignment horizontal="right" wrapText="1" readingOrder="1"/>
    </xf>
    <xf numFmtId="0" fontId="772" fillId="773" borderId="772" xfId="0" applyFont="1" applyFill="1" applyBorder="1" applyAlignment="1" applyProtection="1">
      <alignment horizontal="left" vertical="top" wrapText="1" readingOrder="1"/>
    </xf>
    <xf numFmtId="0" fontId="773" fillId="774" borderId="773" xfId="0" applyFont="1" applyFill="1" applyBorder="1" applyAlignment="1" applyProtection="1">
      <alignment horizontal="left" vertical="top" wrapText="1" readingOrder="1"/>
    </xf>
    <xf numFmtId="0" fontId="774" fillId="775" borderId="774" xfId="0" applyFont="1" applyFill="1" applyBorder="1" applyAlignment="1" applyProtection="1">
      <alignment horizontal="right" vertical="top" wrapText="1" readingOrder="1"/>
    </xf>
    <xf numFmtId="164" fontId="775" fillId="776" borderId="775" xfId="0" applyNumberFormat="1" applyFont="1" applyFill="1" applyBorder="1" applyAlignment="1" applyProtection="1">
      <alignment horizontal="right" wrapText="1" readingOrder="1"/>
    </xf>
    <xf numFmtId="164" fontId="776" fillId="777" borderId="776" xfId="0" applyNumberFormat="1" applyFont="1" applyFill="1" applyBorder="1" applyAlignment="1" applyProtection="1">
      <alignment horizontal="right" wrapText="1" readingOrder="1"/>
    </xf>
    <xf numFmtId="164" fontId="777" fillId="778" borderId="777" xfId="0" applyNumberFormat="1" applyFont="1" applyFill="1" applyBorder="1" applyAlignment="1" applyProtection="1">
      <alignment horizontal="right" wrapText="1" readingOrder="1"/>
    </xf>
    <xf numFmtId="164" fontId="778" fillId="779" borderId="778" xfId="0" applyNumberFormat="1" applyFont="1" applyFill="1" applyBorder="1" applyAlignment="1" applyProtection="1">
      <alignment horizontal="right" wrapText="1" readingOrder="1"/>
    </xf>
    <xf numFmtId="164" fontId="779" fillId="780" borderId="779" xfId="0" applyNumberFormat="1" applyFont="1" applyFill="1" applyBorder="1" applyAlignment="1" applyProtection="1">
      <alignment horizontal="right" wrapText="1" readingOrder="1"/>
    </xf>
    <xf numFmtId="164" fontId="780" fillId="781" borderId="780" xfId="0" applyNumberFormat="1" applyFont="1" applyFill="1" applyBorder="1" applyAlignment="1" applyProtection="1">
      <alignment horizontal="right" wrapText="1" readingOrder="1"/>
    </xf>
    <xf numFmtId="164" fontId="781" fillId="782" borderId="781" xfId="0" applyNumberFormat="1" applyFont="1" applyFill="1" applyBorder="1" applyAlignment="1" applyProtection="1">
      <alignment horizontal="right" wrapText="1" readingOrder="1"/>
    </xf>
    <xf numFmtId="164" fontId="782" fillId="783" borderId="782" xfId="0" applyNumberFormat="1" applyFont="1" applyFill="1" applyBorder="1" applyAlignment="1" applyProtection="1">
      <alignment horizontal="right" wrapText="1" readingOrder="1"/>
    </xf>
    <xf numFmtId="164" fontId="783" fillId="784" borderId="783" xfId="0" applyNumberFormat="1" applyFont="1" applyFill="1" applyBorder="1" applyAlignment="1" applyProtection="1">
      <alignment horizontal="right" wrapText="1" readingOrder="1"/>
    </xf>
    <xf numFmtId="164" fontId="784" fillId="785" borderId="784" xfId="0" applyNumberFormat="1" applyFont="1" applyFill="1" applyBorder="1" applyAlignment="1" applyProtection="1">
      <alignment horizontal="right" wrapText="1" readingOrder="1"/>
    </xf>
    <xf numFmtId="164" fontId="785" fillId="786" borderId="785" xfId="0" applyNumberFormat="1" applyFont="1" applyFill="1" applyBorder="1" applyAlignment="1" applyProtection="1">
      <alignment horizontal="right" wrapText="1" readingOrder="1"/>
    </xf>
    <xf numFmtId="164" fontId="786" fillId="787" borderId="786" xfId="0" applyNumberFormat="1" applyFont="1" applyFill="1" applyBorder="1" applyAlignment="1" applyProtection="1">
      <alignment horizontal="right" wrapText="1" readingOrder="1"/>
    </xf>
    <xf numFmtId="164" fontId="787" fillId="788" borderId="787" xfId="0" applyNumberFormat="1" applyFont="1" applyFill="1" applyBorder="1" applyAlignment="1" applyProtection="1">
      <alignment horizontal="right" wrapText="1" readingOrder="1"/>
    </xf>
    <xf numFmtId="164" fontId="788" fillId="789" borderId="788" xfId="0" applyNumberFormat="1" applyFont="1" applyFill="1" applyBorder="1" applyAlignment="1" applyProtection="1">
      <alignment horizontal="right" wrapText="1" readingOrder="1"/>
    </xf>
    <xf numFmtId="164" fontId="789" fillId="790" borderId="789" xfId="0" applyNumberFormat="1" applyFont="1" applyFill="1" applyBorder="1" applyAlignment="1" applyProtection="1">
      <alignment horizontal="right" wrapText="1" readingOrder="1"/>
    </xf>
    <xf numFmtId="164" fontId="790" fillId="791" borderId="790" xfId="0" applyNumberFormat="1" applyFont="1" applyFill="1" applyBorder="1" applyAlignment="1" applyProtection="1">
      <alignment horizontal="right" wrapText="1" readingOrder="1"/>
    </xf>
    <xf numFmtId="164" fontId="791" fillId="792" borderId="791" xfId="0" applyNumberFormat="1" applyFont="1" applyFill="1" applyBorder="1" applyAlignment="1" applyProtection="1">
      <alignment horizontal="right" wrapText="1" readingOrder="1"/>
    </xf>
    <xf numFmtId="164" fontId="792" fillId="793" borderId="792" xfId="0" applyNumberFormat="1" applyFont="1" applyFill="1" applyBorder="1" applyAlignment="1" applyProtection="1">
      <alignment horizontal="right" wrapText="1" readingOrder="1"/>
    </xf>
    <xf numFmtId="164" fontId="793" fillId="794" borderId="793" xfId="0" applyNumberFormat="1" applyFont="1" applyFill="1" applyBorder="1" applyAlignment="1" applyProtection="1">
      <alignment horizontal="right" wrapText="1" readingOrder="1"/>
    </xf>
    <xf numFmtId="164" fontId="794" fillId="795" borderId="794" xfId="0" applyNumberFormat="1" applyFont="1" applyFill="1" applyBorder="1" applyAlignment="1" applyProtection="1">
      <alignment horizontal="right" wrapText="1" readingOrder="1"/>
    </xf>
    <xf numFmtId="164" fontId="795" fillId="796" borderId="795" xfId="0" applyNumberFormat="1" applyFont="1" applyFill="1" applyBorder="1" applyAlignment="1" applyProtection="1">
      <alignment horizontal="right" wrapText="1" readingOrder="1"/>
    </xf>
    <xf numFmtId="164" fontId="796" fillId="797" borderId="796" xfId="0" applyNumberFormat="1" applyFont="1" applyFill="1" applyBorder="1" applyAlignment="1" applyProtection="1">
      <alignment horizontal="right" wrapText="1" readingOrder="1"/>
    </xf>
    <xf numFmtId="164" fontId="797" fillId="798" borderId="797" xfId="0" applyNumberFormat="1" applyFont="1" applyFill="1" applyBorder="1" applyAlignment="1" applyProtection="1">
      <alignment horizontal="right" wrapText="1" readingOrder="1"/>
    </xf>
    <xf numFmtId="164" fontId="798" fillId="799" borderId="798" xfId="0" applyNumberFormat="1" applyFont="1" applyFill="1" applyBorder="1" applyAlignment="1" applyProtection="1">
      <alignment horizontal="right" wrapText="1" readingOrder="1"/>
    </xf>
    <xf numFmtId="164" fontId="799" fillId="800" borderId="799" xfId="0" applyNumberFormat="1" applyFont="1" applyFill="1" applyBorder="1" applyAlignment="1" applyProtection="1">
      <alignment horizontal="right" wrapText="1" readingOrder="1"/>
    </xf>
    <xf numFmtId="164" fontId="800" fillId="801" borderId="800" xfId="0" applyNumberFormat="1" applyFont="1" applyFill="1" applyBorder="1" applyAlignment="1" applyProtection="1">
      <alignment horizontal="right" wrapText="1" readingOrder="1"/>
    </xf>
    <xf numFmtId="164" fontId="801" fillId="802" borderId="801" xfId="0" applyNumberFormat="1" applyFont="1" applyFill="1" applyBorder="1" applyAlignment="1" applyProtection="1">
      <alignment horizontal="right" wrapText="1" readingOrder="1"/>
    </xf>
    <xf numFmtId="164" fontId="802" fillId="803" borderId="802" xfId="0" applyNumberFormat="1" applyFont="1" applyFill="1" applyBorder="1" applyAlignment="1" applyProtection="1">
      <alignment horizontal="right" wrapText="1" readingOrder="1"/>
    </xf>
    <xf numFmtId="164" fontId="803" fillId="804" borderId="803" xfId="0" applyNumberFormat="1" applyFont="1" applyFill="1" applyBorder="1" applyAlignment="1" applyProtection="1">
      <alignment horizontal="right" wrapText="1" readingOrder="1"/>
    </xf>
    <xf numFmtId="0" fontId="804" fillId="805" borderId="804" xfId="0" applyFont="1" applyFill="1" applyBorder="1" applyAlignment="1" applyProtection="1">
      <alignment horizontal="left" vertical="top" wrapText="1" readingOrder="1"/>
    </xf>
    <xf numFmtId="0" fontId="805" fillId="806" borderId="805" xfId="0" applyFont="1" applyFill="1" applyBorder="1" applyAlignment="1" applyProtection="1">
      <alignment horizontal="left" vertical="top" wrapText="1" readingOrder="1"/>
    </xf>
    <xf numFmtId="0" fontId="806" fillId="807" borderId="806" xfId="0" applyFont="1" applyFill="1" applyBorder="1" applyAlignment="1" applyProtection="1">
      <alignment horizontal="right" vertical="top" wrapText="1" readingOrder="1"/>
    </xf>
    <xf numFmtId="164" fontId="807" fillId="808" borderId="807" xfId="0" applyNumberFormat="1" applyFont="1" applyFill="1" applyBorder="1" applyAlignment="1" applyProtection="1">
      <alignment horizontal="right" wrapText="1" readingOrder="1"/>
    </xf>
    <xf numFmtId="164" fontId="808" fillId="809" borderId="808" xfId="0" applyNumberFormat="1" applyFont="1" applyFill="1" applyBorder="1" applyAlignment="1" applyProtection="1">
      <alignment horizontal="right" wrapText="1" readingOrder="1"/>
    </xf>
    <xf numFmtId="164" fontId="809" fillId="810" borderId="809" xfId="0" applyNumberFormat="1" applyFont="1" applyFill="1" applyBorder="1" applyAlignment="1" applyProtection="1">
      <alignment horizontal="right" wrapText="1" readingOrder="1"/>
    </xf>
    <xf numFmtId="164" fontId="810" fillId="811" borderId="810" xfId="0" applyNumberFormat="1" applyFont="1" applyFill="1" applyBorder="1" applyAlignment="1" applyProtection="1">
      <alignment horizontal="right" wrapText="1" readingOrder="1"/>
    </xf>
    <xf numFmtId="164" fontId="811" fillId="812" borderId="811" xfId="0" applyNumberFormat="1" applyFont="1" applyFill="1" applyBorder="1" applyAlignment="1" applyProtection="1">
      <alignment horizontal="right" wrapText="1" readingOrder="1"/>
    </xf>
    <xf numFmtId="164" fontId="812" fillId="813" borderId="812" xfId="0" applyNumberFormat="1" applyFont="1" applyFill="1" applyBorder="1" applyAlignment="1" applyProtection="1">
      <alignment horizontal="right" wrapText="1" readingOrder="1"/>
    </xf>
    <xf numFmtId="164" fontId="813" fillId="814" borderId="813" xfId="0" applyNumberFormat="1" applyFont="1" applyFill="1" applyBorder="1" applyAlignment="1" applyProtection="1">
      <alignment horizontal="right" wrapText="1" readingOrder="1"/>
    </xf>
    <xf numFmtId="164" fontId="814" fillId="815" borderId="814" xfId="0" applyNumberFormat="1" applyFont="1" applyFill="1" applyBorder="1" applyAlignment="1" applyProtection="1">
      <alignment horizontal="right" wrapText="1" readingOrder="1"/>
    </xf>
    <xf numFmtId="164" fontId="815" fillId="816" borderId="815" xfId="0" applyNumberFormat="1" applyFont="1" applyFill="1" applyBorder="1" applyAlignment="1" applyProtection="1">
      <alignment horizontal="right" wrapText="1" readingOrder="1"/>
    </xf>
    <xf numFmtId="164" fontId="816" fillId="817" borderId="816" xfId="0" applyNumberFormat="1" applyFont="1" applyFill="1" applyBorder="1" applyAlignment="1" applyProtection="1">
      <alignment horizontal="right" wrapText="1" readingOrder="1"/>
    </xf>
    <xf numFmtId="164" fontId="817" fillId="818" borderId="817" xfId="0" applyNumberFormat="1" applyFont="1" applyFill="1" applyBorder="1" applyAlignment="1" applyProtection="1">
      <alignment horizontal="right" wrapText="1" readingOrder="1"/>
    </xf>
    <xf numFmtId="164" fontId="818" fillId="819" borderId="818" xfId="0" applyNumberFormat="1" applyFont="1" applyFill="1" applyBorder="1" applyAlignment="1" applyProtection="1">
      <alignment horizontal="right" wrapText="1" readingOrder="1"/>
    </xf>
    <xf numFmtId="164" fontId="819" fillId="820" borderId="819" xfId="0" applyNumberFormat="1" applyFont="1" applyFill="1" applyBorder="1" applyAlignment="1" applyProtection="1">
      <alignment horizontal="right" wrapText="1" readingOrder="1"/>
    </xf>
    <xf numFmtId="164" fontId="820" fillId="821" borderId="820" xfId="0" applyNumberFormat="1" applyFont="1" applyFill="1" applyBorder="1" applyAlignment="1" applyProtection="1">
      <alignment horizontal="right" wrapText="1" readingOrder="1"/>
    </xf>
    <xf numFmtId="164" fontId="821" fillId="822" borderId="821" xfId="0" applyNumberFormat="1" applyFont="1" applyFill="1" applyBorder="1" applyAlignment="1" applyProtection="1">
      <alignment horizontal="right" wrapText="1" readingOrder="1"/>
    </xf>
    <xf numFmtId="164" fontId="822" fillId="823" borderId="822" xfId="0" applyNumberFormat="1" applyFont="1" applyFill="1" applyBorder="1" applyAlignment="1" applyProtection="1">
      <alignment horizontal="right" wrapText="1" readingOrder="1"/>
    </xf>
    <xf numFmtId="164" fontId="823" fillId="824" borderId="823" xfId="0" applyNumberFormat="1" applyFont="1" applyFill="1" applyBorder="1" applyAlignment="1" applyProtection="1">
      <alignment horizontal="right" wrapText="1" readingOrder="1"/>
    </xf>
    <xf numFmtId="164" fontId="824" fillId="825" borderId="824" xfId="0" applyNumberFormat="1" applyFont="1" applyFill="1" applyBorder="1" applyAlignment="1" applyProtection="1">
      <alignment horizontal="right" wrapText="1" readingOrder="1"/>
    </xf>
    <xf numFmtId="164" fontId="825" fillId="826" borderId="825" xfId="0" applyNumberFormat="1" applyFont="1" applyFill="1" applyBorder="1" applyAlignment="1" applyProtection="1">
      <alignment horizontal="right" wrapText="1" readingOrder="1"/>
    </xf>
    <xf numFmtId="164" fontId="826" fillId="827" borderId="826" xfId="0" applyNumberFormat="1" applyFont="1" applyFill="1" applyBorder="1" applyAlignment="1" applyProtection="1">
      <alignment horizontal="right" wrapText="1" readingOrder="1"/>
    </xf>
    <xf numFmtId="164" fontId="827" fillId="828" borderId="827" xfId="0" applyNumberFormat="1" applyFont="1" applyFill="1" applyBorder="1" applyAlignment="1" applyProtection="1">
      <alignment horizontal="right" wrapText="1" readingOrder="1"/>
    </xf>
    <xf numFmtId="164" fontId="828" fillId="829" borderId="828" xfId="0" applyNumberFormat="1" applyFont="1" applyFill="1" applyBorder="1" applyAlignment="1" applyProtection="1">
      <alignment horizontal="right" wrapText="1" readingOrder="1"/>
    </xf>
    <xf numFmtId="164" fontId="829" fillId="830" borderId="829" xfId="0" applyNumberFormat="1" applyFont="1" applyFill="1" applyBorder="1" applyAlignment="1" applyProtection="1">
      <alignment horizontal="right" wrapText="1" readingOrder="1"/>
    </xf>
    <xf numFmtId="164" fontId="830" fillId="831" borderId="830" xfId="0" applyNumberFormat="1" applyFont="1" applyFill="1" applyBorder="1" applyAlignment="1" applyProtection="1">
      <alignment horizontal="right" wrapText="1" readingOrder="1"/>
    </xf>
    <xf numFmtId="164" fontId="831" fillId="832" borderId="831" xfId="0" applyNumberFormat="1" applyFont="1" applyFill="1" applyBorder="1" applyAlignment="1" applyProtection="1">
      <alignment horizontal="right" wrapText="1" readingOrder="1"/>
    </xf>
    <xf numFmtId="164" fontId="832" fillId="833" borderId="832" xfId="0" applyNumberFormat="1" applyFont="1" applyFill="1" applyBorder="1" applyAlignment="1" applyProtection="1">
      <alignment horizontal="right" wrapText="1" readingOrder="1"/>
    </xf>
    <xf numFmtId="164" fontId="833" fillId="834" borderId="833" xfId="0" applyNumberFormat="1" applyFont="1" applyFill="1" applyBorder="1" applyAlignment="1" applyProtection="1">
      <alignment horizontal="right" wrapText="1" readingOrder="1"/>
    </xf>
    <xf numFmtId="164" fontId="834" fillId="835" borderId="834" xfId="0" applyNumberFormat="1" applyFont="1" applyFill="1" applyBorder="1" applyAlignment="1" applyProtection="1">
      <alignment horizontal="right" wrapText="1" readingOrder="1"/>
    </xf>
    <xf numFmtId="164" fontId="835" fillId="836" borderId="835" xfId="0" applyNumberFormat="1" applyFont="1" applyFill="1" applyBorder="1" applyAlignment="1" applyProtection="1">
      <alignment horizontal="right" wrapText="1" readingOrder="1"/>
    </xf>
    <xf numFmtId="0" fontId="868" fillId="869" borderId="868" xfId="0" applyFont="1" applyFill="1" applyBorder="1" applyAlignment="1" applyProtection="1">
      <alignment horizontal="left" vertical="top" wrapText="1" readingOrder="1"/>
    </xf>
    <xf numFmtId="0" fontId="869" fillId="870" borderId="869" xfId="0" applyFont="1" applyFill="1" applyBorder="1" applyAlignment="1" applyProtection="1">
      <alignment horizontal="left" vertical="top" wrapText="1" readingOrder="1"/>
    </xf>
    <xf numFmtId="0" fontId="870" fillId="871" borderId="870" xfId="0" applyFont="1" applyFill="1" applyBorder="1" applyAlignment="1" applyProtection="1">
      <alignment horizontal="right" vertical="top" wrapText="1" readingOrder="1"/>
    </xf>
    <xf numFmtId="164" fontId="871" fillId="872" borderId="871" xfId="0" applyNumberFormat="1" applyFont="1" applyFill="1" applyBorder="1" applyAlignment="1" applyProtection="1">
      <alignment horizontal="right" wrapText="1" readingOrder="1"/>
    </xf>
    <xf numFmtId="164" fontId="872" fillId="873" borderId="872" xfId="0" applyNumberFormat="1" applyFont="1" applyFill="1" applyBorder="1" applyAlignment="1" applyProtection="1">
      <alignment horizontal="right" wrapText="1" readingOrder="1"/>
    </xf>
    <xf numFmtId="164" fontId="873" fillId="874" borderId="873" xfId="0" applyNumberFormat="1" applyFont="1" applyFill="1" applyBorder="1" applyAlignment="1" applyProtection="1">
      <alignment horizontal="right" wrapText="1" readingOrder="1"/>
    </xf>
    <xf numFmtId="164" fontId="874" fillId="875" borderId="874" xfId="0" applyNumberFormat="1" applyFont="1" applyFill="1" applyBorder="1" applyAlignment="1" applyProtection="1">
      <alignment horizontal="right" wrapText="1" readingOrder="1"/>
    </xf>
    <xf numFmtId="164" fontId="875" fillId="876" borderId="875" xfId="0" applyNumberFormat="1" applyFont="1" applyFill="1" applyBorder="1" applyAlignment="1" applyProtection="1">
      <alignment horizontal="right" wrapText="1" readingOrder="1"/>
    </xf>
    <xf numFmtId="164" fontId="876" fillId="877" borderId="876" xfId="0" applyNumberFormat="1" applyFont="1" applyFill="1" applyBorder="1" applyAlignment="1" applyProtection="1">
      <alignment horizontal="right" wrapText="1" readingOrder="1"/>
    </xf>
    <xf numFmtId="164" fontId="877" fillId="878" borderId="877" xfId="0" applyNumberFormat="1" applyFont="1" applyFill="1" applyBorder="1" applyAlignment="1" applyProtection="1">
      <alignment horizontal="right" wrapText="1" readingOrder="1"/>
    </xf>
    <xf numFmtId="164" fontId="878" fillId="879" borderId="878" xfId="0" applyNumberFormat="1" applyFont="1" applyFill="1" applyBorder="1" applyAlignment="1" applyProtection="1">
      <alignment horizontal="right" wrapText="1" readingOrder="1"/>
    </xf>
    <xf numFmtId="164" fontId="879" fillId="880" borderId="879" xfId="0" applyNumberFormat="1" applyFont="1" applyFill="1" applyBorder="1" applyAlignment="1" applyProtection="1">
      <alignment horizontal="right" wrapText="1" readingOrder="1"/>
    </xf>
    <xf numFmtId="164" fontId="880" fillId="881" borderId="880" xfId="0" applyNumberFormat="1" applyFont="1" applyFill="1" applyBorder="1" applyAlignment="1" applyProtection="1">
      <alignment horizontal="right" wrapText="1" readingOrder="1"/>
    </xf>
    <xf numFmtId="164" fontId="881" fillId="882" borderId="881" xfId="0" applyNumberFormat="1" applyFont="1" applyFill="1" applyBorder="1" applyAlignment="1" applyProtection="1">
      <alignment horizontal="right" wrapText="1" readingOrder="1"/>
    </xf>
    <xf numFmtId="164" fontId="882" fillId="883" borderId="882" xfId="0" applyNumberFormat="1" applyFont="1" applyFill="1" applyBorder="1" applyAlignment="1" applyProtection="1">
      <alignment horizontal="right" wrapText="1" readingOrder="1"/>
    </xf>
    <xf numFmtId="164" fontId="883" fillId="884" borderId="883" xfId="0" applyNumberFormat="1" applyFont="1" applyFill="1" applyBorder="1" applyAlignment="1" applyProtection="1">
      <alignment horizontal="right" wrapText="1" readingOrder="1"/>
    </xf>
    <xf numFmtId="164" fontId="884" fillId="885" borderId="884" xfId="0" applyNumberFormat="1" applyFont="1" applyFill="1" applyBorder="1" applyAlignment="1" applyProtection="1">
      <alignment horizontal="right" wrapText="1" readingOrder="1"/>
    </xf>
    <xf numFmtId="164" fontId="885" fillId="886" borderId="885" xfId="0" applyNumberFormat="1" applyFont="1" applyFill="1" applyBorder="1" applyAlignment="1" applyProtection="1">
      <alignment horizontal="right" wrapText="1" readingOrder="1"/>
    </xf>
    <xf numFmtId="164" fontId="886" fillId="887" borderId="886" xfId="0" applyNumberFormat="1" applyFont="1" applyFill="1" applyBorder="1" applyAlignment="1" applyProtection="1">
      <alignment horizontal="right" wrapText="1" readingOrder="1"/>
    </xf>
    <xf numFmtId="164" fontId="887" fillId="888" borderId="887" xfId="0" applyNumberFormat="1" applyFont="1" applyFill="1" applyBorder="1" applyAlignment="1" applyProtection="1">
      <alignment horizontal="right" wrapText="1" readingOrder="1"/>
    </xf>
    <xf numFmtId="164" fontId="888" fillId="889" borderId="888" xfId="0" applyNumberFormat="1" applyFont="1" applyFill="1" applyBorder="1" applyAlignment="1" applyProtection="1">
      <alignment horizontal="right" wrapText="1" readingOrder="1"/>
    </xf>
    <xf numFmtId="164" fontId="889" fillId="890" borderId="889" xfId="0" applyNumberFormat="1" applyFont="1" applyFill="1" applyBorder="1" applyAlignment="1" applyProtection="1">
      <alignment horizontal="right" wrapText="1" readingOrder="1"/>
    </xf>
    <xf numFmtId="164" fontId="890" fillId="891" borderId="890" xfId="0" applyNumberFormat="1" applyFont="1" applyFill="1" applyBorder="1" applyAlignment="1" applyProtection="1">
      <alignment horizontal="right" wrapText="1" readingOrder="1"/>
    </xf>
    <xf numFmtId="164" fontId="891" fillId="892" borderId="891" xfId="0" applyNumberFormat="1" applyFont="1" applyFill="1" applyBorder="1" applyAlignment="1" applyProtection="1">
      <alignment horizontal="right" wrapText="1" readingOrder="1"/>
    </xf>
    <xf numFmtId="164" fontId="892" fillId="893" borderId="892" xfId="0" applyNumberFormat="1" applyFont="1" applyFill="1" applyBorder="1" applyAlignment="1" applyProtection="1">
      <alignment horizontal="right" wrapText="1" readingOrder="1"/>
    </xf>
    <xf numFmtId="164" fontId="893" fillId="894" borderId="893" xfId="0" applyNumberFormat="1" applyFont="1" applyFill="1" applyBorder="1" applyAlignment="1" applyProtection="1">
      <alignment horizontal="right" wrapText="1" readingOrder="1"/>
    </xf>
    <xf numFmtId="164" fontId="894" fillId="895" borderId="894" xfId="0" applyNumberFormat="1" applyFont="1" applyFill="1" applyBorder="1" applyAlignment="1" applyProtection="1">
      <alignment horizontal="right" wrapText="1" readingOrder="1"/>
    </xf>
    <xf numFmtId="164" fontId="895" fillId="896" borderId="895" xfId="0" applyNumberFormat="1" applyFont="1" applyFill="1" applyBorder="1" applyAlignment="1" applyProtection="1">
      <alignment horizontal="right" wrapText="1" readingOrder="1"/>
    </xf>
    <xf numFmtId="164" fontId="896" fillId="897" borderId="896" xfId="0" applyNumberFormat="1" applyFont="1" applyFill="1" applyBorder="1" applyAlignment="1" applyProtection="1">
      <alignment horizontal="right" wrapText="1" readingOrder="1"/>
    </xf>
    <xf numFmtId="164" fontId="897" fillId="898" borderId="897" xfId="0" applyNumberFormat="1" applyFont="1" applyFill="1" applyBorder="1" applyAlignment="1" applyProtection="1">
      <alignment horizontal="right" wrapText="1" readingOrder="1"/>
    </xf>
    <xf numFmtId="166" fontId="898" fillId="899" borderId="898" xfId="0" applyNumberFormat="1" applyFont="1" applyFill="1" applyBorder="1" applyAlignment="1" applyProtection="1">
      <alignment horizontal="right" wrapText="1" readingOrder="1"/>
    </xf>
    <xf numFmtId="166" fontId="899" fillId="900" borderId="899" xfId="0" applyNumberFormat="1" applyFont="1" applyFill="1" applyBorder="1" applyAlignment="1" applyProtection="1">
      <alignment horizontal="right" wrapText="1" readingOrder="1"/>
    </xf>
    <xf numFmtId="0" fontId="900" fillId="901" borderId="900" xfId="0" applyFont="1" applyFill="1" applyBorder="1" applyAlignment="1" applyProtection="1">
      <alignment horizontal="left" vertical="top" wrapText="1" readingOrder="1"/>
    </xf>
    <xf numFmtId="0" fontId="901" fillId="902" borderId="901" xfId="0" applyFont="1" applyFill="1" applyBorder="1" applyAlignment="1" applyProtection="1">
      <alignment horizontal="left" vertical="top" wrapText="1" readingOrder="1"/>
    </xf>
    <xf numFmtId="0" fontId="902" fillId="903" borderId="902" xfId="0" applyFont="1" applyFill="1" applyBorder="1" applyAlignment="1" applyProtection="1">
      <alignment horizontal="right" vertical="top" wrapText="1" readingOrder="1"/>
    </xf>
    <xf numFmtId="164" fontId="903" fillId="904" borderId="903" xfId="0" applyNumberFormat="1" applyFont="1" applyFill="1" applyBorder="1" applyAlignment="1" applyProtection="1">
      <alignment horizontal="right" wrapText="1" readingOrder="1"/>
    </xf>
    <xf numFmtId="164" fontId="904" fillId="905" borderId="904" xfId="0" applyNumberFormat="1" applyFont="1" applyFill="1" applyBorder="1" applyAlignment="1" applyProtection="1">
      <alignment horizontal="right" wrapText="1" readingOrder="1"/>
    </xf>
    <xf numFmtId="164" fontId="905" fillId="906" borderId="905" xfId="0" applyNumberFormat="1" applyFont="1" applyFill="1" applyBorder="1" applyAlignment="1" applyProtection="1">
      <alignment horizontal="right" wrapText="1" readingOrder="1"/>
    </xf>
    <xf numFmtId="164" fontId="906" fillId="907" borderId="906" xfId="0" applyNumberFormat="1" applyFont="1" applyFill="1" applyBorder="1" applyAlignment="1" applyProtection="1">
      <alignment horizontal="right" wrapText="1" readingOrder="1"/>
    </xf>
    <xf numFmtId="164" fontId="907" fillId="908" borderId="907" xfId="0" applyNumberFormat="1" applyFont="1" applyFill="1" applyBorder="1" applyAlignment="1" applyProtection="1">
      <alignment horizontal="right" wrapText="1" readingOrder="1"/>
    </xf>
    <xf numFmtId="164" fontId="908" fillId="909" borderId="908" xfId="0" applyNumberFormat="1" applyFont="1" applyFill="1" applyBorder="1" applyAlignment="1" applyProtection="1">
      <alignment horizontal="right" wrapText="1" readingOrder="1"/>
    </xf>
    <xf numFmtId="164" fontId="909" fillId="910" borderId="909" xfId="0" applyNumberFormat="1" applyFont="1" applyFill="1" applyBorder="1" applyAlignment="1" applyProtection="1">
      <alignment horizontal="right" wrapText="1" readingOrder="1"/>
    </xf>
    <xf numFmtId="164" fontId="910" fillId="911" borderId="910" xfId="0" applyNumberFormat="1" applyFont="1" applyFill="1" applyBorder="1" applyAlignment="1" applyProtection="1">
      <alignment horizontal="right" wrapText="1" readingOrder="1"/>
    </xf>
    <xf numFmtId="164" fontId="911" fillId="912" borderId="911" xfId="0" applyNumberFormat="1" applyFont="1" applyFill="1" applyBorder="1" applyAlignment="1" applyProtection="1">
      <alignment horizontal="right" wrapText="1" readingOrder="1"/>
    </xf>
    <xf numFmtId="164" fontId="912" fillId="913" borderId="912" xfId="0" applyNumberFormat="1" applyFont="1" applyFill="1" applyBorder="1" applyAlignment="1" applyProtection="1">
      <alignment horizontal="right" wrapText="1" readingOrder="1"/>
    </xf>
    <xf numFmtId="164" fontId="913" fillId="914" borderId="913" xfId="0" applyNumberFormat="1" applyFont="1" applyFill="1" applyBorder="1" applyAlignment="1" applyProtection="1">
      <alignment horizontal="right" wrapText="1" readingOrder="1"/>
    </xf>
    <xf numFmtId="164" fontId="914" fillId="915" borderId="914" xfId="0" applyNumberFormat="1" applyFont="1" applyFill="1" applyBorder="1" applyAlignment="1" applyProtection="1">
      <alignment horizontal="right" wrapText="1" readingOrder="1"/>
    </xf>
    <xf numFmtId="164" fontId="915" fillId="916" borderId="915" xfId="0" applyNumberFormat="1" applyFont="1" applyFill="1" applyBorder="1" applyAlignment="1" applyProtection="1">
      <alignment horizontal="right" wrapText="1" readingOrder="1"/>
    </xf>
    <xf numFmtId="164" fontId="916" fillId="917" borderId="916" xfId="0" applyNumberFormat="1" applyFont="1" applyFill="1" applyBorder="1" applyAlignment="1" applyProtection="1">
      <alignment horizontal="right" wrapText="1" readingOrder="1"/>
    </xf>
    <xf numFmtId="164" fontId="917" fillId="918" borderId="917" xfId="0" applyNumberFormat="1" applyFont="1" applyFill="1" applyBorder="1" applyAlignment="1" applyProtection="1">
      <alignment horizontal="right" wrapText="1" readingOrder="1"/>
    </xf>
    <xf numFmtId="164" fontId="918" fillId="919" borderId="918" xfId="0" applyNumberFormat="1" applyFont="1" applyFill="1" applyBorder="1" applyAlignment="1" applyProtection="1">
      <alignment horizontal="right" wrapText="1" readingOrder="1"/>
    </xf>
    <xf numFmtId="164" fontId="919" fillId="920" borderId="919" xfId="0" applyNumberFormat="1" applyFont="1" applyFill="1" applyBorder="1" applyAlignment="1" applyProtection="1">
      <alignment horizontal="right" wrapText="1" readingOrder="1"/>
    </xf>
    <xf numFmtId="164" fontId="920" fillId="921" borderId="920" xfId="0" applyNumberFormat="1" applyFont="1" applyFill="1" applyBorder="1" applyAlignment="1" applyProtection="1">
      <alignment horizontal="right" wrapText="1" readingOrder="1"/>
    </xf>
    <xf numFmtId="164" fontId="921" fillId="922" borderId="921" xfId="0" applyNumberFormat="1" applyFont="1" applyFill="1" applyBorder="1" applyAlignment="1" applyProtection="1">
      <alignment horizontal="right" wrapText="1" readingOrder="1"/>
    </xf>
    <xf numFmtId="164" fontId="922" fillId="923" borderId="922" xfId="0" applyNumberFormat="1" applyFont="1" applyFill="1" applyBorder="1" applyAlignment="1" applyProtection="1">
      <alignment horizontal="right" wrapText="1" readingOrder="1"/>
    </xf>
    <xf numFmtId="164" fontId="923" fillId="924" borderId="923" xfId="0" applyNumberFormat="1" applyFont="1" applyFill="1" applyBorder="1" applyAlignment="1" applyProtection="1">
      <alignment horizontal="right" wrapText="1" readingOrder="1"/>
    </xf>
    <xf numFmtId="164" fontId="924" fillId="925" borderId="924" xfId="0" applyNumberFormat="1" applyFont="1" applyFill="1" applyBorder="1" applyAlignment="1" applyProtection="1">
      <alignment horizontal="right" wrapText="1" readingOrder="1"/>
    </xf>
    <xf numFmtId="164" fontId="925" fillId="926" borderId="925" xfId="0" applyNumberFormat="1" applyFont="1" applyFill="1" applyBorder="1" applyAlignment="1" applyProtection="1">
      <alignment horizontal="right" wrapText="1" readingOrder="1"/>
    </xf>
    <xf numFmtId="164" fontId="926" fillId="927" borderId="926" xfId="0" applyNumberFormat="1" applyFont="1" applyFill="1" applyBorder="1" applyAlignment="1" applyProtection="1">
      <alignment horizontal="right" wrapText="1" readingOrder="1"/>
    </xf>
    <xf numFmtId="164" fontId="927" fillId="928" borderId="927" xfId="0" applyNumberFormat="1" applyFont="1" applyFill="1" applyBorder="1" applyAlignment="1" applyProtection="1">
      <alignment horizontal="right" wrapText="1" readingOrder="1"/>
    </xf>
    <xf numFmtId="164" fontId="928" fillId="929" borderId="928" xfId="0" applyNumberFormat="1" applyFont="1" applyFill="1" applyBorder="1" applyAlignment="1" applyProtection="1">
      <alignment horizontal="right" wrapText="1" readingOrder="1"/>
    </xf>
    <xf numFmtId="164" fontId="929" fillId="930" borderId="929" xfId="0" applyNumberFormat="1" applyFont="1" applyFill="1" applyBorder="1" applyAlignment="1" applyProtection="1">
      <alignment horizontal="right" wrapText="1" readingOrder="1"/>
    </xf>
    <xf numFmtId="166" fontId="930" fillId="931" borderId="930" xfId="0" applyNumberFormat="1" applyFont="1" applyFill="1" applyBorder="1" applyAlignment="1" applyProtection="1">
      <alignment horizontal="right" wrapText="1" readingOrder="1"/>
    </xf>
    <xf numFmtId="166" fontId="931" fillId="932" borderId="931" xfId="0" applyNumberFormat="1" applyFont="1" applyFill="1" applyBorder="1" applyAlignment="1" applyProtection="1">
      <alignment horizontal="right" wrapText="1" readingOrder="1"/>
    </xf>
    <xf numFmtId="0" fontId="932" fillId="933" borderId="932" xfId="0" applyFont="1" applyFill="1" applyBorder="1" applyAlignment="1" applyProtection="1">
      <alignment horizontal="left" vertical="top" wrapText="1" readingOrder="1"/>
    </xf>
    <xf numFmtId="0" fontId="933" fillId="934" borderId="933" xfId="0" applyFont="1" applyFill="1" applyBorder="1" applyAlignment="1" applyProtection="1">
      <alignment horizontal="left" vertical="top" wrapText="1" readingOrder="1"/>
    </xf>
    <xf numFmtId="0" fontId="934" fillId="935" borderId="934" xfId="0" applyFont="1" applyFill="1" applyBorder="1" applyAlignment="1" applyProtection="1">
      <alignment horizontal="right" vertical="top" wrapText="1" readingOrder="1"/>
    </xf>
    <xf numFmtId="164" fontId="935" fillId="936" borderId="935" xfId="0" applyNumberFormat="1" applyFont="1" applyFill="1" applyBorder="1" applyAlignment="1" applyProtection="1">
      <alignment horizontal="right" wrapText="1" readingOrder="1"/>
    </xf>
    <xf numFmtId="164" fontId="936" fillId="937" borderId="936" xfId="0" applyNumberFormat="1" applyFont="1" applyFill="1" applyBorder="1" applyAlignment="1" applyProtection="1">
      <alignment horizontal="right" wrapText="1" readingOrder="1"/>
    </xf>
    <xf numFmtId="164" fontId="937" fillId="938" borderId="937" xfId="0" applyNumberFormat="1" applyFont="1" applyFill="1" applyBorder="1" applyAlignment="1" applyProtection="1">
      <alignment horizontal="right" wrapText="1" readingOrder="1"/>
    </xf>
    <xf numFmtId="164" fontId="938" fillId="939" borderId="938" xfId="0" applyNumberFormat="1" applyFont="1" applyFill="1" applyBorder="1" applyAlignment="1" applyProtection="1">
      <alignment horizontal="right" wrapText="1" readingOrder="1"/>
    </xf>
    <xf numFmtId="164" fontId="939" fillId="940" borderId="939" xfId="0" applyNumberFormat="1" applyFont="1" applyFill="1" applyBorder="1" applyAlignment="1" applyProtection="1">
      <alignment horizontal="right" wrapText="1" readingOrder="1"/>
    </xf>
    <xf numFmtId="164" fontId="940" fillId="941" borderId="940" xfId="0" applyNumberFormat="1" applyFont="1" applyFill="1" applyBorder="1" applyAlignment="1" applyProtection="1">
      <alignment horizontal="right" wrapText="1" readingOrder="1"/>
    </xf>
    <xf numFmtId="164" fontId="941" fillId="942" borderId="941" xfId="0" applyNumberFormat="1" applyFont="1" applyFill="1" applyBorder="1" applyAlignment="1" applyProtection="1">
      <alignment horizontal="right" wrapText="1" readingOrder="1"/>
    </xf>
    <xf numFmtId="164" fontId="942" fillId="943" borderId="942" xfId="0" applyNumberFormat="1" applyFont="1" applyFill="1" applyBorder="1" applyAlignment="1" applyProtection="1">
      <alignment horizontal="right" wrapText="1" readingOrder="1"/>
    </xf>
    <xf numFmtId="164" fontId="943" fillId="944" borderId="943" xfId="0" applyNumberFormat="1" applyFont="1" applyFill="1" applyBorder="1" applyAlignment="1" applyProtection="1">
      <alignment horizontal="right" wrapText="1" readingOrder="1"/>
    </xf>
    <xf numFmtId="164" fontId="944" fillId="945" borderId="944" xfId="0" applyNumberFormat="1" applyFont="1" applyFill="1" applyBorder="1" applyAlignment="1" applyProtection="1">
      <alignment horizontal="right" wrapText="1" readingOrder="1"/>
    </xf>
    <xf numFmtId="164" fontId="945" fillId="946" borderId="945" xfId="0" applyNumberFormat="1" applyFont="1" applyFill="1" applyBorder="1" applyAlignment="1" applyProtection="1">
      <alignment horizontal="right" wrapText="1" readingOrder="1"/>
    </xf>
    <xf numFmtId="164" fontId="946" fillId="947" borderId="946" xfId="0" applyNumberFormat="1" applyFont="1" applyFill="1" applyBorder="1" applyAlignment="1" applyProtection="1">
      <alignment horizontal="right" wrapText="1" readingOrder="1"/>
    </xf>
    <xf numFmtId="164" fontId="947" fillId="948" borderId="947" xfId="0" applyNumberFormat="1" applyFont="1" applyFill="1" applyBorder="1" applyAlignment="1" applyProtection="1">
      <alignment horizontal="right" wrapText="1" readingOrder="1"/>
    </xf>
    <xf numFmtId="164" fontId="948" fillId="949" borderId="948" xfId="0" applyNumberFormat="1" applyFont="1" applyFill="1" applyBorder="1" applyAlignment="1" applyProtection="1">
      <alignment horizontal="right" wrapText="1" readingOrder="1"/>
    </xf>
    <xf numFmtId="164" fontId="949" fillId="950" borderId="949" xfId="0" applyNumberFormat="1" applyFont="1" applyFill="1" applyBorder="1" applyAlignment="1" applyProtection="1">
      <alignment horizontal="right" wrapText="1" readingOrder="1"/>
    </xf>
    <xf numFmtId="164" fontId="950" fillId="951" borderId="950" xfId="0" applyNumberFormat="1" applyFont="1" applyFill="1" applyBorder="1" applyAlignment="1" applyProtection="1">
      <alignment horizontal="right" wrapText="1" readingOrder="1"/>
    </xf>
    <xf numFmtId="164" fontId="951" fillId="952" borderId="951" xfId="0" applyNumberFormat="1" applyFont="1" applyFill="1" applyBorder="1" applyAlignment="1" applyProtection="1">
      <alignment horizontal="right" wrapText="1" readingOrder="1"/>
    </xf>
    <xf numFmtId="164" fontId="952" fillId="953" borderId="952" xfId="0" applyNumberFormat="1" applyFont="1" applyFill="1" applyBorder="1" applyAlignment="1" applyProtection="1">
      <alignment horizontal="right" wrapText="1" readingOrder="1"/>
    </xf>
    <xf numFmtId="164" fontId="953" fillId="954" borderId="953" xfId="0" applyNumberFormat="1" applyFont="1" applyFill="1" applyBorder="1" applyAlignment="1" applyProtection="1">
      <alignment horizontal="right" wrapText="1" readingOrder="1"/>
    </xf>
    <xf numFmtId="164" fontId="954" fillId="955" borderId="954" xfId="0" applyNumberFormat="1" applyFont="1" applyFill="1" applyBorder="1" applyAlignment="1" applyProtection="1">
      <alignment horizontal="right" wrapText="1" readingOrder="1"/>
    </xf>
    <xf numFmtId="164" fontId="955" fillId="956" borderId="955" xfId="0" applyNumberFormat="1" applyFont="1" applyFill="1" applyBorder="1" applyAlignment="1" applyProtection="1">
      <alignment horizontal="right" wrapText="1" readingOrder="1"/>
    </xf>
    <xf numFmtId="164" fontId="956" fillId="957" borderId="956" xfId="0" applyNumberFormat="1" applyFont="1" applyFill="1" applyBorder="1" applyAlignment="1" applyProtection="1">
      <alignment horizontal="right" wrapText="1" readingOrder="1"/>
    </xf>
    <xf numFmtId="164" fontId="957" fillId="958" borderId="957" xfId="0" applyNumberFormat="1" applyFont="1" applyFill="1" applyBorder="1" applyAlignment="1" applyProtection="1">
      <alignment horizontal="right" wrapText="1" readingOrder="1"/>
    </xf>
    <xf numFmtId="164" fontId="958" fillId="959" borderId="958" xfId="0" applyNumberFormat="1" applyFont="1" applyFill="1" applyBorder="1" applyAlignment="1" applyProtection="1">
      <alignment horizontal="right" wrapText="1" readingOrder="1"/>
    </xf>
    <xf numFmtId="164" fontId="959" fillId="960" borderId="959" xfId="0" applyNumberFormat="1" applyFont="1" applyFill="1" applyBorder="1" applyAlignment="1" applyProtection="1">
      <alignment horizontal="right" wrapText="1" readingOrder="1"/>
    </xf>
    <xf numFmtId="164" fontId="960" fillId="961" borderId="960" xfId="0" applyNumberFormat="1" applyFont="1" applyFill="1" applyBorder="1" applyAlignment="1" applyProtection="1">
      <alignment horizontal="right" wrapText="1" readingOrder="1"/>
    </xf>
    <xf numFmtId="164" fontId="961" fillId="962" borderId="961" xfId="0" applyNumberFormat="1" applyFont="1" applyFill="1" applyBorder="1" applyAlignment="1" applyProtection="1">
      <alignment horizontal="right" wrapText="1" readingOrder="1"/>
    </xf>
    <xf numFmtId="166" fontId="962" fillId="963" borderId="962" xfId="0" applyNumberFormat="1" applyFont="1" applyFill="1" applyBorder="1" applyAlignment="1" applyProtection="1">
      <alignment horizontal="right" wrapText="1" readingOrder="1"/>
    </xf>
    <xf numFmtId="166" fontId="963" fillId="964" borderId="963" xfId="0" applyNumberFormat="1" applyFont="1" applyFill="1" applyBorder="1" applyAlignment="1" applyProtection="1">
      <alignment horizontal="right" wrapText="1" readingOrder="1"/>
    </xf>
    <xf numFmtId="0" fontId="996" fillId="997" borderId="996" xfId="0" applyFont="1" applyFill="1" applyBorder="1" applyAlignment="1" applyProtection="1">
      <alignment horizontal="left" vertical="top" wrapText="1" readingOrder="1"/>
    </xf>
    <xf numFmtId="0" fontId="997" fillId="998" borderId="997" xfId="0" applyFont="1" applyFill="1" applyBorder="1" applyAlignment="1" applyProtection="1">
      <alignment horizontal="left" vertical="top" wrapText="1" readingOrder="1"/>
    </xf>
    <xf numFmtId="0" fontId="998" fillId="999" borderId="998" xfId="0" applyFont="1" applyFill="1" applyBorder="1" applyAlignment="1" applyProtection="1">
      <alignment horizontal="right" vertical="top" wrapText="1" readingOrder="1"/>
    </xf>
    <xf numFmtId="164" fontId="999" fillId="1000" borderId="999" xfId="0" applyNumberFormat="1" applyFont="1" applyFill="1" applyBorder="1" applyAlignment="1" applyProtection="1">
      <alignment horizontal="right" wrapText="1" readingOrder="1"/>
    </xf>
    <xf numFmtId="164" fontId="1000" fillId="1001" borderId="1000" xfId="0" applyNumberFormat="1" applyFont="1" applyFill="1" applyBorder="1" applyAlignment="1" applyProtection="1">
      <alignment horizontal="right" wrapText="1" readingOrder="1"/>
    </xf>
    <xf numFmtId="164" fontId="1001" fillId="1002" borderId="1001" xfId="0" applyNumberFormat="1" applyFont="1" applyFill="1" applyBorder="1" applyAlignment="1" applyProtection="1">
      <alignment horizontal="right" wrapText="1" readingOrder="1"/>
    </xf>
    <xf numFmtId="164" fontId="1002" fillId="1003" borderId="1002" xfId="0" applyNumberFormat="1" applyFont="1" applyFill="1" applyBorder="1" applyAlignment="1" applyProtection="1">
      <alignment horizontal="right" wrapText="1" readingOrder="1"/>
    </xf>
    <xf numFmtId="164" fontId="1003" fillId="1004" borderId="1003" xfId="0" applyNumberFormat="1" applyFont="1" applyFill="1" applyBorder="1" applyAlignment="1" applyProtection="1">
      <alignment horizontal="right" wrapText="1" readingOrder="1"/>
    </xf>
    <xf numFmtId="164" fontId="1004" fillId="1005" borderId="1004" xfId="0" applyNumberFormat="1" applyFont="1" applyFill="1" applyBorder="1" applyAlignment="1" applyProtection="1">
      <alignment horizontal="right" wrapText="1" readingOrder="1"/>
    </xf>
    <xf numFmtId="164" fontId="1005" fillId="1006" borderId="1005" xfId="0" applyNumberFormat="1" applyFont="1" applyFill="1" applyBorder="1" applyAlignment="1" applyProtection="1">
      <alignment horizontal="right" wrapText="1" readingOrder="1"/>
    </xf>
    <xf numFmtId="164" fontId="1006" fillId="1007" borderId="1006" xfId="0" applyNumberFormat="1" applyFont="1" applyFill="1" applyBorder="1" applyAlignment="1" applyProtection="1">
      <alignment horizontal="right" wrapText="1" readingOrder="1"/>
    </xf>
    <xf numFmtId="164" fontId="1007" fillId="1008" borderId="1007" xfId="0" applyNumberFormat="1" applyFont="1" applyFill="1" applyBorder="1" applyAlignment="1" applyProtection="1">
      <alignment horizontal="right" wrapText="1" readingOrder="1"/>
    </xf>
    <xf numFmtId="164" fontId="1008" fillId="1009" borderId="1008" xfId="0" applyNumberFormat="1" applyFont="1" applyFill="1" applyBorder="1" applyAlignment="1" applyProtection="1">
      <alignment horizontal="right" wrapText="1" readingOrder="1"/>
    </xf>
    <xf numFmtId="164" fontId="1009" fillId="1010" borderId="1009" xfId="0" applyNumberFormat="1" applyFont="1" applyFill="1" applyBorder="1" applyAlignment="1" applyProtection="1">
      <alignment horizontal="right" wrapText="1" readingOrder="1"/>
    </xf>
    <xf numFmtId="164" fontId="1010" fillId="1011" borderId="1010" xfId="0" applyNumberFormat="1" applyFont="1" applyFill="1" applyBorder="1" applyAlignment="1" applyProtection="1">
      <alignment horizontal="right" wrapText="1" readingOrder="1"/>
    </xf>
    <xf numFmtId="164" fontId="1011" fillId="1012" borderId="1011" xfId="0" applyNumberFormat="1" applyFont="1" applyFill="1" applyBorder="1" applyAlignment="1" applyProtection="1">
      <alignment horizontal="right" wrapText="1" readingOrder="1"/>
    </xf>
    <xf numFmtId="164" fontId="1012" fillId="1013" borderId="1012" xfId="0" applyNumberFormat="1" applyFont="1" applyFill="1" applyBorder="1" applyAlignment="1" applyProtection="1">
      <alignment horizontal="right" wrapText="1" readingOrder="1"/>
    </xf>
    <xf numFmtId="164" fontId="1013" fillId="1014" borderId="1013" xfId="0" applyNumberFormat="1" applyFont="1" applyFill="1" applyBorder="1" applyAlignment="1" applyProtection="1">
      <alignment horizontal="right" wrapText="1" readingOrder="1"/>
    </xf>
    <xf numFmtId="164" fontId="1014" fillId="1015" borderId="1014" xfId="0" applyNumberFormat="1" applyFont="1" applyFill="1" applyBorder="1" applyAlignment="1" applyProtection="1">
      <alignment horizontal="right" wrapText="1" readingOrder="1"/>
    </xf>
    <xf numFmtId="164" fontId="1015" fillId="1016" borderId="1015" xfId="0" applyNumberFormat="1" applyFont="1" applyFill="1" applyBorder="1" applyAlignment="1" applyProtection="1">
      <alignment horizontal="right" wrapText="1" readingOrder="1"/>
    </xf>
    <xf numFmtId="164" fontId="1016" fillId="1017" borderId="1016" xfId="0" applyNumberFormat="1" applyFont="1" applyFill="1" applyBorder="1" applyAlignment="1" applyProtection="1">
      <alignment horizontal="right" wrapText="1" readingOrder="1"/>
    </xf>
    <xf numFmtId="164" fontId="1017" fillId="1018" borderId="1017" xfId="0" applyNumberFormat="1" applyFont="1" applyFill="1" applyBorder="1" applyAlignment="1" applyProtection="1">
      <alignment horizontal="right" wrapText="1" readingOrder="1"/>
    </xf>
    <xf numFmtId="164" fontId="1018" fillId="1019" borderId="1018" xfId="0" applyNumberFormat="1" applyFont="1" applyFill="1" applyBorder="1" applyAlignment="1" applyProtection="1">
      <alignment horizontal="right" wrapText="1" readingOrder="1"/>
    </xf>
    <xf numFmtId="164" fontId="1019" fillId="1020" borderId="1019" xfId="0" applyNumberFormat="1" applyFont="1" applyFill="1" applyBorder="1" applyAlignment="1" applyProtection="1">
      <alignment horizontal="right" wrapText="1" readingOrder="1"/>
    </xf>
    <xf numFmtId="164" fontId="1020" fillId="1021" borderId="1020" xfId="0" applyNumberFormat="1" applyFont="1" applyFill="1" applyBorder="1" applyAlignment="1" applyProtection="1">
      <alignment horizontal="right" wrapText="1" readingOrder="1"/>
    </xf>
    <xf numFmtId="164" fontId="1021" fillId="1022" borderId="1021" xfId="0" applyNumberFormat="1" applyFont="1" applyFill="1" applyBorder="1" applyAlignment="1" applyProtection="1">
      <alignment horizontal="right" wrapText="1" readingOrder="1"/>
    </xf>
    <xf numFmtId="164" fontId="1022" fillId="1023" borderId="1022" xfId="0" applyNumberFormat="1" applyFont="1" applyFill="1" applyBorder="1" applyAlignment="1" applyProtection="1">
      <alignment horizontal="right" wrapText="1" readingOrder="1"/>
    </xf>
    <xf numFmtId="164" fontId="1023" fillId="1024" borderId="1023" xfId="0" applyNumberFormat="1" applyFont="1" applyFill="1" applyBorder="1" applyAlignment="1" applyProtection="1">
      <alignment horizontal="right" wrapText="1" readingOrder="1"/>
    </xf>
    <xf numFmtId="164" fontId="1024" fillId="1025" borderId="1024" xfId="0" applyNumberFormat="1" applyFont="1" applyFill="1" applyBorder="1" applyAlignment="1" applyProtection="1">
      <alignment horizontal="right" wrapText="1" readingOrder="1"/>
    </xf>
    <xf numFmtId="164" fontId="1025" fillId="1026" borderId="1025" xfId="0" applyNumberFormat="1" applyFont="1" applyFill="1" applyBorder="1" applyAlignment="1" applyProtection="1">
      <alignment horizontal="right" wrapText="1" readingOrder="1"/>
    </xf>
    <xf numFmtId="164" fontId="1026" fillId="1027" borderId="1026" xfId="0" applyNumberFormat="1" applyFont="1" applyFill="1" applyBorder="1" applyAlignment="1" applyProtection="1">
      <alignment horizontal="right" wrapText="1" readingOrder="1"/>
    </xf>
    <xf numFmtId="0" fontId="1027" fillId="1028" borderId="1027" xfId="0" applyFont="1" applyFill="1" applyBorder="1" applyAlignment="1" applyProtection="1">
      <alignment horizontal="right" wrapText="1" readingOrder="1"/>
    </xf>
    <xf numFmtId="0" fontId="1028" fillId="1029" borderId="1028" xfId="0" applyFont="1" applyFill="1" applyBorder="1" applyAlignment="1" applyProtection="1">
      <alignment horizontal="left" vertical="top" wrapText="1" readingOrder="1"/>
    </xf>
    <xf numFmtId="0" fontId="1029" fillId="1030" borderId="1029" xfId="0" applyFont="1" applyFill="1" applyBorder="1" applyAlignment="1" applyProtection="1">
      <alignment horizontal="left" vertical="top" wrapText="1" readingOrder="1"/>
    </xf>
    <xf numFmtId="0" fontId="1030" fillId="1031" borderId="1030" xfId="0" applyFont="1" applyFill="1" applyBorder="1" applyAlignment="1" applyProtection="1">
      <alignment horizontal="right" vertical="top" wrapText="1" readingOrder="1"/>
    </xf>
    <xf numFmtId="164" fontId="1031" fillId="1032" borderId="1031" xfId="0" applyNumberFormat="1" applyFont="1" applyFill="1" applyBorder="1" applyAlignment="1" applyProtection="1">
      <alignment horizontal="right" wrapText="1" readingOrder="1"/>
    </xf>
    <xf numFmtId="164" fontId="1032" fillId="1033" borderId="1032" xfId="0" applyNumberFormat="1" applyFont="1" applyFill="1" applyBorder="1" applyAlignment="1" applyProtection="1">
      <alignment horizontal="right" wrapText="1" readingOrder="1"/>
    </xf>
    <xf numFmtId="164" fontId="1033" fillId="1034" borderId="1033" xfId="0" applyNumberFormat="1" applyFont="1" applyFill="1" applyBorder="1" applyAlignment="1" applyProtection="1">
      <alignment horizontal="right" wrapText="1" readingOrder="1"/>
    </xf>
    <xf numFmtId="164" fontId="1034" fillId="1035" borderId="1034" xfId="0" applyNumberFormat="1" applyFont="1" applyFill="1" applyBorder="1" applyAlignment="1" applyProtection="1">
      <alignment horizontal="right" wrapText="1" readingOrder="1"/>
    </xf>
    <xf numFmtId="164" fontId="1035" fillId="1036" borderId="1035" xfId="0" applyNumberFormat="1" applyFont="1" applyFill="1" applyBorder="1" applyAlignment="1" applyProtection="1">
      <alignment horizontal="right" wrapText="1" readingOrder="1"/>
    </xf>
    <xf numFmtId="164" fontId="1036" fillId="1037" borderId="1036" xfId="0" applyNumberFormat="1" applyFont="1" applyFill="1" applyBorder="1" applyAlignment="1" applyProtection="1">
      <alignment horizontal="right" wrapText="1" readingOrder="1"/>
    </xf>
    <xf numFmtId="164" fontId="1037" fillId="1038" borderId="1037" xfId="0" applyNumberFormat="1" applyFont="1" applyFill="1" applyBorder="1" applyAlignment="1" applyProtection="1">
      <alignment horizontal="right" wrapText="1" readingOrder="1"/>
    </xf>
    <xf numFmtId="164" fontId="1038" fillId="1039" borderId="1038" xfId="0" applyNumberFormat="1" applyFont="1" applyFill="1" applyBorder="1" applyAlignment="1" applyProtection="1">
      <alignment horizontal="right" wrapText="1" readingOrder="1"/>
    </xf>
    <xf numFmtId="164" fontId="1039" fillId="1040" borderId="1039" xfId="0" applyNumberFormat="1" applyFont="1" applyFill="1" applyBorder="1" applyAlignment="1" applyProtection="1">
      <alignment horizontal="right" wrapText="1" readingOrder="1"/>
    </xf>
    <xf numFmtId="164" fontId="1040" fillId="1041" borderId="1040" xfId="0" applyNumberFormat="1" applyFont="1" applyFill="1" applyBorder="1" applyAlignment="1" applyProtection="1">
      <alignment horizontal="right" wrapText="1" readingOrder="1"/>
    </xf>
    <xf numFmtId="164" fontId="1041" fillId="1042" borderId="1041" xfId="0" applyNumberFormat="1" applyFont="1" applyFill="1" applyBorder="1" applyAlignment="1" applyProtection="1">
      <alignment horizontal="right" wrapText="1" readingOrder="1"/>
    </xf>
    <xf numFmtId="164" fontId="1042" fillId="1043" borderId="1042" xfId="0" applyNumberFormat="1" applyFont="1" applyFill="1" applyBorder="1" applyAlignment="1" applyProtection="1">
      <alignment horizontal="right" wrapText="1" readingOrder="1"/>
    </xf>
    <xf numFmtId="164" fontId="1043" fillId="1044" borderId="1043" xfId="0" applyNumberFormat="1" applyFont="1" applyFill="1" applyBorder="1" applyAlignment="1" applyProtection="1">
      <alignment horizontal="right" wrapText="1" readingOrder="1"/>
    </xf>
    <xf numFmtId="164" fontId="1044" fillId="1045" borderId="1044" xfId="0" applyNumberFormat="1" applyFont="1" applyFill="1" applyBorder="1" applyAlignment="1" applyProtection="1">
      <alignment horizontal="right" wrapText="1" readingOrder="1"/>
    </xf>
    <xf numFmtId="164" fontId="1045" fillId="1046" borderId="1045" xfId="0" applyNumberFormat="1" applyFont="1" applyFill="1" applyBorder="1" applyAlignment="1" applyProtection="1">
      <alignment horizontal="right" wrapText="1" readingOrder="1"/>
    </xf>
    <xf numFmtId="164" fontId="1046" fillId="1047" borderId="1046" xfId="0" applyNumberFormat="1" applyFont="1" applyFill="1" applyBorder="1" applyAlignment="1" applyProtection="1">
      <alignment horizontal="right" wrapText="1" readingOrder="1"/>
    </xf>
    <xf numFmtId="164" fontId="1047" fillId="1048" borderId="1047" xfId="0" applyNumberFormat="1" applyFont="1" applyFill="1" applyBorder="1" applyAlignment="1" applyProtection="1">
      <alignment horizontal="right" wrapText="1" readingOrder="1"/>
    </xf>
    <xf numFmtId="164" fontId="1048" fillId="1049" borderId="1048" xfId="0" applyNumberFormat="1" applyFont="1" applyFill="1" applyBorder="1" applyAlignment="1" applyProtection="1">
      <alignment horizontal="right" wrapText="1" readingOrder="1"/>
    </xf>
    <xf numFmtId="164" fontId="1049" fillId="1050" borderId="1049" xfId="0" applyNumberFormat="1" applyFont="1" applyFill="1" applyBorder="1" applyAlignment="1" applyProtection="1">
      <alignment horizontal="right" wrapText="1" readingOrder="1"/>
    </xf>
    <xf numFmtId="164" fontId="1050" fillId="1051" borderId="1050" xfId="0" applyNumberFormat="1" applyFont="1" applyFill="1" applyBorder="1" applyAlignment="1" applyProtection="1">
      <alignment horizontal="right" wrapText="1" readingOrder="1"/>
    </xf>
    <xf numFmtId="164" fontId="1051" fillId="1052" borderId="1051" xfId="0" applyNumberFormat="1" applyFont="1" applyFill="1" applyBorder="1" applyAlignment="1" applyProtection="1">
      <alignment horizontal="right" wrapText="1" readingOrder="1"/>
    </xf>
    <xf numFmtId="164" fontId="1052" fillId="1053" borderId="1052" xfId="0" applyNumberFormat="1" applyFont="1" applyFill="1" applyBorder="1" applyAlignment="1" applyProtection="1">
      <alignment horizontal="right" wrapText="1" readingOrder="1"/>
    </xf>
    <xf numFmtId="164" fontId="1053" fillId="1054" borderId="1053" xfId="0" applyNumberFormat="1" applyFont="1" applyFill="1" applyBorder="1" applyAlignment="1" applyProtection="1">
      <alignment horizontal="right" wrapText="1" readingOrder="1"/>
    </xf>
    <xf numFmtId="164" fontId="1054" fillId="1055" borderId="1054" xfId="0" applyNumberFormat="1" applyFont="1" applyFill="1" applyBorder="1" applyAlignment="1" applyProtection="1">
      <alignment horizontal="right" wrapText="1" readingOrder="1"/>
    </xf>
    <xf numFmtId="164" fontId="1055" fillId="1056" borderId="1055" xfId="0" applyNumberFormat="1" applyFont="1" applyFill="1" applyBorder="1" applyAlignment="1" applyProtection="1">
      <alignment horizontal="right" wrapText="1" readingOrder="1"/>
    </xf>
    <xf numFmtId="164" fontId="1056" fillId="1057" borderId="1056" xfId="0" applyNumberFormat="1" applyFont="1" applyFill="1" applyBorder="1" applyAlignment="1" applyProtection="1">
      <alignment horizontal="right" wrapText="1" readingOrder="1"/>
    </xf>
    <xf numFmtId="164" fontId="1057" fillId="1058" borderId="1057" xfId="0" applyNumberFormat="1" applyFont="1" applyFill="1" applyBorder="1" applyAlignment="1" applyProtection="1">
      <alignment horizontal="right" wrapText="1" readingOrder="1"/>
    </xf>
    <xf numFmtId="164" fontId="1058" fillId="1059" borderId="1058" xfId="0" applyNumberFormat="1" applyFont="1" applyFill="1" applyBorder="1" applyAlignment="1" applyProtection="1">
      <alignment horizontal="right" wrapText="1" readingOrder="1"/>
    </xf>
    <xf numFmtId="0" fontId="1059" fillId="1060" borderId="1059" xfId="0" applyFont="1" applyFill="1" applyBorder="1" applyAlignment="1" applyProtection="1">
      <alignment horizontal="right" wrapText="1" readingOrder="1"/>
    </xf>
    <xf numFmtId="0" fontId="1060" fillId="1061" borderId="1060" xfId="0" applyFont="1" applyFill="1" applyBorder="1" applyAlignment="1" applyProtection="1">
      <alignment horizontal="left" vertical="top" wrapText="1" readingOrder="1"/>
    </xf>
    <xf numFmtId="0" fontId="1061" fillId="1062" borderId="1061" xfId="0" applyFont="1" applyFill="1" applyBorder="1" applyAlignment="1" applyProtection="1">
      <alignment horizontal="left" vertical="top" wrapText="1" readingOrder="1"/>
    </xf>
    <xf numFmtId="0" fontId="1062" fillId="1063" borderId="1062" xfId="0" applyFont="1" applyFill="1" applyBorder="1" applyAlignment="1" applyProtection="1">
      <alignment horizontal="right" vertical="top" wrapText="1" readingOrder="1"/>
    </xf>
    <xf numFmtId="164" fontId="1063" fillId="1064" borderId="1063" xfId="0" applyNumberFormat="1" applyFont="1" applyFill="1" applyBorder="1" applyAlignment="1" applyProtection="1">
      <alignment horizontal="right" wrapText="1" readingOrder="1"/>
    </xf>
    <xf numFmtId="164" fontId="1064" fillId="1065" borderId="1064" xfId="0" applyNumberFormat="1" applyFont="1" applyFill="1" applyBorder="1" applyAlignment="1" applyProtection="1">
      <alignment horizontal="right" wrapText="1" readingOrder="1"/>
    </xf>
    <xf numFmtId="164" fontId="1065" fillId="1066" borderId="1065" xfId="0" applyNumberFormat="1" applyFont="1" applyFill="1" applyBorder="1" applyAlignment="1" applyProtection="1">
      <alignment horizontal="right" wrapText="1" readingOrder="1"/>
    </xf>
    <xf numFmtId="164" fontId="1066" fillId="1067" borderId="1066" xfId="0" applyNumberFormat="1" applyFont="1" applyFill="1" applyBorder="1" applyAlignment="1" applyProtection="1">
      <alignment horizontal="right" wrapText="1" readingOrder="1"/>
    </xf>
    <xf numFmtId="164" fontId="1067" fillId="1068" borderId="1067" xfId="0" applyNumberFormat="1" applyFont="1" applyFill="1" applyBorder="1" applyAlignment="1" applyProtection="1">
      <alignment horizontal="right" wrapText="1" readingOrder="1"/>
    </xf>
    <xf numFmtId="164" fontId="1068" fillId="1069" borderId="1068" xfId="0" applyNumberFormat="1" applyFont="1" applyFill="1" applyBorder="1" applyAlignment="1" applyProtection="1">
      <alignment horizontal="right" wrapText="1" readingOrder="1"/>
    </xf>
    <xf numFmtId="164" fontId="1069" fillId="1070" borderId="1069" xfId="0" applyNumberFormat="1" applyFont="1" applyFill="1" applyBorder="1" applyAlignment="1" applyProtection="1">
      <alignment horizontal="right" wrapText="1" readingOrder="1"/>
    </xf>
    <xf numFmtId="164" fontId="1070" fillId="1071" borderId="1070" xfId="0" applyNumberFormat="1" applyFont="1" applyFill="1" applyBorder="1" applyAlignment="1" applyProtection="1">
      <alignment horizontal="right" wrapText="1" readingOrder="1"/>
    </xf>
    <xf numFmtId="164" fontId="1071" fillId="1072" borderId="1071" xfId="0" applyNumberFormat="1" applyFont="1" applyFill="1" applyBorder="1" applyAlignment="1" applyProtection="1">
      <alignment horizontal="right" wrapText="1" readingOrder="1"/>
    </xf>
    <xf numFmtId="164" fontId="1072" fillId="1073" borderId="1072" xfId="0" applyNumberFormat="1" applyFont="1" applyFill="1" applyBorder="1" applyAlignment="1" applyProtection="1">
      <alignment horizontal="right" wrapText="1" readingOrder="1"/>
    </xf>
    <xf numFmtId="164" fontId="1073" fillId="1074" borderId="1073" xfId="0" applyNumberFormat="1" applyFont="1" applyFill="1" applyBorder="1" applyAlignment="1" applyProtection="1">
      <alignment horizontal="right" wrapText="1" readingOrder="1"/>
    </xf>
    <xf numFmtId="164" fontId="1074" fillId="1075" borderId="1074" xfId="0" applyNumberFormat="1" applyFont="1" applyFill="1" applyBorder="1" applyAlignment="1" applyProtection="1">
      <alignment horizontal="right" wrapText="1" readingOrder="1"/>
    </xf>
    <xf numFmtId="164" fontId="1075" fillId="1076" borderId="1075" xfId="0" applyNumberFormat="1" applyFont="1" applyFill="1" applyBorder="1" applyAlignment="1" applyProtection="1">
      <alignment horizontal="right" wrapText="1" readingOrder="1"/>
    </xf>
    <xf numFmtId="164" fontId="1076" fillId="1077" borderId="1076" xfId="0" applyNumberFormat="1" applyFont="1" applyFill="1" applyBorder="1" applyAlignment="1" applyProtection="1">
      <alignment horizontal="right" wrapText="1" readingOrder="1"/>
    </xf>
    <xf numFmtId="164" fontId="1077" fillId="1078" borderId="1077" xfId="0" applyNumberFormat="1" applyFont="1" applyFill="1" applyBorder="1" applyAlignment="1" applyProtection="1">
      <alignment horizontal="right" wrapText="1" readingOrder="1"/>
    </xf>
    <xf numFmtId="164" fontId="1078" fillId="1079" borderId="1078" xfId="0" applyNumberFormat="1" applyFont="1" applyFill="1" applyBorder="1" applyAlignment="1" applyProtection="1">
      <alignment horizontal="right" wrapText="1" readingOrder="1"/>
    </xf>
    <xf numFmtId="164" fontId="1079" fillId="1080" borderId="1079" xfId="0" applyNumberFormat="1" applyFont="1" applyFill="1" applyBorder="1" applyAlignment="1" applyProtection="1">
      <alignment horizontal="right" wrapText="1" readingOrder="1"/>
    </xf>
    <xf numFmtId="164" fontId="1080" fillId="1081" borderId="1080" xfId="0" applyNumberFormat="1" applyFont="1" applyFill="1" applyBorder="1" applyAlignment="1" applyProtection="1">
      <alignment horizontal="right" wrapText="1" readingOrder="1"/>
    </xf>
    <xf numFmtId="164" fontId="1081" fillId="1082" borderId="1081" xfId="0" applyNumberFormat="1" applyFont="1" applyFill="1" applyBorder="1" applyAlignment="1" applyProtection="1">
      <alignment horizontal="right" wrapText="1" readingOrder="1"/>
    </xf>
    <xf numFmtId="164" fontId="1082" fillId="1083" borderId="1082" xfId="0" applyNumberFormat="1" applyFont="1" applyFill="1" applyBorder="1" applyAlignment="1" applyProtection="1">
      <alignment horizontal="right" wrapText="1" readingOrder="1"/>
    </xf>
    <xf numFmtId="164" fontId="1083" fillId="1084" borderId="1083" xfId="0" applyNumberFormat="1" applyFont="1" applyFill="1" applyBorder="1" applyAlignment="1" applyProtection="1">
      <alignment horizontal="right" wrapText="1" readingOrder="1"/>
    </xf>
    <xf numFmtId="164" fontId="1084" fillId="1085" borderId="1084" xfId="0" applyNumberFormat="1" applyFont="1" applyFill="1" applyBorder="1" applyAlignment="1" applyProtection="1">
      <alignment horizontal="right" wrapText="1" readingOrder="1"/>
    </xf>
    <xf numFmtId="164" fontId="1085" fillId="1086" borderId="1085" xfId="0" applyNumberFormat="1" applyFont="1" applyFill="1" applyBorder="1" applyAlignment="1" applyProtection="1">
      <alignment horizontal="right" wrapText="1" readingOrder="1"/>
    </xf>
    <xf numFmtId="164" fontId="1086" fillId="1087" borderId="1086" xfId="0" applyNumberFormat="1" applyFont="1" applyFill="1" applyBorder="1" applyAlignment="1" applyProtection="1">
      <alignment horizontal="right" wrapText="1" readingOrder="1"/>
    </xf>
    <xf numFmtId="164" fontId="1087" fillId="1088" borderId="1087" xfId="0" applyNumberFormat="1" applyFont="1" applyFill="1" applyBorder="1" applyAlignment="1" applyProtection="1">
      <alignment horizontal="right" wrapText="1" readingOrder="1"/>
    </xf>
    <xf numFmtId="164" fontId="1088" fillId="1089" borderId="1088" xfId="0" applyNumberFormat="1" applyFont="1" applyFill="1" applyBorder="1" applyAlignment="1" applyProtection="1">
      <alignment horizontal="right" wrapText="1" readingOrder="1"/>
    </xf>
    <xf numFmtId="164" fontId="1089" fillId="1090" borderId="1089" xfId="0" applyNumberFormat="1" applyFont="1" applyFill="1" applyBorder="1" applyAlignment="1" applyProtection="1">
      <alignment horizontal="right" wrapText="1" readingOrder="1"/>
    </xf>
    <xf numFmtId="164" fontId="1090" fillId="1091" borderId="1090" xfId="0" applyNumberFormat="1" applyFont="1" applyFill="1" applyBorder="1" applyAlignment="1" applyProtection="1">
      <alignment horizontal="right" wrapText="1" readingOrder="1"/>
    </xf>
    <xf numFmtId="0" fontId="1091" fillId="1092" borderId="1091" xfId="0" applyFont="1" applyFill="1" applyBorder="1" applyAlignment="1" applyProtection="1">
      <alignment horizontal="right" wrapText="1" readingOrder="1"/>
    </xf>
    <xf numFmtId="0" fontId="1092" fillId="1093" borderId="1092" xfId="0" applyFont="1" applyFill="1" applyBorder="1" applyAlignment="1" applyProtection="1">
      <alignment readingOrder="1"/>
    </xf>
    <xf numFmtId="0" fontId="1093" fillId="1094" borderId="1093" xfId="0" applyFont="1" applyFill="1" applyBorder="1" applyProtection="1"/>
    <xf numFmtId="0" fontId="1094" fillId="1095" borderId="1094" xfId="0" applyFont="1" applyFill="1" applyBorder="1" applyAlignment="1" applyProtection="1">
      <alignment horizontal="left" vertical="top" wrapText="1"/>
    </xf>
    <xf numFmtId="0" fontId="1095" fillId="1096" borderId="1095" xfId="0" applyFont="1" applyFill="1" applyBorder="1" applyAlignment="1" applyProtection="1">
      <alignment horizontal="left" vertical="top" wrapText="1"/>
    </xf>
    <xf numFmtId="0" fontId="1096" fillId="1097" borderId="1096" xfId="0" applyFont="1" applyFill="1" applyBorder="1" applyAlignment="1" applyProtection="1">
      <alignment horizontal="left" vertical="top" wrapText="1"/>
    </xf>
    <xf numFmtId="0" fontId="1097" fillId="1098" borderId="1097" xfId="0" applyFont="1" applyFill="1" applyBorder="1" applyAlignment="1" applyProtection="1">
      <alignment horizontal="left" vertical="top" wrapText="1"/>
    </xf>
    <xf numFmtId="0" fontId="1098" fillId="1099" borderId="1098" xfId="0" applyFont="1" applyFill="1" applyBorder="1" applyAlignment="1" applyProtection="1">
      <alignment horizontal="left" vertical="top" wrapText="1"/>
    </xf>
    <xf numFmtId="0" fontId="1099" fillId="1100" borderId="1099" xfId="0" applyFont="1" applyFill="1" applyBorder="1" applyAlignment="1" applyProtection="1">
      <alignment horizontal="left" vertical="top" wrapText="1"/>
    </xf>
    <xf numFmtId="0" fontId="1100" fillId="1101" borderId="1100" xfId="0" applyFont="1" applyFill="1" applyBorder="1" applyAlignment="1" applyProtection="1">
      <alignment horizontal="left" vertical="top" wrapText="1"/>
    </xf>
    <xf numFmtId="0" fontId="1101" fillId="1102" borderId="1101" xfId="0" applyFont="1" applyFill="1" applyBorder="1" applyAlignment="1" applyProtection="1">
      <alignment horizontal="left" vertical="top" wrapText="1"/>
    </xf>
    <xf numFmtId="0" fontId="1" fillId="1102" borderId="1101" xfId="0" applyFont="1" applyFill="1" applyBorder="1" applyAlignment="1" applyProtection="1">
      <alignment horizontal="left" readingOrder="1"/>
    </xf>
    <xf numFmtId="0" fontId="2" fillId="1102" borderId="1101" xfId="0" applyFont="1" applyFill="1" applyBorder="1" applyAlignment="1" applyProtection="1">
      <alignment horizontal="left" readingOrder="1"/>
    </xf>
    <xf numFmtId="0" fontId="7" fillId="36" borderId="1091" xfId="0" applyFont="1" applyFill="1" applyBorder="1" applyAlignment="1" applyProtection="1">
      <alignment horizontal="center" vertical="top" wrapText="1" readingOrder="1"/>
    </xf>
    <xf numFmtId="0" fontId="36" fillId="1062" borderId="1091" xfId="0" applyFont="1" applyFill="1" applyBorder="1" applyAlignment="1" applyProtection="1">
      <alignment horizontal="left" vertical="top" wrapText="1" readingOrder="1"/>
    </xf>
    <xf numFmtId="0" fontId="2" fillId="1063" borderId="1091" xfId="0" applyFont="1" applyFill="1" applyBorder="1" applyAlignment="1" applyProtection="1">
      <alignment horizontal="left" vertical="top" wrapText="1" readingOrder="1"/>
    </xf>
    <xf numFmtId="0" fontId="68" fillId="996" borderId="995" xfId="0" applyFont="1" applyFill="1" applyBorder="1" applyAlignment="1" applyProtection="1">
      <alignment horizontal="right" vertical="top" wrapText="1" readingOrder="1"/>
    </xf>
    <xf numFmtId="0" fontId="68" fillId="1062" borderId="1091" xfId="0" applyFont="1" applyFill="1" applyBorder="1" applyAlignment="1" applyProtection="1">
      <alignment horizontal="left" vertical="top" wrapText="1" readingOrder="1"/>
    </xf>
    <xf numFmtId="0" fontId="2" fillId="1063" borderId="1091" xfId="0" applyFont="1" applyFill="1" applyBorder="1" applyAlignment="1" applyProtection="1">
      <alignment horizontal="right" vertical="top" wrapText="1" readingOrder="1"/>
    </xf>
    <xf numFmtId="164" fontId="2" fillId="1102" borderId="1091" xfId="0" applyNumberFormat="1" applyFont="1" applyFill="1" applyBorder="1" applyAlignment="1" applyProtection="1">
      <alignment horizontal="right" wrapText="1" readingOrder="1"/>
    </xf>
    <xf numFmtId="165" fontId="2" fillId="1102" borderId="1091" xfId="0" applyNumberFormat="1" applyFont="1" applyFill="1" applyBorder="1" applyAlignment="1" applyProtection="1">
      <alignment horizontal="right" wrapText="1" readingOrder="1"/>
    </xf>
    <xf numFmtId="166" fontId="2" fillId="1102" borderId="1091" xfId="0" applyNumberFormat="1" applyFont="1" applyFill="1" applyBorder="1" applyAlignment="1" applyProtection="1">
      <alignment horizontal="right" wrapText="1" readingOrder="1"/>
    </xf>
    <xf numFmtId="0" fontId="2" fillId="1102" borderId="1091" xfId="0" applyFont="1" applyFill="1" applyBorder="1" applyAlignment="1" applyProtection="1">
      <alignment horizontal="right" wrapText="1" readingOrder="1"/>
    </xf>
    <xf numFmtId="0" fontId="1092" fillId="1102" borderId="1101" xfId="0" applyFont="1" applyFill="1" applyBorder="1" applyAlignment="1" applyProtection="1">
      <alignment readingOrder="1"/>
    </xf>
    <xf numFmtId="0" fontId="1092" fillId="1102" borderId="1101" xfId="0" applyFont="1" applyFill="1" applyBorder="1" applyProtection="1"/>
    <xf numFmtId="1" fontId="0" fillId="0" borderId="0" xfId="0" applyNumberFormat="1"/>
    <xf numFmtId="1" fontId="7" fillId="8" borderId="7" xfId="0" applyNumberFormat="1" applyFont="1" applyFill="1" applyBorder="1" applyAlignment="1" applyProtection="1">
      <alignment horizontal="center" vertical="top" wrapText="1" readingOrder="1"/>
    </xf>
    <xf numFmtId="1" fontId="8" fillId="9" borderId="8" xfId="0" applyNumberFormat="1" applyFont="1" applyFill="1" applyBorder="1" applyAlignment="1" applyProtection="1">
      <alignment horizontal="center" vertical="top" wrapText="1" readingOrder="1"/>
    </xf>
    <xf numFmtId="1" fontId="9" fillId="10" borderId="9" xfId="0" applyNumberFormat="1" applyFont="1" applyFill="1" applyBorder="1" applyAlignment="1" applyProtection="1">
      <alignment horizontal="center" vertical="top" wrapText="1" readingOrder="1"/>
    </xf>
    <xf numFmtId="1" fontId="10" fillId="11" borderId="10" xfId="0" applyNumberFormat="1" applyFont="1" applyFill="1" applyBorder="1" applyAlignment="1" applyProtection="1">
      <alignment horizontal="center" vertical="top" wrapText="1" readingOrder="1"/>
    </xf>
    <xf numFmtId="1" fontId="11" fillId="12" borderId="11" xfId="0" applyNumberFormat="1" applyFont="1" applyFill="1" applyBorder="1" applyAlignment="1" applyProtection="1">
      <alignment horizontal="center" vertical="top" wrapText="1" readingOrder="1"/>
    </xf>
    <xf numFmtId="1" fontId="12" fillId="13" borderId="12" xfId="0" applyNumberFormat="1" applyFont="1" applyFill="1" applyBorder="1" applyAlignment="1" applyProtection="1">
      <alignment horizontal="center" vertical="top" wrapText="1" readingOrder="1"/>
    </xf>
    <xf numFmtId="1" fontId="13" fillId="14" borderId="13" xfId="0" applyNumberFormat="1" applyFont="1" applyFill="1" applyBorder="1" applyAlignment="1" applyProtection="1">
      <alignment horizontal="center" vertical="top" wrapText="1" readingOrder="1"/>
    </xf>
    <xf numFmtId="1" fontId="14" fillId="15" borderId="14" xfId="0" applyNumberFormat="1" applyFont="1" applyFill="1" applyBorder="1" applyAlignment="1" applyProtection="1">
      <alignment horizontal="center" vertical="top" wrapText="1" readingOrder="1"/>
    </xf>
    <xf numFmtId="1" fontId="15" fillId="16" borderId="15" xfId="0" applyNumberFormat="1" applyFont="1" applyFill="1" applyBorder="1" applyAlignment="1" applyProtection="1">
      <alignment horizontal="center" vertical="top" wrapText="1" readingOrder="1"/>
    </xf>
    <xf numFmtId="1" fontId="16" fillId="17" borderId="16" xfId="0" applyNumberFormat="1" applyFont="1" applyFill="1" applyBorder="1" applyAlignment="1" applyProtection="1">
      <alignment horizontal="center" vertical="top" wrapText="1" readingOrder="1"/>
    </xf>
    <xf numFmtId="1" fontId="17" fillId="18" borderId="17" xfId="0" applyNumberFormat="1" applyFont="1" applyFill="1" applyBorder="1" applyAlignment="1" applyProtection="1">
      <alignment horizontal="center" vertical="top" wrapText="1" readingOrder="1"/>
    </xf>
    <xf numFmtId="1" fontId="18" fillId="19" borderId="18" xfId="0" applyNumberFormat="1" applyFont="1" applyFill="1" applyBorder="1" applyAlignment="1" applyProtection="1">
      <alignment horizontal="center" vertical="top" wrapText="1" readingOrder="1"/>
    </xf>
    <xf numFmtId="1" fontId="19" fillId="20" borderId="19" xfId="0" applyNumberFormat="1" applyFont="1" applyFill="1" applyBorder="1" applyAlignment="1" applyProtection="1">
      <alignment horizontal="center" vertical="top" wrapText="1" readingOrder="1"/>
    </xf>
    <xf numFmtId="1" fontId="20" fillId="21" borderId="20" xfId="0" applyNumberFormat="1" applyFont="1" applyFill="1" applyBorder="1" applyAlignment="1" applyProtection="1">
      <alignment horizontal="center" vertical="top" wrapText="1" readingOrder="1"/>
    </xf>
    <xf numFmtId="1" fontId="21" fillId="22" borderId="21" xfId="0" applyNumberFormat="1" applyFont="1" applyFill="1" applyBorder="1" applyAlignment="1" applyProtection="1">
      <alignment horizontal="center" vertical="top" wrapText="1" readingOrder="1"/>
    </xf>
    <xf numFmtId="1" fontId="22" fillId="23" borderId="22" xfId="0" applyNumberFormat="1" applyFont="1" applyFill="1" applyBorder="1" applyAlignment="1" applyProtection="1">
      <alignment horizontal="center" vertical="top" wrapText="1" readingOrder="1"/>
    </xf>
    <xf numFmtId="1" fontId="23" fillId="24" borderId="23" xfId="0" applyNumberFormat="1" applyFont="1" applyFill="1" applyBorder="1" applyAlignment="1" applyProtection="1">
      <alignment horizontal="center" vertical="top" wrapText="1" readingOrder="1"/>
    </xf>
    <xf numFmtId="1" fontId="24" fillId="25" borderId="24" xfId="0" applyNumberFormat="1" applyFont="1" applyFill="1" applyBorder="1" applyAlignment="1" applyProtection="1">
      <alignment horizontal="center" vertical="top" wrapText="1" readingOrder="1"/>
    </xf>
    <xf numFmtId="1" fontId="25" fillId="26" borderId="25" xfId="0" applyNumberFormat="1" applyFont="1" applyFill="1" applyBorder="1" applyAlignment="1" applyProtection="1">
      <alignment horizontal="center" vertical="top" wrapText="1" readingOrder="1"/>
    </xf>
    <xf numFmtId="1" fontId="26" fillId="27" borderId="26" xfId="0" applyNumberFormat="1" applyFont="1" applyFill="1" applyBorder="1" applyAlignment="1" applyProtection="1">
      <alignment horizontal="center" vertical="top" wrapText="1" readingOrder="1"/>
    </xf>
    <xf numFmtId="1" fontId="27" fillId="28" borderId="27" xfId="0" applyNumberFormat="1" applyFont="1" applyFill="1" applyBorder="1" applyAlignment="1" applyProtection="1">
      <alignment horizontal="center" vertical="top" wrapText="1" readingOrder="1"/>
    </xf>
    <xf numFmtId="1" fontId="28" fillId="29" borderId="28" xfId="0" applyNumberFormat="1" applyFont="1" applyFill="1" applyBorder="1" applyAlignment="1" applyProtection="1">
      <alignment horizontal="center" vertical="top" wrapText="1" readingOrder="1"/>
    </xf>
    <xf numFmtId="1" fontId="29" fillId="30" borderId="29" xfId="0" applyNumberFormat="1" applyFont="1" applyFill="1" applyBorder="1" applyAlignment="1" applyProtection="1">
      <alignment horizontal="center" vertical="top" wrapText="1" readingOrder="1"/>
    </xf>
    <xf numFmtId="1" fontId="30" fillId="31" borderId="30" xfId="0" applyNumberFormat="1" applyFont="1" applyFill="1" applyBorder="1" applyAlignment="1" applyProtection="1">
      <alignment horizontal="center" vertical="top" wrapText="1" readingOrder="1"/>
    </xf>
    <xf numFmtId="1" fontId="31" fillId="32" borderId="31" xfId="0" applyNumberFormat="1" applyFont="1" applyFill="1" applyBorder="1" applyAlignment="1" applyProtection="1">
      <alignment horizontal="center" vertical="top" wrapText="1" readingOrder="1"/>
    </xf>
    <xf numFmtId="1" fontId="32" fillId="33" borderId="32" xfId="0" applyNumberFormat="1" applyFont="1" applyFill="1" applyBorder="1" applyAlignment="1" applyProtection="1">
      <alignment horizontal="center" vertical="top" wrapText="1" readingOrder="1"/>
    </xf>
    <xf numFmtId="1" fontId="33" fillId="34" borderId="33" xfId="0" applyNumberFormat="1" applyFont="1" applyFill="1" applyBorder="1" applyAlignment="1" applyProtection="1">
      <alignment horizontal="center" vertical="top" wrapText="1" readingOrder="1"/>
    </xf>
    <xf numFmtId="1" fontId="34" fillId="35" borderId="34" xfId="0" applyNumberFormat="1" applyFont="1" applyFill="1" applyBorder="1" applyAlignment="1" applyProtection="1">
      <alignment horizontal="center" vertical="top" wrapText="1" readingOrder="1"/>
    </xf>
    <xf numFmtId="1" fontId="35" fillId="36" borderId="35" xfId="0" applyNumberFormat="1" applyFont="1" applyFill="1" applyBorder="1" applyAlignment="1" applyProtection="1">
      <alignment horizontal="center" vertical="top" wrapText="1" readingOrder="1"/>
    </xf>
    <xf numFmtId="0" fontId="676" fillId="677" borderId="676" xfId="0" applyFont="1" applyFill="1" applyBorder="1" applyAlignment="1" applyProtection="1">
      <alignment horizontal="left" vertical="top" wrapText="1" readingOrder="1"/>
    </xf>
    <xf numFmtId="0" fontId="677" fillId="678" borderId="677" xfId="0" applyFont="1" applyFill="1" applyBorder="1" applyAlignment="1" applyProtection="1">
      <alignment horizontal="left" vertical="top" wrapText="1" readingOrder="1"/>
    </xf>
    <xf numFmtId="0" fontId="678" fillId="679" borderId="678" xfId="0" applyFont="1" applyFill="1" applyBorder="1" applyAlignment="1" applyProtection="1">
      <alignment horizontal="left" vertical="top" wrapText="1" readingOrder="1"/>
    </xf>
    <xf numFmtId="0" fontId="679" fillId="680" borderId="679" xfId="0" applyFont="1" applyFill="1" applyBorder="1" applyAlignment="1" applyProtection="1">
      <alignment horizontal="left" vertical="top" wrapText="1" readingOrder="1"/>
    </xf>
    <xf numFmtId="0" fontId="680" fillId="681" borderId="680" xfId="0" applyFont="1" applyFill="1" applyBorder="1" applyAlignment="1" applyProtection="1">
      <alignment horizontal="left" vertical="top" wrapText="1" readingOrder="1"/>
    </xf>
    <xf numFmtId="0" fontId="681" fillId="682" borderId="681" xfId="0" applyFont="1" applyFill="1" applyBorder="1" applyAlignment="1" applyProtection="1">
      <alignment horizontal="left" vertical="top" wrapText="1" readingOrder="1"/>
    </xf>
    <xf numFmtId="0" fontId="682" fillId="683" borderId="682" xfId="0" applyFont="1" applyFill="1" applyBorder="1" applyAlignment="1" applyProtection="1">
      <alignment horizontal="left" vertical="top" wrapText="1" readingOrder="1"/>
    </xf>
    <xf numFmtId="0" fontId="683" fillId="684" borderId="683" xfId="0" applyFont="1" applyFill="1" applyBorder="1" applyAlignment="1" applyProtection="1">
      <alignment horizontal="left" vertical="top" wrapText="1" readingOrder="1"/>
    </xf>
    <xf numFmtId="0" fontId="684" fillId="685" borderId="684" xfId="0" applyFont="1" applyFill="1" applyBorder="1" applyAlignment="1" applyProtection="1">
      <alignment horizontal="left" vertical="top" wrapText="1" readingOrder="1"/>
    </xf>
    <xf numFmtId="0" fontId="685" fillId="686" borderId="685" xfId="0" applyFont="1" applyFill="1" applyBorder="1" applyAlignment="1" applyProtection="1">
      <alignment horizontal="left" vertical="top" wrapText="1" readingOrder="1"/>
    </xf>
    <xf numFmtId="0" fontId="686" fillId="687" borderId="686" xfId="0" applyFont="1" applyFill="1" applyBorder="1" applyAlignment="1" applyProtection="1">
      <alignment horizontal="left" vertical="top" wrapText="1" readingOrder="1"/>
    </xf>
    <xf numFmtId="0" fontId="687" fillId="688" borderId="687" xfId="0" applyFont="1" applyFill="1" applyBorder="1" applyAlignment="1" applyProtection="1">
      <alignment horizontal="left" vertical="top" wrapText="1" readingOrder="1"/>
    </xf>
    <xf numFmtId="0" fontId="688" fillId="689" borderId="688" xfId="0" applyFont="1" applyFill="1" applyBorder="1" applyAlignment="1" applyProtection="1">
      <alignment horizontal="left" vertical="top" wrapText="1" readingOrder="1"/>
    </xf>
    <xf numFmtId="0" fontId="689" fillId="690" borderId="689" xfId="0" applyFont="1" applyFill="1" applyBorder="1" applyAlignment="1" applyProtection="1">
      <alignment horizontal="left" vertical="top" wrapText="1" readingOrder="1"/>
    </xf>
    <xf numFmtId="0" fontId="690" fillId="691" borderId="690" xfId="0" applyFont="1" applyFill="1" applyBorder="1" applyAlignment="1" applyProtection="1">
      <alignment horizontal="left" vertical="top" wrapText="1" readingOrder="1"/>
    </xf>
    <xf numFmtId="0" fontId="691" fillId="692" borderId="691" xfId="0" applyFont="1" applyFill="1" applyBorder="1" applyAlignment="1" applyProtection="1">
      <alignment horizontal="left" vertical="top" wrapText="1" readingOrder="1"/>
    </xf>
    <xf numFmtId="0" fontId="692" fillId="693" borderId="692" xfId="0" applyFont="1" applyFill="1" applyBorder="1" applyAlignment="1" applyProtection="1">
      <alignment horizontal="left" vertical="top" wrapText="1" readingOrder="1"/>
    </xf>
    <xf numFmtId="0" fontId="693" fillId="694" borderId="693" xfId="0" applyFont="1" applyFill="1" applyBorder="1" applyAlignment="1" applyProtection="1">
      <alignment horizontal="left" vertical="top" wrapText="1" readingOrder="1"/>
    </xf>
    <xf numFmtId="0" fontId="694" fillId="695" borderId="694" xfId="0" applyFont="1" applyFill="1" applyBorder="1" applyAlignment="1" applyProtection="1">
      <alignment horizontal="left" vertical="top" wrapText="1" readingOrder="1"/>
    </xf>
    <xf numFmtId="0" fontId="695" fillId="696" borderId="695" xfId="0" applyFont="1" applyFill="1" applyBorder="1" applyAlignment="1" applyProtection="1">
      <alignment horizontal="left" vertical="top" wrapText="1" readingOrder="1"/>
    </xf>
    <xf numFmtId="0" fontId="696" fillId="697" borderId="696" xfId="0" applyFont="1" applyFill="1" applyBorder="1" applyAlignment="1" applyProtection="1">
      <alignment horizontal="left" vertical="top" wrapText="1" readingOrder="1"/>
    </xf>
    <xf numFmtId="0" fontId="697" fillId="698" borderId="697" xfId="0" applyFont="1" applyFill="1" applyBorder="1" applyAlignment="1" applyProtection="1">
      <alignment horizontal="left" vertical="top" wrapText="1" readingOrder="1"/>
    </xf>
    <xf numFmtId="0" fontId="698" fillId="699" borderId="698" xfId="0" applyFont="1" applyFill="1" applyBorder="1" applyAlignment="1" applyProtection="1">
      <alignment horizontal="left" vertical="top" wrapText="1" readingOrder="1"/>
    </xf>
    <xf numFmtId="0" fontId="699" fillId="700" borderId="699" xfId="0" applyFont="1" applyFill="1" applyBorder="1" applyAlignment="1" applyProtection="1">
      <alignment horizontal="left" vertical="top" wrapText="1" readingOrder="1"/>
    </xf>
    <xf numFmtId="0" fontId="700" fillId="701" borderId="700" xfId="0" applyFont="1" applyFill="1" applyBorder="1" applyAlignment="1" applyProtection="1">
      <alignment horizontal="left" vertical="top" wrapText="1" readingOrder="1"/>
    </xf>
    <xf numFmtId="0" fontId="701" fillId="702" borderId="701" xfId="0" applyFont="1" applyFill="1" applyBorder="1" applyAlignment="1" applyProtection="1">
      <alignment horizontal="left" vertical="top" wrapText="1" readingOrder="1"/>
    </xf>
    <xf numFmtId="0" fontId="702" fillId="703" borderId="702" xfId="0" applyFont="1" applyFill="1" applyBorder="1" applyAlignment="1" applyProtection="1">
      <alignment horizontal="left" vertical="top" wrapText="1" readingOrder="1"/>
    </xf>
    <xf numFmtId="0" fontId="703" fillId="704" borderId="703" xfId="0" applyFont="1" applyFill="1" applyBorder="1" applyAlignment="1" applyProtection="1">
      <alignment horizontal="left" vertical="top" wrapText="1" readingOrder="1"/>
    </xf>
    <xf numFmtId="0" fontId="704" fillId="705" borderId="704" xfId="0" applyFont="1" applyFill="1" applyBorder="1" applyAlignment="1" applyProtection="1">
      <alignment horizontal="left" vertical="top" wrapText="1" readingOrder="1"/>
    </xf>
    <xf numFmtId="0" fontId="705" fillId="706" borderId="705" xfId="0" applyFont="1" applyFill="1" applyBorder="1" applyAlignment="1" applyProtection="1">
      <alignment horizontal="left" vertical="top" wrapText="1" readingOrder="1"/>
    </xf>
    <xf numFmtId="0" fontId="706" fillId="707" borderId="706" xfId="0" applyFont="1" applyFill="1" applyBorder="1" applyAlignment="1" applyProtection="1">
      <alignment horizontal="left" vertical="top" wrapText="1" readingOrder="1"/>
    </xf>
    <xf numFmtId="0" fontId="707" fillId="708" borderId="707" xfId="0" applyFont="1" applyFill="1" applyBorder="1" applyAlignment="1" applyProtection="1">
      <alignment horizontal="right" vertical="top" wrapText="1" readingOrder="1"/>
    </xf>
    <xf numFmtId="0" fontId="836" fillId="837" borderId="836" xfId="0" applyFont="1" applyFill="1" applyBorder="1" applyAlignment="1" applyProtection="1">
      <alignment horizontal="left" vertical="top" wrapText="1" readingOrder="1"/>
    </xf>
    <xf numFmtId="0" fontId="837" fillId="838" borderId="837" xfId="0" applyFont="1" applyFill="1" applyBorder="1" applyAlignment="1" applyProtection="1">
      <alignment horizontal="left" vertical="top" wrapText="1" readingOrder="1"/>
    </xf>
    <xf numFmtId="0" fontId="838" fillId="839" borderId="838" xfId="0" applyFont="1" applyFill="1" applyBorder="1" applyAlignment="1" applyProtection="1">
      <alignment horizontal="left" vertical="top" wrapText="1" readingOrder="1"/>
    </xf>
    <xf numFmtId="0" fontId="839" fillId="840" borderId="839" xfId="0" applyFont="1" applyFill="1" applyBorder="1" applyAlignment="1" applyProtection="1">
      <alignment horizontal="left" vertical="top" wrapText="1" readingOrder="1"/>
    </xf>
    <xf numFmtId="0" fontId="840" fillId="841" borderId="840" xfId="0" applyFont="1" applyFill="1" applyBorder="1" applyAlignment="1" applyProtection="1">
      <alignment horizontal="left" vertical="top" wrapText="1" readingOrder="1"/>
    </xf>
    <xf numFmtId="0" fontId="841" fillId="842" borderId="841" xfId="0" applyFont="1" applyFill="1" applyBorder="1" applyAlignment="1" applyProtection="1">
      <alignment horizontal="left" vertical="top" wrapText="1" readingOrder="1"/>
    </xf>
    <xf numFmtId="0" fontId="842" fillId="843" borderId="842" xfId="0" applyFont="1" applyFill="1" applyBorder="1" applyAlignment="1" applyProtection="1">
      <alignment horizontal="left" vertical="top" wrapText="1" readingOrder="1"/>
    </xf>
    <xf numFmtId="0" fontId="843" fillId="844" borderId="843" xfId="0" applyFont="1" applyFill="1" applyBorder="1" applyAlignment="1" applyProtection="1">
      <alignment horizontal="left" vertical="top" wrapText="1" readingOrder="1"/>
    </xf>
    <xf numFmtId="0" fontId="844" fillId="845" borderId="844" xfId="0" applyFont="1" applyFill="1" applyBorder="1" applyAlignment="1" applyProtection="1">
      <alignment horizontal="left" vertical="top" wrapText="1" readingOrder="1"/>
    </xf>
    <xf numFmtId="0" fontId="845" fillId="846" borderId="845" xfId="0" applyFont="1" applyFill="1" applyBorder="1" applyAlignment="1" applyProtection="1">
      <alignment horizontal="left" vertical="top" wrapText="1" readingOrder="1"/>
    </xf>
    <xf numFmtId="0" fontId="846" fillId="847" borderId="846" xfId="0" applyFont="1" applyFill="1" applyBorder="1" applyAlignment="1" applyProtection="1">
      <alignment horizontal="left" vertical="top" wrapText="1" readingOrder="1"/>
    </xf>
    <xf numFmtId="0" fontId="847" fillId="848" borderId="847" xfId="0" applyFont="1" applyFill="1" applyBorder="1" applyAlignment="1" applyProtection="1">
      <alignment horizontal="left" vertical="top" wrapText="1" readingOrder="1"/>
    </xf>
    <xf numFmtId="0" fontId="848" fillId="849" borderId="848" xfId="0" applyFont="1" applyFill="1" applyBorder="1" applyAlignment="1" applyProtection="1">
      <alignment horizontal="left" vertical="top" wrapText="1" readingOrder="1"/>
    </xf>
    <xf numFmtId="0" fontId="849" fillId="850" borderId="849" xfId="0" applyFont="1" applyFill="1" applyBorder="1" applyAlignment="1" applyProtection="1">
      <alignment horizontal="left" vertical="top" wrapText="1" readingOrder="1"/>
    </xf>
    <xf numFmtId="0" fontId="850" fillId="851" borderId="850" xfId="0" applyFont="1" applyFill="1" applyBorder="1" applyAlignment="1" applyProtection="1">
      <alignment horizontal="left" vertical="top" wrapText="1" readingOrder="1"/>
    </xf>
    <xf numFmtId="0" fontId="851" fillId="852" borderId="851" xfId="0" applyFont="1" applyFill="1" applyBorder="1" applyAlignment="1" applyProtection="1">
      <alignment horizontal="left" vertical="top" wrapText="1" readingOrder="1"/>
    </xf>
    <xf numFmtId="0" fontId="852" fillId="853" borderId="852" xfId="0" applyFont="1" applyFill="1" applyBorder="1" applyAlignment="1" applyProtection="1">
      <alignment horizontal="left" vertical="top" wrapText="1" readingOrder="1"/>
    </xf>
    <xf numFmtId="0" fontId="853" fillId="854" borderId="853" xfId="0" applyFont="1" applyFill="1" applyBorder="1" applyAlignment="1" applyProtection="1">
      <alignment horizontal="left" vertical="top" wrapText="1" readingOrder="1"/>
    </xf>
    <xf numFmtId="0" fontId="854" fillId="855" borderId="854" xfId="0" applyFont="1" applyFill="1" applyBorder="1" applyAlignment="1" applyProtection="1">
      <alignment horizontal="left" vertical="top" wrapText="1" readingOrder="1"/>
    </xf>
    <xf numFmtId="0" fontId="855" fillId="856" borderId="855" xfId="0" applyFont="1" applyFill="1" applyBorder="1" applyAlignment="1" applyProtection="1">
      <alignment horizontal="left" vertical="top" wrapText="1" readingOrder="1"/>
    </xf>
    <xf numFmtId="0" fontId="856" fillId="857" borderId="856" xfId="0" applyFont="1" applyFill="1" applyBorder="1" applyAlignment="1" applyProtection="1">
      <alignment horizontal="left" vertical="top" wrapText="1" readingOrder="1"/>
    </xf>
    <xf numFmtId="0" fontId="857" fillId="858" borderId="857" xfId="0" applyFont="1" applyFill="1" applyBorder="1" applyAlignment="1" applyProtection="1">
      <alignment horizontal="left" vertical="top" wrapText="1" readingOrder="1"/>
    </xf>
    <xf numFmtId="0" fontId="858" fillId="859" borderId="858" xfId="0" applyFont="1" applyFill="1" applyBorder="1" applyAlignment="1" applyProtection="1">
      <alignment horizontal="left" vertical="top" wrapText="1" readingOrder="1"/>
    </xf>
    <xf numFmtId="0" fontId="859" fillId="860" borderId="859" xfId="0" applyFont="1" applyFill="1" applyBorder="1" applyAlignment="1" applyProtection="1">
      <alignment horizontal="left" vertical="top" wrapText="1" readingOrder="1"/>
    </xf>
    <xf numFmtId="0" fontId="860" fillId="861" borderId="860" xfId="0" applyFont="1" applyFill="1" applyBorder="1" applyAlignment="1" applyProtection="1">
      <alignment horizontal="left" vertical="top" wrapText="1" readingOrder="1"/>
    </xf>
    <xf numFmtId="0" fontId="861" fillId="862" borderId="861" xfId="0" applyFont="1" applyFill="1" applyBorder="1" applyAlignment="1" applyProtection="1">
      <alignment horizontal="left" vertical="top" wrapText="1" readingOrder="1"/>
    </xf>
    <xf numFmtId="0" fontId="862" fillId="863" borderId="862" xfId="0" applyFont="1" applyFill="1" applyBorder="1" applyAlignment="1" applyProtection="1">
      <alignment horizontal="left" vertical="top" wrapText="1" readingOrder="1"/>
    </xf>
    <xf numFmtId="0" fontId="863" fillId="864" borderId="863" xfId="0" applyFont="1" applyFill="1" applyBorder="1" applyAlignment="1" applyProtection="1">
      <alignment horizontal="left" vertical="top" wrapText="1" readingOrder="1"/>
    </xf>
    <xf numFmtId="0" fontId="864" fillId="865" borderId="864" xfId="0" applyFont="1" applyFill="1" applyBorder="1" applyAlignment="1" applyProtection="1">
      <alignment horizontal="left" vertical="top" wrapText="1" readingOrder="1"/>
    </xf>
    <xf numFmtId="0" fontId="865" fillId="866" borderId="865" xfId="0" applyFont="1" applyFill="1" applyBorder="1" applyAlignment="1" applyProtection="1">
      <alignment horizontal="left" vertical="top" wrapText="1" readingOrder="1"/>
    </xf>
    <xf numFmtId="0" fontId="866" fillId="867" borderId="866" xfId="0" applyFont="1" applyFill="1" applyBorder="1" applyAlignment="1" applyProtection="1">
      <alignment horizontal="left" vertical="top" wrapText="1" readingOrder="1"/>
    </xf>
    <xf numFmtId="0" fontId="867" fillId="868" borderId="867" xfId="0" applyFont="1" applyFill="1" applyBorder="1" applyAlignment="1" applyProtection="1">
      <alignment horizontal="right" vertical="top" wrapText="1" readingOrder="1"/>
    </xf>
    <xf numFmtId="0" fontId="964" fillId="965" borderId="964" xfId="0" applyFont="1" applyFill="1" applyBorder="1" applyAlignment="1" applyProtection="1">
      <alignment horizontal="left" vertical="top" wrapText="1" readingOrder="1"/>
    </xf>
    <xf numFmtId="0" fontId="965" fillId="966" borderId="965" xfId="0" applyFont="1" applyFill="1" applyBorder="1" applyAlignment="1" applyProtection="1">
      <alignment horizontal="left" vertical="top" wrapText="1" readingOrder="1"/>
    </xf>
    <xf numFmtId="0" fontId="966" fillId="967" borderId="966" xfId="0" applyFont="1" applyFill="1" applyBorder="1" applyAlignment="1" applyProtection="1">
      <alignment horizontal="left" vertical="top" wrapText="1" readingOrder="1"/>
    </xf>
    <xf numFmtId="0" fontId="967" fillId="968" borderId="967" xfId="0" applyFont="1" applyFill="1" applyBorder="1" applyAlignment="1" applyProtection="1">
      <alignment horizontal="left" vertical="top" wrapText="1" readingOrder="1"/>
    </xf>
    <xf numFmtId="0" fontId="968" fillId="969" borderId="968" xfId="0" applyFont="1" applyFill="1" applyBorder="1" applyAlignment="1" applyProtection="1">
      <alignment horizontal="left" vertical="top" wrapText="1" readingOrder="1"/>
    </xf>
    <xf numFmtId="0" fontId="969" fillId="970" borderId="969" xfId="0" applyFont="1" applyFill="1" applyBorder="1" applyAlignment="1" applyProtection="1">
      <alignment horizontal="left" vertical="top" wrapText="1" readingOrder="1"/>
    </xf>
    <xf numFmtId="0" fontId="970" fillId="971" borderId="970" xfId="0" applyFont="1" applyFill="1" applyBorder="1" applyAlignment="1" applyProtection="1">
      <alignment horizontal="left" vertical="top" wrapText="1" readingOrder="1"/>
    </xf>
    <xf numFmtId="0" fontId="971" fillId="972" borderId="971" xfId="0" applyFont="1" applyFill="1" applyBorder="1" applyAlignment="1" applyProtection="1">
      <alignment horizontal="left" vertical="top" wrapText="1" readingOrder="1"/>
    </xf>
    <xf numFmtId="0" fontId="972" fillId="973" borderId="972" xfId="0" applyFont="1" applyFill="1" applyBorder="1" applyAlignment="1" applyProtection="1">
      <alignment horizontal="left" vertical="top" wrapText="1" readingOrder="1"/>
    </xf>
    <xf numFmtId="0" fontId="973" fillId="974" borderId="973" xfId="0" applyFont="1" applyFill="1" applyBorder="1" applyAlignment="1" applyProtection="1">
      <alignment horizontal="left" vertical="top" wrapText="1" readingOrder="1"/>
    </xf>
    <xf numFmtId="0" fontId="974" fillId="975" borderId="974" xfId="0" applyFont="1" applyFill="1" applyBorder="1" applyAlignment="1" applyProtection="1">
      <alignment horizontal="left" vertical="top" wrapText="1" readingOrder="1"/>
    </xf>
    <xf numFmtId="0" fontId="975" fillId="976" borderId="975" xfId="0" applyFont="1" applyFill="1" applyBorder="1" applyAlignment="1" applyProtection="1">
      <alignment horizontal="left" vertical="top" wrapText="1" readingOrder="1"/>
    </xf>
    <xf numFmtId="0" fontId="976" fillId="977" borderId="976" xfId="0" applyFont="1" applyFill="1" applyBorder="1" applyAlignment="1" applyProtection="1">
      <alignment horizontal="left" vertical="top" wrapText="1" readingOrder="1"/>
    </xf>
    <xf numFmtId="0" fontId="977" fillId="978" borderId="977" xfId="0" applyFont="1" applyFill="1" applyBorder="1" applyAlignment="1" applyProtection="1">
      <alignment horizontal="left" vertical="top" wrapText="1" readingOrder="1"/>
    </xf>
    <xf numFmtId="0" fontId="978" fillId="979" borderId="978" xfId="0" applyFont="1" applyFill="1" applyBorder="1" applyAlignment="1" applyProtection="1">
      <alignment horizontal="left" vertical="top" wrapText="1" readingOrder="1"/>
    </xf>
    <xf numFmtId="0" fontId="979" fillId="980" borderId="979" xfId="0" applyFont="1" applyFill="1" applyBorder="1" applyAlignment="1" applyProtection="1">
      <alignment horizontal="left" vertical="top" wrapText="1" readingOrder="1"/>
    </xf>
    <xf numFmtId="0" fontId="980" fillId="981" borderId="980" xfId="0" applyFont="1" applyFill="1" applyBorder="1" applyAlignment="1" applyProtection="1">
      <alignment horizontal="left" vertical="top" wrapText="1" readingOrder="1"/>
    </xf>
    <xf numFmtId="0" fontId="981" fillId="982" borderId="981" xfId="0" applyFont="1" applyFill="1" applyBorder="1" applyAlignment="1" applyProtection="1">
      <alignment horizontal="left" vertical="top" wrapText="1" readingOrder="1"/>
    </xf>
    <xf numFmtId="0" fontId="982" fillId="983" borderId="982" xfId="0" applyFont="1" applyFill="1" applyBorder="1" applyAlignment="1" applyProtection="1">
      <alignment horizontal="left" vertical="top" wrapText="1" readingOrder="1"/>
    </xf>
    <xf numFmtId="0" fontId="983" fillId="984" borderId="983" xfId="0" applyFont="1" applyFill="1" applyBorder="1" applyAlignment="1" applyProtection="1">
      <alignment horizontal="left" vertical="top" wrapText="1" readingOrder="1"/>
    </xf>
    <xf numFmtId="0" fontId="984" fillId="985" borderId="984" xfId="0" applyFont="1" applyFill="1" applyBorder="1" applyAlignment="1" applyProtection="1">
      <alignment horizontal="left" vertical="top" wrapText="1" readingOrder="1"/>
    </xf>
    <xf numFmtId="0" fontId="985" fillId="986" borderId="985" xfId="0" applyFont="1" applyFill="1" applyBorder="1" applyAlignment="1" applyProtection="1">
      <alignment horizontal="left" vertical="top" wrapText="1" readingOrder="1"/>
    </xf>
    <xf numFmtId="0" fontId="986" fillId="987" borderId="986" xfId="0" applyFont="1" applyFill="1" applyBorder="1" applyAlignment="1" applyProtection="1">
      <alignment horizontal="left" vertical="top" wrapText="1" readingOrder="1"/>
    </xf>
    <xf numFmtId="0" fontId="987" fillId="988" borderId="987" xfId="0" applyFont="1" applyFill="1" applyBorder="1" applyAlignment="1" applyProtection="1">
      <alignment horizontal="left" vertical="top" wrapText="1" readingOrder="1"/>
    </xf>
    <xf numFmtId="0" fontId="988" fillId="989" borderId="988" xfId="0" applyFont="1" applyFill="1" applyBorder="1" applyAlignment="1" applyProtection="1">
      <alignment horizontal="left" vertical="top" wrapText="1" readingOrder="1"/>
    </xf>
    <xf numFmtId="0" fontId="989" fillId="990" borderId="989" xfId="0" applyFont="1" applyFill="1" applyBorder="1" applyAlignment="1" applyProtection="1">
      <alignment horizontal="left" vertical="top" wrapText="1" readingOrder="1"/>
    </xf>
    <xf numFmtId="0" fontId="990" fillId="991" borderId="990" xfId="0" applyFont="1" applyFill="1" applyBorder="1" applyAlignment="1" applyProtection="1">
      <alignment horizontal="left" vertical="top" wrapText="1" readingOrder="1"/>
    </xf>
    <xf numFmtId="0" fontId="991" fillId="992" borderId="991" xfId="0" applyFont="1" applyFill="1" applyBorder="1" applyAlignment="1" applyProtection="1">
      <alignment horizontal="left" vertical="top" wrapText="1" readingOrder="1"/>
    </xf>
    <xf numFmtId="0" fontId="992" fillId="993" borderId="992" xfId="0" applyFont="1" applyFill="1" applyBorder="1" applyAlignment="1" applyProtection="1">
      <alignment horizontal="left" vertical="top" wrapText="1" readingOrder="1"/>
    </xf>
    <xf numFmtId="0" fontId="993" fillId="994" borderId="993" xfId="0" applyFont="1" applyFill="1" applyBorder="1" applyAlignment="1" applyProtection="1">
      <alignment horizontal="left" vertical="top" wrapText="1" readingOrder="1"/>
    </xf>
    <xf numFmtId="0" fontId="994" fillId="995" borderId="994" xfId="0" applyFont="1" applyFill="1" applyBorder="1" applyAlignment="1" applyProtection="1">
      <alignment horizontal="left" vertical="top" wrapText="1" readingOrder="1"/>
    </xf>
    <xf numFmtId="0" fontId="995" fillId="996" borderId="995" xfId="0" applyFont="1" applyFill="1" applyBorder="1" applyAlignment="1" applyProtection="1">
      <alignment horizontal="right" vertical="top" wrapText="1" readingOrder="1"/>
    </xf>
    <xf numFmtId="0" fontId="228" fillId="229" borderId="228" xfId="0" applyFont="1" applyFill="1" applyBorder="1" applyAlignment="1" applyProtection="1">
      <alignment horizontal="left" vertical="top" wrapText="1" readingOrder="1"/>
    </xf>
    <xf numFmtId="0" fontId="229" fillId="230" borderId="229" xfId="0" applyFont="1" applyFill="1" applyBorder="1" applyAlignment="1" applyProtection="1">
      <alignment horizontal="left" vertical="top" wrapText="1" readingOrder="1"/>
    </xf>
    <xf numFmtId="0" fontId="230" fillId="231" borderId="230" xfId="0" applyFont="1" applyFill="1" applyBorder="1" applyAlignment="1" applyProtection="1">
      <alignment horizontal="left" vertical="top" wrapText="1" readingOrder="1"/>
    </xf>
    <xf numFmtId="0" fontId="231" fillId="232" borderId="231" xfId="0" applyFont="1" applyFill="1" applyBorder="1" applyAlignment="1" applyProtection="1">
      <alignment horizontal="left" vertical="top" wrapText="1" readingOrder="1"/>
    </xf>
    <xf numFmtId="0" fontId="232" fillId="233" borderId="232" xfId="0" applyFont="1" applyFill="1" applyBorder="1" applyAlignment="1" applyProtection="1">
      <alignment horizontal="left" vertical="top" wrapText="1" readingOrder="1"/>
    </xf>
    <xf numFmtId="0" fontId="233" fillId="234" borderId="233" xfId="0" applyFont="1" applyFill="1" applyBorder="1" applyAlignment="1" applyProtection="1">
      <alignment horizontal="left" vertical="top" wrapText="1" readingOrder="1"/>
    </xf>
    <xf numFmtId="0" fontId="234" fillId="235" borderId="234" xfId="0" applyFont="1" applyFill="1" applyBorder="1" applyAlignment="1" applyProtection="1">
      <alignment horizontal="left" vertical="top" wrapText="1" readingOrder="1"/>
    </xf>
    <xf numFmtId="0" fontId="235" fillId="236" borderId="235" xfId="0" applyFont="1" applyFill="1" applyBorder="1" applyAlignment="1" applyProtection="1">
      <alignment horizontal="left" vertical="top" wrapText="1" readingOrder="1"/>
    </xf>
    <xf numFmtId="0" fontId="236" fillId="237" borderId="236" xfId="0" applyFont="1" applyFill="1" applyBorder="1" applyAlignment="1" applyProtection="1">
      <alignment horizontal="left" vertical="top" wrapText="1" readingOrder="1"/>
    </xf>
    <xf numFmtId="0" fontId="237" fillId="238" borderId="237" xfId="0" applyFont="1" applyFill="1" applyBorder="1" applyAlignment="1" applyProtection="1">
      <alignment horizontal="left" vertical="top" wrapText="1" readingOrder="1"/>
    </xf>
    <xf numFmtId="0" fontId="238" fillId="239" borderId="238" xfId="0" applyFont="1" applyFill="1" applyBorder="1" applyAlignment="1" applyProtection="1">
      <alignment horizontal="left" vertical="top" wrapText="1" readingOrder="1"/>
    </xf>
    <xf numFmtId="0" fontId="239" fillId="240" borderId="239" xfId="0" applyFont="1" applyFill="1" applyBorder="1" applyAlignment="1" applyProtection="1">
      <alignment horizontal="left" vertical="top" wrapText="1" readingOrder="1"/>
    </xf>
    <xf numFmtId="0" fontId="240" fillId="241" borderId="240" xfId="0" applyFont="1" applyFill="1" applyBorder="1" applyAlignment="1" applyProtection="1">
      <alignment horizontal="left" vertical="top" wrapText="1" readingOrder="1"/>
    </xf>
    <xf numFmtId="0" fontId="241" fillId="242" borderId="241" xfId="0" applyFont="1" applyFill="1" applyBorder="1" applyAlignment="1" applyProtection="1">
      <alignment horizontal="left" vertical="top" wrapText="1" readingOrder="1"/>
    </xf>
    <xf numFmtId="0" fontId="242" fillId="243" borderId="242" xfId="0" applyFont="1" applyFill="1" applyBorder="1" applyAlignment="1" applyProtection="1">
      <alignment horizontal="left" vertical="top" wrapText="1" readingOrder="1"/>
    </xf>
    <xf numFmtId="0" fontId="243" fillId="244" borderId="243" xfId="0" applyFont="1" applyFill="1" applyBorder="1" applyAlignment="1" applyProtection="1">
      <alignment horizontal="left" vertical="top" wrapText="1" readingOrder="1"/>
    </xf>
    <xf numFmtId="0" fontId="244" fillId="245" borderId="244" xfId="0" applyFont="1" applyFill="1" applyBorder="1" applyAlignment="1" applyProtection="1">
      <alignment horizontal="left" vertical="top" wrapText="1" readingOrder="1"/>
    </xf>
    <xf numFmtId="0" fontId="245" fillId="246" borderId="245" xfId="0" applyFont="1" applyFill="1" applyBorder="1" applyAlignment="1" applyProtection="1">
      <alignment horizontal="left" vertical="top" wrapText="1" readingOrder="1"/>
    </xf>
    <xf numFmtId="0" fontId="246" fillId="247" borderId="246" xfId="0" applyFont="1" applyFill="1" applyBorder="1" applyAlignment="1" applyProtection="1">
      <alignment horizontal="left" vertical="top" wrapText="1" readingOrder="1"/>
    </xf>
    <xf numFmtId="0" fontId="247" fillId="248" borderId="247" xfId="0" applyFont="1" applyFill="1" applyBorder="1" applyAlignment="1" applyProtection="1">
      <alignment horizontal="left" vertical="top" wrapText="1" readingOrder="1"/>
    </xf>
    <xf numFmtId="0" fontId="248" fillId="249" borderId="248" xfId="0" applyFont="1" applyFill="1" applyBorder="1" applyAlignment="1" applyProtection="1">
      <alignment horizontal="left" vertical="top" wrapText="1" readingOrder="1"/>
    </xf>
    <xf numFmtId="0" fontId="249" fillId="250" borderId="249" xfId="0" applyFont="1" applyFill="1" applyBorder="1" applyAlignment="1" applyProtection="1">
      <alignment horizontal="left" vertical="top" wrapText="1" readingOrder="1"/>
    </xf>
    <xf numFmtId="0" fontId="250" fillId="251" borderId="250" xfId="0" applyFont="1" applyFill="1" applyBorder="1" applyAlignment="1" applyProtection="1">
      <alignment horizontal="left" vertical="top" wrapText="1" readingOrder="1"/>
    </xf>
    <xf numFmtId="0" fontId="251" fillId="252" borderId="251" xfId="0" applyFont="1" applyFill="1" applyBorder="1" applyAlignment="1" applyProtection="1">
      <alignment horizontal="left" vertical="top" wrapText="1" readingOrder="1"/>
    </xf>
    <xf numFmtId="0" fontId="252" fillId="253" borderId="252" xfId="0" applyFont="1" applyFill="1" applyBorder="1" applyAlignment="1" applyProtection="1">
      <alignment horizontal="left" vertical="top" wrapText="1" readingOrder="1"/>
    </xf>
    <xf numFmtId="0" fontId="253" fillId="254" borderId="253" xfId="0" applyFont="1" applyFill="1" applyBorder="1" applyAlignment="1" applyProtection="1">
      <alignment horizontal="left" vertical="top" wrapText="1" readingOrder="1"/>
    </xf>
    <xf numFmtId="0" fontId="254" fillId="255" borderId="254" xfId="0" applyFont="1" applyFill="1" applyBorder="1" applyAlignment="1" applyProtection="1">
      <alignment horizontal="left" vertical="top" wrapText="1" readingOrder="1"/>
    </xf>
    <xf numFmtId="0" fontId="255" fillId="256" borderId="255" xfId="0" applyFont="1" applyFill="1" applyBorder="1" applyAlignment="1" applyProtection="1">
      <alignment horizontal="left" vertical="top" wrapText="1" readingOrder="1"/>
    </xf>
    <xf numFmtId="0" fontId="256" fillId="257" borderId="256" xfId="0" applyFont="1" applyFill="1" applyBorder="1" applyAlignment="1" applyProtection="1">
      <alignment horizontal="left" vertical="top" wrapText="1" readingOrder="1"/>
    </xf>
    <xf numFmtId="0" fontId="257" fillId="258" borderId="257" xfId="0" applyFont="1" applyFill="1" applyBorder="1" applyAlignment="1" applyProtection="1">
      <alignment horizontal="left" vertical="top" wrapText="1" readingOrder="1"/>
    </xf>
    <xf numFmtId="0" fontId="258" fillId="259" borderId="258" xfId="0" applyFont="1" applyFill="1" applyBorder="1" applyAlignment="1" applyProtection="1">
      <alignment horizontal="left" vertical="top" wrapText="1" readingOrder="1"/>
    </xf>
    <xf numFmtId="0" fontId="259" fillId="260" borderId="259" xfId="0" applyFont="1" applyFill="1" applyBorder="1" applyAlignment="1" applyProtection="1">
      <alignment horizontal="right" vertical="top" wrapText="1" readingOrder="1"/>
    </xf>
    <xf numFmtId="0" fontId="388" fillId="389" borderId="388" xfId="0" applyFont="1" applyFill="1" applyBorder="1" applyAlignment="1" applyProtection="1">
      <alignment horizontal="left" vertical="top" wrapText="1" readingOrder="1"/>
    </xf>
    <xf numFmtId="0" fontId="389" fillId="390" borderId="389" xfId="0" applyFont="1" applyFill="1" applyBorder="1" applyAlignment="1" applyProtection="1">
      <alignment horizontal="left" vertical="top" wrapText="1" readingOrder="1"/>
    </xf>
    <xf numFmtId="0" fontId="390" fillId="391" borderId="390" xfId="0" applyFont="1" applyFill="1" applyBorder="1" applyAlignment="1" applyProtection="1">
      <alignment horizontal="left" vertical="top" wrapText="1" readingOrder="1"/>
    </xf>
    <xf numFmtId="0" fontId="391" fillId="392" borderId="391" xfId="0" applyFont="1" applyFill="1" applyBorder="1" applyAlignment="1" applyProtection="1">
      <alignment horizontal="left" vertical="top" wrapText="1" readingOrder="1"/>
    </xf>
    <xf numFmtId="0" fontId="392" fillId="393" borderId="392" xfId="0" applyFont="1" applyFill="1" applyBorder="1" applyAlignment="1" applyProtection="1">
      <alignment horizontal="left" vertical="top" wrapText="1" readingOrder="1"/>
    </xf>
    <xf numFmtId="0" fontId="393" fillId="394" borderId="393" xfId="0" applyFont="1" applyFill="1" applyBorder="1" applyAlignment="1" applyProtection="1">
      <alignment horizontal="left" vertical="top" wrapText="1" readingOrder="1"/>
    </xf>
    <xf numFmtId="0" fontId="394" fillId="395" borderId="394" xfId="0" applyFont="1" applyFill="1" applyBorder="1" applyAlignment="1" applyProtection="1">
      <alignment horizontal="left" vertical="top" wrapText="1" readingOrder="1"/>
    </xf>
    <xf numFmtId="0" fontId="395" fillId="396" borderId="395" xfId="0" applyFont="1" applyFill="1" applyBorder="1" applyAlignment="1" applyProtection="1">
      <alignment horizontal="left" vertical="top" wrapText="1" readingOrder="1"/>
    </xf>
    <xf numFmtId="0" fontId="396" fillId="397" borderId="396" xfId="0" applyFont="1" applyFill="1" applyBorder="1" applyAlignment="1" applyProtection="1">
      <alignment horizontal="left" vertical="top" wrapText="1" readingOrder="1"/>
    </xf>
    <xf numFmtId="0" fontId="397" fillId="398" borderId="397" xfId="0" applyFont="1" applyFill="1" applyBorder="1" applyAlignment="1" applyProtection="1">
      <alignment horizontal="left" vertical="top" wrapText="1" readingOrder="1"/>
    </xf>
    <xf numFmtId="0" fontId="398" fillId="399" borderId="398" xfId="0" applyFont="1" applyFill="1" applyBorder="1" applyAlignment="1" applyProtection="1">
      <alignment horizontal="left" vertical="top" wrapText="1" readingOrder="1"/>
    </xf>
    <xf numFmtId="0" fontId="399" fillId="400" borderId="399" xfId="0" applyFont="1" applyFill="1" applyBorder="1" applyAlignment="1" applyProtection="1">
      <alignment horizontal="left" vertical="top" wrapText="1" readingOrder="1"/>
    </xf>
    <xf numFmtId="0" fontId="400" fillId="401" borderId="400" xfId="0" applyFont="1" applyFill="1" applyBorder="1" applyAlignment="1" applyProtection="1">
      <alignment horizontal="left" vertical="top" wrapText="1" readingOrder="1"/>
    </xf>
    <xf numFmtId="0" fontId="401" fillId="402" borderId="401" xfId="0" applyFont="1" applyFill="1" applyBorder="1" applyAlignment="1" applyProtection="1">
      <alignment horizontal="left" vertical="top" wrapText="1" readingOrder="1"/>
    </xf>
    <xf numFmtId="0" fontId="402" fillId="403" borderId="402" xfId="0" applyFont="1" applyFill="1" applyBorder="1" applyAlignment="1" applyProtection="1">
      <alignment horizontal="left" vertical="top" wrapText="1" readingOrder="1"/>
    </xf>
    <xf numFmtId="0" fontId="403" fillId="404" borderId="403" xfId="0" applyFont="1" applyFill="1" applyBorder="1" applyAlignment="1" applyProtection="1">
      <alignment horizontal="left" vertical="top" wrapText="1" readingOrder="1"/>
    </xf>
    <xf numFmtId="0" fontId="404" fillId="405" borderId="404" xfId="0" applyFont="1" applyFill="1" applyBorder="1" applyAlignment="1" applyProtection="1">
      <alignment horizontal="left" vertical="top" wrapText="1" readingOrder="1"/>
    </xf>
    <xf numFmtId="0" fontId="405" fillId="406" borderId="405" xfId="0" applyFont="1" applyFill="1" applyBorder="1" applyAlignment="1" applyProtection="1">
      <alignment horizontal="left" vertical="top" wrapText="1" readingOrder="1"/>
    </xf>
    <xf numFmtId="0" fontId="406" fillId="407" borderId="406" xfId="0" applyFont="1" applyFill="1" applyBorder="1" applyAlignment="1" applyProtection="1">
      <alignment horizontal="left" vertical="top" wrapText="1" readingOrder="1"/>
    </xf>
    <xf numFmtId="0" fontId="407" fillId="408" borderId="407" xfId="0" applyFont="1" applyFill="1" applyBorder="1" applyAlignment="1" applyProtection="1">
      <alignment horizontal="left" vertical="top" wrapText="1" readingOrder="1"/>
    </xf>
    <xf numFmtId="0" fontId="408" fillId="409" borderId="408" xfId="0" applyFont="1" applyFill="1" applyBorder="1" applyAlignment="1" applyProtection="1">
      <alignment horizontal="left" vertical="top" wrapText="1" readingOrder="1"/>
    </xf>
    <xf numFmtId="0" fontId="409" fillId="410" borderId="409" xfId="0" applyFont="1" applyFill="1" applyBorder="1" applyAlignment="1" applyProtection="1">
      <alignment horizontal="left" vertical="top" wrapText="1" readingOrder="1"/>
    </xf>
    <xf numFmtId="0" fontId="410" fillId="411" borderId="410" xfId="0" applyFont="1" applyFill="1" applyBorder="1" applyAlignment="1" applyProtection="1">
      <alignment horizontal="left" vertical="top" wrapText="1" readingOrder="1"/>
    </xf>
    <xf numFmtId="0" fontId="411" fillId="412" borderId="411" xfId="0" applyFont="1" applyFill="1" applyBorder="1" applyAlignment="1" applyProtection="1">
      <alignment horizontal="left" vertical="top" wrapText="1" readingOrder="1"/>
    </xf>
    <xf numFmtId="0" fontId="412" fillId="413" borderId="412" xfId="0" applyFont="1" applyFill="1" applyBorder="1" applyAlignment="1" applyProtection="1">
      <alignment horizontal="left" vertical="top" wrapText="1" readingOrder="1"/>
    </xf>
    <xf numFmtId="0" fontId="413" fillId="414" borderId="413" xfId="0" applyFont="1" applyFill="1" applyBorder="1" applyAlignment="1" applyProtection="1">
      <alignment horizontal="left" vertical="top" wrapText="1" readingOrder="1"/>
    </xf>
    <xf numFmtId="0" fontId="414" fillId="415" borderId="414" xfId="0" applyFont="1" applyFill="1" applyBorder="1" applyAlignment="1" applyProtection="1">
      <alignment horizontal="left" vertical="top" wrapText="1" readingOrder="1"/>
    </xf>
    <xf numFmtId="0" fontId="415" fillId="416" borderId="415" xfId="0" applyFont="1" applyFill="1" applyBorder="1" applyAlignment="1" applyProtection="1">
      <alignment horizontal="left" vertical="top" wrapText="1" readingOrder="1"/>
    </xf>
    <xf numFmtId="0" fontId="416" fillId="417" borderId="416" xfId="0" applyFont="1" applyFill="1" applyBorder="1" applyAlignment="1" applyProtection="1">
      <alignment horizontal="left" vertical="top" wrapText="1" readingOrder="1"/>
    </xf>
    <xf numFmtId="0" fontId="417" fillId="418" borderId="417" xfId="0" applyFont="1" applyFill="1" applyBorder="1" applyAlignment="1" applyProtection="1">
      <alignment horizontal="left" vertical="top" wrapText="1" readingOrder="1"/>
    </xf>
    <xf numFmtId="0" fontId="418" fillId="419" borderId="418" xfId="0" applyFont="1" applyFill="1" applyBorder="1" applyAlignment="1" applyProtection="1">
      <alignment horizontal="left" vertical="top" wrapText="1" readingOrder="1"/>
    </xf>
    <xf numFmtId="0" fontId="419" fillId="420" borderId="419" xfId="0" applyFont="1" applyFill="1" applyBorder="1" applyAlignment="1" applyProtection="1">
      <alignment horizontal="right" vertical="top" wrapText="1" readingOrder="1"/>
    </xf>
    <xf numFmtId="0" fontId="548" fillId="549" borderId="548" xfId="0" applyFont="1" applyFill="1" applyBorder="1" applyAlignment="1" applyProtection="1">
      <alignment horizontal="left" vertical="top" wrapText="1" readingOrder="1"/>
    </xf>
    <xf numFmtId="0" fontId="549" fillId="550" borderId="549" xfId="0" applyFont="1" applyFill="1" applyBorder="1" applyAlignment="1" applyProtection="1">
      <alignment horizontal="left" vertical="top" wrapText="1" readingOrder="1"/>
    </xf>
    <xf numFmtId="0" fontId="550" fillId="551" borderId="550" xfId="0" applyFont="1" applyFill="1" applyBorder="1" applyAlignment="1" applyProtection="1">
      <alignment horizontal="left" vertical="top" wrapText="1" readingOrder="1"/>
    </xf>
    <xf numFmtId="0" fontId="551" fillId="552" borderId="551" xfId="0" applyFont="1" applyFill="1" applyBorder="1" applyAlignment="1" applyProtection="1">
      <alignment horizontal="left" vertical="top" wrapText="1" readingOrder="1"/>
    </xf>
    <xf numFmtId="0" fontId="552" fillId="553" borderId="552" xfId="0" applyFont="1" applyFill="1" applyBorder="1" applyAlignment="1" applyProtection="1">
      <alignment horizontal="left" vertical="top" wrapText="1" readingOrder="1"/>
    </xf>
    <xf numFmtId="0" fontId="553" fillId="554" borderId="553" xfId="0" applyFont="1" applyFill="1" applyBorder="1" applyAlignment="1" applyProtection="1">
      <alignment horizontal="left" vertical="top" wrapText="1" readingOrder="1"/>
    </xf>
    <xf numFmtId="0" fontId="554" fillId="555" borderId="554" xfId="0" applyFont="1" applyFill="1" applyBorder="1" applyAlignment="1" applyProtection="1">
      <alignment horizontal="left" vertical="top" wrapText="1" readingOrder="1"/>
    </xf>
    <xf numFmtId="0" fontId="555" fillId="556" borderId="555" xfId="0" applyFont="1" applyFill="1" applyBorder="1" applyAlignment="1" applyProtection="1">
      <alignment horizontal="left" vertical="top" wrapText="1" readingOrder="1"/>
    </xf>
    <xf numFmtId="0" fontId="556" fillId="557" borderId="556" xfId="0" applyFont="1" applyFill="1" applyBorder="1" applyAlignment="1" applyProtection="1">
      <alignment horizontal="left" vertical="top" wrapText="1" readingOrder="1"/>
    </xf>
    <xf numFmtId="0" fontId="557" fillId="558" borderId="557" xfId="0" applyFont="1" applyFill="1" applyBorder="1" applyAlignment="1" applyProtection="1">
      <alignment horizontal="left" vertical="top" wrapText="1" readingOrder="1"/>
    </xf>
    <xf numFmtId="0" fontId="558" fillId="559" borderId="558" xfId="0" applyFont="1" applyFill="1" applyBorder="1" applyAlignment="1" applyProtection="1">
      <alignment horizontal="left" vertical="top" wrapText="1" readingOrder="1"/>
    </xf>
    <xf numFmtId="0" fontId="559" fillId="560" borderId="559" xfId="0" applyFont="1" applyFill="1" applyBorder="1" applyAlignment="1" applyProtection="1">
      <alignment horizontal="left" vertical="top" wrapText="1" readingOrder="1"/>
    </xf>
    <xf numFmtId="0" fontId="560" fillId="561" borderId="560" xfId="0" applyFont="1" applyFill="1" applyBorder="1" applyAlignment="1" applyProtection="1">
      <alignment horizontal="left" vertical="top" wrapText="1" readingOrder="1"/>
    </xf>
    <xf numFmtId="0" fontId="561" fillId="562" borderId="561" xfId="0" applyFont="1" applyFill="1" applyBorder="1" applyAlignment="1" applyProtection="1">
      <alignment horizontal="left" vertical="top" wrapText="1" readingOrder="1"/>
    </xf>
    <xf numFmtId="0" fontId="562" fillId="563" borderId="562" xfId="0" applyFont="1" applyFill="1" applyBorder="1" applyAlignment="1" applyProtection="1">
      <alignment horizontal="left" vertical="top" wrapText="1" readingOrder="1"/>
    </xf>
    <xf numFmtId="0" fontId="563" fillId="564" borderId="563" xfId="0" applyFont="1" applyFill="1" applyBorder="1" applyAlignment="1" applyProtection="1">
      <alignment horizontal="left" vertical="top" wrapText="1" readingOrder="1"/>
    </xf>
    <xf numFmtId="0" fontId="564" fillId="565" borderId="564" xfId="0" applyFont="1" applyFill="1" applyBorder="1" applyAlignment="1" applyProtection="1">
      <alignment horizontal="left" vertical="top" wrapText="1" readingOrder="1"/>
    </xf>
    <xf numFmtId="0" fontId="565" fillId="566" borderId="565" xfId="0" applyFont="1" applyFill="1" applyBorder="1" applyAlignment="1" applyProtection="1">
      <alignment horizontal="left" vertical="top" wrapText="1" readingOrder="1"/>
    </xf>
    <xf numFmtId="0" fontId="566" fillId="567" borderId="566" xfId="0" applyFont="1" applyFill="1" applyBorder="1" applyAlignment="1" applyProtection="1">
      <alignment horizontal="left" vertical="top" wrapText="1" readingOrder="1"/>
    </xf>
    <xf numFmtId="0" fontId="567" fillId="568" borderId="567" xfId="0" applyFont="1" applyFill="1" applyBorder="1" applyAlignment="1" applyProtection="1">
      <alignment horizontal="left" vertical="top" wrapText="1" readingOrder="1"/>
    </xf>
    <xf numFmtId="0" fontId="568" fillId="569" borderId="568" xfId="0" applyFont="1" applyFill="1" applyBorder="1" applyAlignment="1" applyProtection="1">
      <alignment horizontal="left" vertical="top" wrapText="1" readingOrder="1"/>
    </xf>
    <xf numFmtId="0" fontId="569" fillId="570" borderId="569" xfId="0" applyFont="1" applyFill="1" applyBorder="1" applyAlignment="1" applyProtection="1">
      <alignment horizontal="left" vertical="top" wrapText="1" readingOrder="1"/>
    </xf>
    <xf numFmtId="0" fontId="570" fillId="571" borderId="570" xfId="0" applyFont="1" applyFill="1" applyBorder="1" applyAlignment="1" applyProtection="1">
      <alignment horizontal="left" vertical="top" wrapText="1" readingOrder="1"/>
    </xf>
    <xf numFmtId="0" fontId="571" fillId="572" borderId="571" xfId="0" applyFont="1" applyFill="1" applyBorder="1" applyAlignment="1" applyProtection="1">
      <alignment horizontal="left" vertical="top" wrapText="1" readingOrder="1"/>
    </xf>
    <xf numFmtId="0" fontId="572" fillId="573" borderId="572" xfId="0" applyFont="1" applyFill="1" applyBorder="1" applyAlignment="1" applyProtection="1">
      <alignment horizontal="left" vertical="top" wrapText="1" readingOrder="1"/>
    </xf>
    <xf numFmtId="0" fontId="573" fillId="574" borderId="573" xfId="0" applyFont="1" applyFill="1" applyBorder="1" applyAlignment="1" applyProtection="1">
      <alignment horizontal="left" vertical="top" wrapText="1" readingOrder="1"/>
    </xf>
    <xf numFmtId="0" fontId="574" fillId="575" borderId="574" xfId="0" applyFont="1" applyFill="1" applyBorder="1" applyAlignment="1" applyProtection="1">
      <alignment horizontal="left" vertical="top" wrapText="1" readingOrder="1"/>
    </xf>
    <xf numFmtId="0" fontId="575" fillId="576" borderId="575" xfId="0" applyFont="1" applyFill="1" applyBorder="1" applyAlignment="1" applyProtection="1">
      <alignment horizontal="left" vertical="top" wrapText="1" readingOrder="1"/>
    </xf>
    <xf numFmtId="0" fontId="576" fillId="577" borderId="576" xfId="0" applyFont="1" applyFill="1" applyBorder="1" applyAlignment="1" applyProtection="1">
      <alignment horizontal="left" vertical="top" wrapText="1" readingOrder="1"/>
    </xf>
    <xf numFmtId="0" fontId="577" fillId="578" borderId="577" xfId="0" applyFont="1" applyFill="1" applyBorder="1" applyAlignment="1" applyProtection="1">
      <alignment horizontal="left" vertical="top" wrapText="1" readingOrder="1"/>
    </xf>
    <xf numFmtId="0" fontId="578" fillId="579" borderId="578" xfId="0" applyFont="1" applyFill="1" applyBorder="1" applyAlignment="1" applyProtection="1">
      <alignment horizontal="left" vertical="top" wrapText="1" readingOrder="1"/>
    </xf>
    <xf numFmtId="0" fontId="579" fillId="580" borderId="579" xfId="0" applyFont="1" applyFill="1" applyBorder="1" applyAlignment="1" applyProtection="1">
      <alignment horizontal="right" vertical="top" wrapText="1"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left" vertical="top" wrapText="1" readingOrder="1"/>
    </xf>
    <xf numFmtId="0" fontId="68" fillId="69" borderId="68" xfId="0" applyFont="1" applyFill="1" applyBorder="1" applyAlignment="1" applyProtection="1">
      <alignment horizontal="left" vertical="top" wrapText="1" readingOrder="1"/>
    </xf>
    <xf numFmtId="0" fontId="69" fillId="70" borderId="69" xfId="0" applyFont="1" applyFill="1" applyBorder="1" applyAlignment="1" applyProtection="1">
      <alignment horizontal="left" vertical="top" wrapText="1" readingOrder="1"/>
    </xf>
    <xf numFmtId="0" fontId="70" fillId="71" borderId="70" xfId="0" applyFont="1" applyFill="1" applyBorder="1" applyAlignment="1" applyProtection="1">
      <alignment horizontal="left" vertical="top" wrapText="1" readingOrder="1"/>
    </xf>
    <xf numFmtId="0" fontId="71" fillId="72" borderId="71" xfId="0" applyFont="1" applyFill="1" applyBorder="1" applyAlignment="1" applyProtection="1">
      <alignment horizontal="left" vertical="top" wrapText="1" readingOrder="1"/>
    </xf>
    <xf numFmtId="0" fontId="72" fillId="73" borderId="72" xfId="0" applyFont="1" applyFill="1" applyBorder="1" applyAlignment="1" applyProtection="1">
      <alignment horizontal="left" vertical="top" wrapText="1" readingOrder="1"/>
    </xf>
    <xf numFmtId="0" fontId="73" fillId="74" borderId="73" xfId="0" applyFont="1" applyFill="1" applyBorder="1" applyAlignment="1" applyProtection="1">
      <alignment horizontal="left" vertical="top" wrapText="1" readingOrder="1"/>
    </xf>
    <xf numFmtId="0" fontId="74" fillId="75" borderId="74" xfId="0" applyFont="1" applyFill="1" applyBorder="1" applyAlignment="1" applyProtection="1">
      <alignment horizontal="left" vertical="top" wrapText="1" readingOrder="1"/>
    </xf>
    <xf numFmtId="0" fontId="75" fillId="76" borderId="75" xfId="0" applyFont="1" applyFill="1" applyBorder="1" applyAlignment="1" applyProtection="1">
      <alignment horizontal="left" vertical="top" wrapText="1" readingOrder="1"/>
    </xf>
    <xf numFmtId="0" fontId="76" fillId="77" borderId="76" xfId="0" applyFont="1" applyFill="1" applyBorder="1" applyAlignment="1" applyProtection="1">
      <alignment horizontal="left" vertical="top" wrapText="1" readingOrder="1"/>
    </xf>
    <xf numFmtId="0" fontId="77" fillId="78" borderId="77" xfId="0" applyFont="1" applyFill="1" applyBorder="1" applyAlignment="1" applyProtection="1">
      <alignment horizontal="left" vertical="top" wrapText="1" readingOrder="1"/>
    </xf>
    <xf numFmtId="0" fontId="78" fillId="79" borderId="78" xfId="0" applyFont="1" applyFill="1" applyBorder="1" applyAlignment="1" applyProtection="1">
      <alignment horizontal="left" vertical="top" wrapText="1" readingOrder="1"/>
    </xf>
    <xf numFmtId="0" fontId="79" fillId="80" borderId="79" xfId="0" applyFont="1" applyFill="1" applyBorder="1" applyAlignment="1" applyProtection="1">
      <alignment horizontal="left" vertical="top" wrapText="1" readingOrder="1"/>
    </xf>
    <xf numFmtId="0" fontId="80" fillId="81" borderId="80" xfId="0" applyFont="1" applyFill="1" applyBorder="1" applyAlignment="1" applyProtection="1">
      <alignment horizontal="left" vertical="top" wrapText="1" readingOrder="1"/>
    </xf>
    <xf numFmtId="0" fontId="81" fillId="82" borderId="81" xfId="0" applyFont="1" applyFill="1" applyBorder="1" applyAlignment="1" applyProtection="1">
      <alignment horizontal="left" vertical="top" wrapText="1" readingOrder="1"/>
    </xf>
    <xf numFmtId="0" fontId="82" fillId="83" borderId="82" xfId="0" applyFont="1" applyFill="1" applyBorder="1" applyAlignment="1" applyProtection="1">
      <alignment horizontal="left" vertical="top" wrapText="1" readingOrder="1"/>
    </xf>
    <xf numFmtId="0" fontId="83" fillId="84" borderId="83" xfId="0" applyFont="1" applyFill="1" applyBorder="1" applyAlignment="1" applyProtection="1">
      <alignment horizontal="left" vertical="top" wrapText="1" readingOrder="1"/>
    </xf>
    <xf numFmtId="0" fontId="84" fillId="85" borderId="84" xfId="0" applyFont="1" applyFill="1" applyBorder="1" applyAlignment="1" applyProtection="1">
      <alignment horizontal="left" vertical="top" wrapText="1" readingOrder="1"/>
    </xf>
    <xf numFmtId="0" fontId="85" fillId="86" borderId="85" xfId="0" applyFont="1" applyFill="1" applyBorder="1" applyAlignment="1" applyProtection="1">
      <alignment horizontal="left" vertical="top" wrapText="1" readingOrder="1"/>
    </xf>
    <xf numFmtId="0" fontId="86" fillId="87" borderId="86" xfId="0" applyFont="1" applyFill="1" applyBorder="1" applyAlignment="1" applyProtection="1">
      <alignment horizontal="left" vertical="top" wrapText="1" readingOrder="1"/>
    </xf>
    <xf numFmtId="0" fontId="87" fillId="88" borderId="87" xfId="0" applyFont="1" applyFill="1" applyBorder="1" applyAlignment="1" applyProtection="1">
      <alignment horizontal="left" vertical="top" wrapText="1" readingOrder="1"/>
    </xf>
    <xf numFmtId="0" fontId="88" fillId="89" borderId="88" xfId="0" applyFont="1" applyFill="1" applyBorder="1" applyAlignment="1" applyProtection="1">
      <alignment horizontal="left" vertical="top" wrapText="1" readingOrder="1"/>
    </xf>
    <xf numFmtId="0" fontId="89" fillId="90" borderId="89" xfId="0" applyFont="1" applyFill="1" applyBorder="1" applyAlignment="1" applyProtection="1">
      <alignment horizontal="left" vertical="top" wrapText="1" readingOrder="1"/>
    </xf>
    <xf numFmtId="0" fontId="90" fillId="91" borderId="90" xfId="0" applyFont="1" applyFill="1" applyBorder="1" applyAlignment="1" applyProtection="1">
      <alignment horizontal="left" vertical="top" wrapText="1" readingOrder="1"/>
    </xf>
    <xf numFmtId="0" fontId="91" fillId="92" borderId="91" xfId="0" applyFont="1" applyFill="1" applyBorder="1" applyAlignment="1" applyProtection="1">
      <alignment horizontal="left" vertical="top" wrapText="1" readingOrder="1"/>
    </xf>
    <xf numFmtId="0" fontId="92" fillId="93" borderId="92" xfId="0" applyFont="1" applyFill="1" applyBorder="1" applyAlignment="1" applyProtection="1">
      <alignment horizontal="left" vertical="top" wrapText="1" readingOrder="1"/>
    </xf>
    <xf numFmtId="0" fontId="93" fillId="94" borderId="93" xfId="0" applyFont="1" applyFill="1" applyBorder="1" applyAlignment="1" applyProtection="1">
      <alignment horizontal="left" vertical="top" wrapText="1" readingOrder="1"/>
    </xf>
    <xf numFmtId="0" fontId="94" fillId="95" borderId="94" xfId="0" applyFont="1" applyFill="1" applyBorder="1" applyAlignment="1" applyProtection="1">
      <alignment horizontal="left" vertical="top" wrapText="1" readingOrder="1"/>
    </xf>
    <xf numFmtId="0" fontId="95" fillId="96" borderId="95" xfId="0" applyFont="1" applyFill="1" applyBorder="1" applyAlignment="1" applyProtection="1">
      <alignment horizontal="left" vertical="top" wrapText="1" readingOrder="1"/>
    </xf>
    <xf numFmtId="0" fontId="96" fillId="97" borderId="96" xfId="0" applyFont="1" applyFill="1" applyBorder="1" applyAlignment="1" applyProtection="1">
      <alignment horizontal="left" vertical="top" wrapText="1" readingOrder="1"/>
    </xf>
    <xf numFmtId="0" fontId="97" fillId="98" borderId="97" xfId="0" applyFont="1" applyFill="1" applyBorder="1" applyAlignment="1" applyProtection="1">
      <alignment horizontal="left" vertical="top" wrapText="1" readingOrder="1"/>
    </xf>
    <xf numFmtId="0" fontId="98" fillId="99" borderId="98" xfId="0" applyFont="1" applyFill="1" applyBorder="1" applyAlignment="1" applyProtection="1">
      <alignment horizontal="left" vertical="top" wrapText="1" readingOrder="1"/>
    </xf>
    <xf numFmtId="0" fontId="99" fillId="100" borderId="99" xfId="0" applyFont="1" applyFill="1" applyBorder="1" applyAlignment="1" applyProtection="1">
      <alignment horizontal="right" vertical="top" wrapText="1" readingOrder="1"/>
    </xf>
    <xf numFmtId="0" fontId="68" fillId="996" borderId="964" xfId="0" applyFont="1" applyFill="1" applyBorder="1" applyAlignment="1" applyProtection="1">
      <alignment horizontal="left" vertical="top" wrapText="1" readingOrder="1"/>
    </xf>
    <xf numFmtId="0" fontId="68" fillId="996" borderId="1101" xfId="0" applyFont="1" applyFill="1" applyBorder="1" applyAlignment="1" applyProtection="1">
      <alignment horizontal="left" vertical="top" wrapText="1" readingOrder="1"/>
    </xf>
    <xf numFmtId="0" fontId="4" fillId="36" borderId="1091" xfId="0" applyFont="1" applyFill="1" applyBorder="1" applyAlignment="1" applyProtection="1">
      <alignment horizontal="left" vertical="top" wrapText="1" readingOrder="1"/>
    </xf>
    <xf numFmtId="0" fontId="68" fillId="996" borderId="1102" xfId="0" applyFont="1" applyFill="1" applyBorder="1" applyAlignment="1" applyProtection="1">
      <alignment horizontal="left" vertical="top" wrapText="1" readingOrder="1"/>
    </xf>
    <xf numFmtId="0" fontId="68" fillId="996" borderId="1103" xfId="0" applyFont="1" applyFill="1" applyBorder="1" applyAlignment="1" applyProtection="1">
      <alignment horizontal="left" vertical="top" wrapText="1" readingOrder="1"/>
    </xf>
    <xf numFmtId="0" fontId="1102" fillId="0" borderId="0" xfId="0" applyFont="1"/>
    <xf numFmtId="0" fontId="1103" fillId="0" borderId="1104" xfId="0" applyFont="1" applyBorder="1"/>
    <xf numFmtId="0" fontId="1103" fillId="0" borderId="1105" xfId="0" applyFont="1" applyBorder="1"/>
    <xf numFmtId="0" fontId="1103" fillId="0" borderId="1106" xfId="0" applyFont="1" applyBorder="1"/>
    <xf numFmtId="0" fontId="1103" fillId="0" borderId="964" xfId="0" applyFont="1" applyBorder="1"/>
    <xf numFmtId="167" fontId="1103" fillId="0" borderId="1101" xfId="0" applyNumberFormat="1" applyFont="1" applyBorder="1"/>
    <xf numFmtId="167" fontId="1103" fillId="0" borderId="995" xfId="0" applyNumberFormat="1" applyFont="1" applyBorder="1"/>
    <xf numFmtId="0" fontId="1103" fillId="0" borderId="1107" xfId="0" applyFont="1" applyBorder="1"/>
    <xf numFmtId="167" fontId="1103" fillId="0" borderId="1108" xfId="0" applyNumberFormat="1" applyFont="1" applyBorder="1"/>
    <xf numFmtId="167" fontId="1103" fillId="0" borderId="1109" xfId="0" applyNumberFormat="1" applyFont="1" applyBorder="1"/>
    <xf numFmtId="0" fontId="1104" fillId="0" borderId="1104" xfId="0" applyFont="1" applyBorder="1"/>
    <xf numFmtId="0" fontId="1103" fillId="0" borderId="1101" xfId="0" applyFont="1" applyBorder="1"/>
    <xf numFmtId="0" fontId="1103" fillId="0" borderId="995" xfId="0" applyFont="1" applyBorder="1"/>
    <xf numFmtId="0" fontId="1104" fillId="0" borderId="1104" xfId="0" applyFont="1" applyBorder="1" applyAlignment="1">
      <alignment horizontal="center"/>
    </xf>
    <xf numFmtId="0" fontId="1104" fillId="1103" borderId="964" xfId="0" applyFont="1" applyFill="1" applyBorder="1"/>
    <xf numFmtId="167" fontId="1104" fillId="1103" borderId="1101" xfId="0" applyNumberFormat="1" applyFont="1" applyFill="1" applyBorder="1"/>
    <xf numFmtId="167" fontId="1104" fillId="1103" borderId="995" xfId="0" applyNumberFormat="1" applyFont="1" applyFill="1" applyBorder="1"/>
    <xf numFmtId="0" fontId="1104" fillId="0" borderId="1104" xfId="0" applyFont="1" applyBorder="1" applyAlignment="1">
      <alignment horizontal="center"/>
    </xf>
    <xf numFmtId="0" fontId="0" fillId="0" borderId="1105" xfId="0" applyBorder="1" applyAlignment="1"/>
    <xf numFmtId="1" fontId="0" fillId="0" borderId="0" xfId="0" quotePrefix="1" applyNumberFormat="1"/>
    <xf numFmtId="0" fontId="0" fillId="1103" borderId="0" xfId="0" applyFill="1"/>
    <xf numFmtId="1" fontId="0" fillId="1103" borderId="0" xfId="0" applyNumberFormat="1" applyFill="1"/>
    <xf numFmtId="0" fontId="0" fillId="0" borderId="1104" xfId="0" applyFont="1" applyBorder="1" applyAlignment="1">
      <alignment horizontal="center"/>
    </xf>
    <xf numFmtId="0" fontId="0" fillId="0" borderId="1106" xfId="0" applyBorder="1" applyAlignment="1"/>
    <xf numFmtId="0" fontId="1104" fillId="0" borderId="1105" xfId="0" applyFont="1" applyBorder="1" applyAlignment="1">
      <alignment horizontal="center"/>
    </xf>
    <xf numFmtId="0" fontId="1104" fillId="0" borderId="110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 publié'!$B$29</c:f>
              <c:strCache>
                <c:ptCount val="1"/>
                <c:pt idx="0">
                  <c:v>Pays-Bas</c:v>
                </c:pt>
              </c:strCache>
            </c:strRef>
          </c:tx>
          <c:spPr>
            <a:ln w="28575" cap="rnd">
              <a:solidFill>
                <a:schemeClr val="accent4"/>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publié'!$C$29:$AE$29</c:f>
              <c:numCache>
                <c:formatCode>0</c:formatCode>
                <c:ptCount val="29"/>
                <c:pt idx="0">
                  <c:v>100</c:v>
                </c:pt>
                <c:pt idx="1">
                  <c:v>102.56434510739408</c:v>
                </c:pt>
                <c:pt idx="2">
                  <c:v>104.1414034050528</c:v>
                </c:pt>
                <c:pt idx="3">
                  <c:v>105.18635671840086</c:v>
                </c:pt>
                <c:pt idx="4">
                  <c:v>109.65445728913079</c:v>
                </c:pt>
                <c:pt idx="5">
                  <c:v>113.13212556835053</c:v>
                </c:pt>
                <c:pt idx="6">
                  <c:v>116.56328166091924</c:v>
                </c:pt>
                <c:pt idx="7">
                  <c:v>122.7908968091687</c:v>
                </c:pt>
                <c:pt idx="8">
                  <c:v>124.76032035884623</c:v>
                </c:pt>
                <c:pt idx="9">
                  <c:v>126.05273371469463</c:v>
                </c:pt>
                <c:pt idx="10">
                  <c:v>126.47825218026058</c:v>
                </c:pt>
                <c:pt idx="11">
                  <c:v>126.80174684167504</c:v>
                </c:pt>
                <c:pt idx="12">
                  <c:v>127.6459053407855</c:v>
                </c:pt>
                <c:pt idx="13">
                  <c:v>129.23197229921871</c:v>
                </c:pt>
                <c:pt idx="14">
                  <c:v>135.69798447371494</c:v>
                </c:pt>
                <c:pt idx="15">
                  <c:v>142.16085257594719</c:v>
                </c:pt>
                <c:pt idx="16">
                  <c:v>140.8055818917924</c:v>
                </c:pt>
                <c:pt idx="17">
                  <c:v>143.34976208106167</c:v>
                </c:pt>
                <c:pt idx="18">
                  <c:v>148.19901036404107</c:v>
                </c:pt>
                <c:pt idx="19">
                  <c:v>149.15965439063882</c:v>
                </c:pt>
                <c:pt idx="20">
                  <c:v>140.82290403697701</c:v>
                </c:pt>
                <c:pt idx="21">
                  <c:v>139.90553114629941</c:v>
                </c:pt>
                <c:pt idx="22">
                  <c:v>141.01656488902529</c:v>
                </c:pt>
                <c:pt idx="23">
                  <c:v>142.55648903848132</c:v>
                </c:pt>
                <c:pt idx="24">
                  <c:v>143.94915950225803</c:v>
                </c:pt>
                <c:pt idx="25">
                  <c:v>146.25589670386481</c:v>
                </c:pt>
                <c:pt idx="26">
                  <c:v>147.73264491518535</c:v>
                </c:pt>
                <c:pt idx="27">
                  <c:v>149.66949492703412</c:v>
                </c:pt>
                <c:pt idx="28">
                  <c:v>139.22493888902693</c:v>
                </c:pt>
              </c:numCache>
            </c:numRef>
          </c:val>
          <c:smooth val="0"/>
          <c:extLst>
            <c:ext xmlns:c16="http://schemas.microsoft.com/office/drawing/2014/chart" uri="{C3380CC4-5D6E-409C-BE32-E72D297353CC}">
              <c16:uniqueId val="{00000000-240E-400F-990F-EF5C57890FCB}"/>
            </c:ext>
          </c:extLst>
        </c:ser>
        <c:ser>
          <c:idx val="1"/>
          <c:order val="1"/>
          <c:tx>
            <c:strRef>
              <c:f>' publié'!$B$30</c:f>
              <c:strCache>
                <c:ptCount val="1"/>
                <c:pt idx="0">
                  <c:v>France</c:v>
                </c:pt>
              </c:strCache>
            </c:strRef>
          </c:tx>
          <c:spPr>
            <a:ln w="38100" cap="rnd">
              <a:solidFill>
                <a:sysClr val="windowText" lastClr="000000"/>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publié'!$C$30:$AE$30</c:f>
              <c:numCache>
                <c:formatCode>0</c:formatCode>
                <c:ptCount val="29"/>
                <c:pt idx="0">
                  <c:v>100</c:v>
                </c:pt>
                <c:pt idx="1">
                  <c:v>103.20753875864985</c:v>
                </c:pt>
                <c:pt idx="2">
                  <c:v>103.91504228510959</c:v>
                </c:pt>
                <c:pt idx="3">
                  <c:v>105.83752107334567</c:v>
                </c:pt>
                <c:pt idx="4">
                  <c:v>108.72726954877454</c:v>
                </c:pt>
                <c:pt idx="5">
                  <c:v>110.44132713200496</c:v>
                </c:pt>
                <c:pt idx="6">
                  <c:v>114.53521159032374</c:v>
                </c:pt>
                <c:pt idx="7">
                  <c:v>117.64313205010009</c:v>
                </c:pt>
                <c:pt idx="8">
                  <c:v>124.36738383063033</c:v>
                </c:pt>
                <c:pt idx="9">
                  <c:v>128.03887095335469</c:v>
                </c:pt>
                <c:pt idx="10">
                  <c:v>132.19836662902077</c:v>
                </c:pt>
                <c:pt idx="11">
                  <c:v>137.44005461232564</c:v>
                </c:pt>
                <c:pt idx="12">
                  <c:v>137.45981343995064</c:v>
                </c:pt>
                <c:pt idx="13">
                  <c:v>138.48527839821</c:v>
                </c:pt>
                <c:pt idx="14">
                  <c:v>142.32957306459335</c:v>
                </c:pt>
                <c:pt idx="15">
                  <c:v>146.00176655708245</c:v>
                </c:pt>
                <c:pt idx="16">
                  <c:v>145.44468647975134</c:v>
                </c:pt>
                <c:pt idx="17">
                  <c:v>143.75179459312594</c:v>
                </c:pt>
                <c:pt idx="18">
                  <c:v>143.16837749879946</c:v>
                </c:pt>
                <c:pt idx="19">
                  <c:v>144.31282839831641</c:v>
                </c:pt>
                <c:pt idx="20">
                  <c:v>140.92612541673643</c:v>
                </c:pt>
                <c:pt idx="21">
                  <c:v>141.87251977486005</c:v>
                </c:pt>
                <c:pt idx="22">
                  <c:v>143.17201287276231</c:v>
                </c:pt>
                <c:pt idx="23">
                  <c:v>144.89616139686697</c:v>
                </c:pt>
                <c:pt idx="24">
                  <c:v>143.81749567335498</c:v>
                </c:pt>
                <c:pt idx="25">
                  <c:v>153.22359074047108</c:v>
                </c:pt>
                <c:pt idx="26">
                  <c:v>158.44914667558848</c:v>
                </c:pt>
                <c:pt idx="27">
                  <c:v>145.36034067508825</c:v>
                </c:pt>
                <c:pt idx="28">
                  <c:v>138.03015488924751</c:v>
                </c:pt>
              </c:numCache>
            </c:numRef>
          </c:val>
          <c:smooth val="0"/>
          <c:extLst>
            <c:ext xmlns:c16="http://schemas.microsoft.com/office/drawing/2014/chart" uri="{C3380CC4-5D6E-409C-BE32-E72D297353CC}">
              <c16:uniqueId val="{00000001-240E-400F-990F-EF5C57890FCB}"/>
            </c:ext>
          </c:extLst>
        </c:ser>
        <c:ser>
          <c:idx val="2"/>
          <c:order val="2"/>
          <c:tx>
            <c:strRef>
              <c:f>' publié'!$B$31</c:f>
              <c:strCache>
                <c:ptCount val="1"/>
                <c:pt idx="0">
                  <c:v>Belgique</c:v>
                </c:pt>
              </c:strCache>
            </c:strRef>
          </c:tx>
          <c:spPr>
            <a:ln w="28575" cap="rnd">
              <a:solidFill>
                <a:srgbClr val="FF0000"/>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publié'!$C$31:$AE$31</c:f>
              <c:numCache>
                <c:formatCode>0</c:formatCode>
                <c:ptCount val="29"/>
                <c:pt idx="0">
                  <c:v>100.00000000000003</c:v>
                </c:pt>
                <c:pt idx="1">
                  <c:v>103.11650631489728</c:v>
                </c:pt>
                <c:pt idx="2">
                  <c:v>104.69154931639136</c:v>
                </c:pt>
                <c:pt idx="3">
                  <c:v>108.78025330623633</c:v>
                </c:pt>
                <c:pt idx="4">
                  <c:v>112.12124171577491</c:v>
                </c:pt>
                <c:pt idx="5">
                  <c:v>113.65948369899147</c:v>
                </c:pt>
                <c:pt idx="6">
                  <c:v>117.63967020146227</c:v>
                </c:pt>
                <c:pt idx="7">
                  <c:v>118.51804243746986</c:v>
                </c:pt>
                <c:pt idx="8">
                  <c:v>122.40003504005431</c:v>
                </c:pt>
                <c:pt idx="9">
                  <c:v>126.77342760032302</c:v>
                </c:pt>
                <c:pt idx="10">
                  <c:v>129.70830741482172</c:v>
                </c:pt>
                <c:pt idx="11">
                  <c:v>130.41463213814563</c:v>
                </c:pt>
                <c:pt idx="12">
                  <c:v>133.43137029277864</c:v>
                </c:pt>
                <c:pt idx="13">
                  <c:v>138.43027574193812</c:v>
                </c:pt>
                <c:pt idx="14">
                  <c:v>144.08311359551843</c:v>
                </c:pt>
                <c:pt idx="15">
                  <c:v>142.41879269806455</c:v>
                </c:pt>
                <c:pt idx="16">
                  <c:v>142.63977550023651</c:v>
                </c:pt>
                <c:pt idx="17">
                  <c:v>144.04866643260192</c:v>
                </c:pt>
                <c:pt idx="18">
                  <c:v>146.37033971535766</c:v>
                </c:pt>
                <c:pt idx="19">
                  <c:v>147.75486793698991</c:v>
                </c:pt>
                <c:pt idx="20">
                  <c:v>147.74448498283684</c:v>
                </c:pt>
                <c:pt idx="21">
                  <c:v>146.57587631328306</c:v>
                </c:pt>
                <c:pt idx="22">
                  <c:v>145.49458568517818</c:v>
                </c:pt>
                <c:pt idx="23">
                  <c:v>145.48599017700909</c:v>
                </c:pt>
                <c:pt idx="24">
                  <c:v>145.41310162818434</c:v>
                </c:pt>
                <c:pt idx="25">
                  <c:v>147.1029215443138</c:v>
                </c:pt>
                <c:pt idx="26">
                  <c:v>145.96322255447748</c:v>
                </c:pt>
                <c:pt idx="27">
                  <c:v>137.47705216171167</c:v>
                </c:pt>
                <c:pt idx="28">
                  <c:v>146.50763495540974</c:v>
                </c:pt>
              </c:numCache>
            </c:numRef>
          </c:val>
          <c:smooth val="0"/>
          <c:extLst>
            <c:ext xmlns:c16="http://schemas.microsoft.com/office/drawing/2014/chart" uri="{C3380CC4-5D6E-409C-BE32-E72D297353CC}">
              <c16:uniqueId val="{00000002-240E-400F-990F-EF5C57890FCB}"/>
            </c:ext>
          </c:extLst>
        </c:ser>
        <c:ser>
          <c:idx val="3"/>
          <c:order val="3"/>
          <c:tx>
            <c:strRef>
              <c:f>' publié'!$B$32</c:f>
              <c:strCache>
                <c:ptCount val="1"/>
                <c:pt idx="0">
                  <c:v>Allemagne</c:v>
                </c:pt>
              </c:strCache>
            </c:strRef>
          </c:tx>
          <c:spPr>
            <a:ln w="28575" cap="rnd">
              <a:solidFill>
                <a:srgbClr val="002060"/>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publié'!$C$32:$AE$32</c:f>
              <c:numCache>
                <c:formatCode>0</c:formatCode>
                <c:ptCount val="29"/>
                <c:pt idx="0">
                  <c:v>100</c:v>
                </c:pt>
                <c:pt idx="1">
                  <c:v>99.368966666026722</c:v>
                </c:pt>
                <c:pt idx="2">
                  <c:v>101.56438441590707</c:v>
                </c:pt>
                <c:pt idx="3">
                  <c:v>99.620971665088447</c:v>
                </c:pt>
                <c:pt idx="4">
                  <c:v>100.40358414602319</c:v>
                </c:pt>
                <c:pt idx="5">
                  <c:v>102.0053269194191</c:v>
                </c:pt>
                <c:pt idx="6">
                  <c:v>102.8251915396847</c:v>
                </c:pt>
                <c:pt idx="7">
                  <c:v>103.8408645820162</c:v>
                </c:pt>
                <c:pt idx="8">
                  <c:v>106.61219405961697</c:v>
                </c:pt>
                <c:pt idx="9">
                  <c:v>109.3653301887108</c:v>
                </c:pt>
                <c:pt idx="10">
                  <c:v>110.08277263164644</c:v>
                </c:pt>
                <c:pt idx="11">
                  <c:v>111.02852505493928</c:v>
                </c:pt>
                <c:pt idx="12">
                  <c:v>109.71196821675724</c:v>
                </c:pt>
                <c:pt idx="13">
                  <c:v>109.80388721386527</c:v>
                </c:pt>
                <c:pt idx="14">
                  <c:v>107.80413522360197</c:v>
                </c:pt>
                <c:pt idx="15">
                  <c:v>110.40590634789818</c:v>
                </c:pt>
                <c:pt idx="16">
                  <c:v>111.39571439650247</c:v>
                </c:pt>
                <c:pt idx="17">
                  <c:v>108.75620966008306</c:v>
                </c:pt>
                <c:pt idx="18">
                  <c:v>110.21060471202118</c:v>
                </c:pt>
                <c:pt idx="19">
                  <c:v>113.05364754717738</c:v>
                </c:pt>
                <c:pt idx="20">
                  <c:v>112.17934057827763</c:v>
                </c:pt>
                <c:pt idx="21">
                  <c:v>112.34616265554618</c:v>
                </c:pt>
                <c:pt idx="22">
                  <c:v>115.01694702358604</c:v>
                </c:pt>
                <c:pt idx="23">
                  <c:v>117.35272897828482</c:v>
                </c:pt>
                <c:pt idx="24">
                  <c:v>117.26727196063919</c:v>
                </c:pt>
                <c:pt idx="25">
                  <c:v>118.25756326460399</c:v>
                </c:pt>
                <c:pt idx="26">
                  <c:v>123.5758286744874</c:v>
                </c:pt>
                <c:pt idx="27">
                  <c:v>123.91716286110761</c:v>
                </c:pt>
                <c:pt idx="28">
                  <c:v>122.58753199784115</c:v>
                </c:pt>
              </c:numCache>
            </c:numRef>
          </c:val>
          <c:smooth val="0"/>
          <c:extLst>
            <c:ext xmlns:c16="http://schemas.microsoft.com/office/drawing/2014/chart" uri="{C3380CC4-5D6E-409C-BE32-E72D297353CC}">
              <c16:uniqueId val="{00000003-240E-400F-990F-EF5C57890FCB}"/>
            </c:ext>
          </c:extLst>
        </c:ser>
        <c:ser>
          <c:idx val="4"/>
          <c:order val="4"/>
          <c:tx>
            <c:strRef>
              <c:f>' publié'!$B$33</c:f>
              <c:strCache>
                <c:ptCount val="1"/>
                <c:pt idx="0">
                  <c:v>Espagne</c:v>
                </c:pt>
              </c:strCache>
            </c:strRef>
          </c:tx>
          <c:spPr>
            <a:ln w="28575" cap="rnd">
              <a:solidFill>
                <a:srgbClr val="FFFF00"/>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publié'!$C$33:$AE$33</c:f>
              <c:numCache>
                <c:formatCode>0</c:formatCode>
                <c:ptCount val="29"/>
                <c:pt idx="0">
                  <c:v>100</c:v>
                </c:pt>
                <c:pt idx="1">
                  <c:v>99.84934861773354</c:v>
                </c:pt>
                <c:pt idx="2">
                  <c:v>100.32815012780227</c:v>
                </c:pt>
                <c:pt idx="3">
                  <c:v>101.72074814792116</c:v>
                </c:pt>
                <c:pt idx="4">
                  <c:v>103.39199249501456</c:v>
                </c:pt>
                <c:pt idx="5">
                  <c:v>103.08148949314835</c:v>
                </c:pt>
                <c:pt idx="6">
                  <c:v>106.06956859466372</c:v>
                </c:pt>
                <c:pt idx="7">
                  <c:v>107.55678674244218</c:v>
                </c:pt>
                <c:pt idx="8">
                  <c:v>109.58538638271168</c:v>
                </c:pt>
                <c:pt idx="9">
                  <c:v>109.80889075130808</c:v>
                </c:pt>
                <c:pt idx="10">
                  <c:v>108.62112510142039</c:v>
                </c:pt>
                <c:pt idx="11">
                  <c:v>108.84172258708401</c:v>
                </c:pt>
                <c:pt idx="12">
                  <c:v>110.15742314786611</c:v>
                </c:pt>
                <c:pt idx="13">
                  <c:v>110.43603992821708</c:v>
                </c:pt>
                <c:pt idx="14">
                  <c:v>114.62711688348277</c:v>
                </c:pt>
                <c:pt idx="15">
                  <c:v>111.28541619617766</c:v>
                </c:pt>
                <c:pt idx="16">
                  <c:v>109.58764559581633</c:v>
                </c:pt>
                <c:pt idx="17">
                  <c:v>110.0153489206195</c:v>
                </c:pt>
                <c:pt idx="18">
                  <c:v>108.53904792697371</c:v>
                </c:pt>
                <c:pt idx="19">
                  <c:v>108.52093350350881</c:v>
                </c:pt>
                <c:pt idx="20">
                  <c:v>110.04333510269258</c:v>
                </c:pt>
                <c:pt idx="21">
                  <c:v>109.64900552682948</c:v>
                </c:pt>
                <c:pt idx="22">
                  <c:v>111.7286913199755</c:v>
                </c:pt>
                <c:pt idx="23">
                  <c:v>110.81061680668165</c:v>
                </c:pt>
                <c:pt idx="24">
                  <c:v>110.16707836915707</c:v>
                </c:pt>
                <c:pt idx="25">
                  <c:v>105.19192349276885</c:v>
                </c:pt>
                <c:pt idx="26">
                  <c:v>106.98246422701388</c:v>
                </c:pt>
                <c:pt idx="27">
                  <c:v>109.11931605654748</c:v>
                </c:pt>
                <c:pt idx="28">
                  <c:v>110.69114593901084</c:v>
                </c:pt>
              </c:numCache>
            </c:numRef>
          </c:val>
          <c:smooth val="0"/>
          <c:extLst>
            <c:ext xmlns:c16="http://schemas.microsoft.com/office/drawing/2014/chart" uri="{C3380CC4-5D6E-409C-BE32-E72D297353CC}">
              <c16:uniqueId val="{00000004-240E-400F-990F-EF5C57890FCB}"/>
            </c:ext>
          </c:extLst>
        </c:ser>
        <c:ser>
          <c:idx val="5"/>
          <c:order val="5"/>
          <c:tx>
            <c:strRef>
              <c:f>' publié'!$B$34</c:f>
              <c:strCache>
                <c:ptCount val="1"/>
                <c:pt idx="0">
                  <c:v>Italie</c:v>
                </c:pt>
              </c:strCache>
            </c:strRef>
          </c:tx>
          <c:spPr>
            <a:ln w="28575" cap="rnd">
              <a:solidFill>
                <a:schemeClr val="accent6"/>
              </a:solidFill>
              <a:round/>
            </a:ln>
            <a:effectLst/>
          </c:spPr>
          <c:marker>
            <c:symbol val="none"/>
          </c:marker>
          <c:cat>
            <c:strRef>
              <c:f>' publié'!$C$28:$AE$28</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 publié'!$C$34:$AE$34</c:f>
              <c:numCache>
                <c:formatCode>0</c:formatCode>
                <c:ptCount val="29"/>
                <c:pt idx="0">
                  <c:v>99.999999999999972</c:v>
                </c:pt>
                <c:pt idx="1">
                  <c:v>100.29288859667018</c:v>
                </c:pt>
                <c:pt idx="2">
                  <c:v>100.18339201971472</c:v>
                </c:pt>
                <c:pt idx="3">
                  <c:v>100.41179864735234</c:v>
                </c:pt>
                <c:pt idx="4">
                  <c:v>101.90762689466881</c:v>
                </c:pt>
                <c:pt idx="5">
                  <c:v>102.47229350528887</c:v>
                </c:pt>
                <c:pt idx="6">
                  <c:v>103.1869236940167</c:v>
                </c:pt>
                <c:pt idx="7">
                  <c:v>103.79367789058466</c:v>
                </c:pt>
                <c:pt idx="8">
                  <c:v>105.95532619926631</c:v>
                </c:pt>
                <c:pt idx="9">
                  <c:v>107.23407769573019</c:v>
                </c:pt>
                <c:pt idx="10">
                  <c:v>109.06506719702162</c:v>
                </c:pt>
                <c:pt idx="11">
                  <c:v>110.66767449970129</c:v>
                </c:pt>
                <c:pt idx="12">
                  <c:v>109.29929185147063</c:v>
                </c:pt>
                <c:pt idx="13">
                  <c:v>110.1284244281163</c:v>
                </c:pt>
                <c:pt idx="14">
                  <c:v>105.90547909773522</c:v>
                </c:pt>
                <c:pt idx="15">
                  <c:v>110.00657915954186</c:v>
                </c:pt>
                <c:pt idx="16">
                  <c:v>110.86570891479724</c:v>
                </c:pt>
                <c:pt idx="17">
                  <c:v>111.71218208216757</c:v>
                </c:pt>
                <c:pt idx="18">
                  <c:v>111.83786799585604</c:v>
                </c:pt>
                <c:pt idx="19">
                  <c:v>110.73362254641508</c:v>
                </c:pt>
                <c:pt idx="20">
                  <c:v>108.93812416067088</c:v>
                </c:pt>
                <c:pt idx="21">
                  <c:v>106.38751868124726</c:v>
                </c:pt>
                <c:pt idx="22">
                  <c:v>107.12076257225536</c:v>
                </c:pt>
                <c:pt idx="23">
                  <c:v>106.27565622536925</c:v>
                </c:pt>
                <c:pt idx="24">
                  <c:v>106.40936769528049</c:v>
                </c:pt>
                <c:pt idx="25">
                  <c:v>102.20843884247961</c:v>
                </c:pt>
                <c:pt idx="26">
                  <c:v>100.85327592213144</c:v>
                </c:pt>
                <c:pt idx="27">
                  <c:v>98.604642093923431</c:v>
                </c:pt>
                <c:pt idx="28">
                  <c:v>97.188373103499941</c:v>
                </c:pt>
              </c:numCache>
            </c:numRef>
          </c:val>
          <c:smooth val="0"/>
          <c:extLst>
            <c:ext xmlns:c16="http://schemas.microsoft.com/office/drawing/2014/chart" uri="{C3380CC4-5D6E-409C-BE32-E72D297353CC}">
              <c16:uniqueId val="{00000005-240E-400F-990F-EF5C57890FCB}"/>
            </c:ext>
          </c:extLst>
        </c:ser>
        <c:dLbls>
          <c:showLegendKey val="0"/>
          <c:showVal val="0"/>
          <c:showCatName val="0"/>
          <c:showSerName val="0"/>
          <c:showPercent val="0"/>
          <c:showBubbleSize val="0"/>
        </c:dLbls>
        <c:smooth val="0"/>
        <c:axId val="415889120"/>
        <c:axId val="415883216"/>
      </c:lineChart>
      <c:catAx>
        <c:axId val="41588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5883216"/>
        <c:crosses val="autoZero"/>
        <c:auto val="1"/>
        <c:lblAlgn val="ctr"/>
        <c:lblOffset val="100"/>
        <c:noMultiLvlLbl val="0"/>
      </c:catAx>
      <c:valAx>
        <c:axId val="415883216"/>
        <c:scaling>
          <c:orientation val="minMax"/>
          <c:min val="9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58891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xdr:colOff>
      <xdr:row>34</xdr:row>
      <xdr:rowOff>42862</xdr:rowOff>
    </xdr:from>
    <xdr:to>
      <xdr:col>12</xdr:col>
      <xdr:colOff>19050</xdr:colOff>
      <xdr:row>62</xdr:row>
      <xdr:rowOff>114300</xdr:rowOff>
    </xdr:to>
    <xdr:graphicFrame macro="">
      <xdr:nvGraphicFramePr>
        <xdr:cNvPr id="2" name="Graphique 1">
          <a:extLst>
            <a:ext uri="{FF2B5EF4-FFF2-40B4-BE49-F238E27FC236}">
              <a16:creationId xmlns:a16="http://schemas.microsoft.com/office/drawing/2014/main" id="{9DF1CAB6-410C-4AE7-8EFB-07EB86FFEA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G..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H..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H..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J..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J..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K..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K..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M..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M..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N..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CAN%2BBEL...B1G%2BP1.._T..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O..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O..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P..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P..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2.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Q..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BEL...B1G%2BP1..Q..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4.xml"/></Relationships>
</file>

<file path=xl/worksheets/_rels/sheet26.xml.rels><?xml version="1.0" encoding="UTF-8" standalone="yes"?>
<Relationships xmlns="http://schemas.openxmlformats.org/package/2006/relationships"><Relationship Id="rId3" Type="http://schemas.openxmlformats.org/officeDocument/2006/relationships/hyperlink" Target="https://data-explorer.oecd.org/vis?df%5bds%5d=dsDisseminateFinalDMZ&amp;df%5bid%5d=DSD_NAMAIN10%40DF_TABLE3_EMPDC&amp;df%5bag%5d=OECD.SDD.NAD&amp;df%5bvs%5d=2.0" TargetMode="External"/><Relationship Id="rId2" Type="http://schemas.openxmlformats.org/officeDocument/2006/relationships/hyperlink" Target="https://data-explorer.oecd.org/vis?df%5bds%5d=dsDisseminateFinalDMZ&amp;df%5bid%5d=DSD_NAMAIN10%40DF_TABLE7&amp;df%5bag%5d=OECD.SDD.NAD&amp;df%5bvs%5d=2.0" TargetMode="External"/><Relationship Id="rId1" Type="http://schemas.openxmlformats.org/officeDocument/2006/relationships/hyperlink" Target="https://data-explorer.oecd.org/vis?df%5bds%5d=dsDisseminateFinalDMZ&amp;df%5bid%5d=DSD_NAMAIN10%40DF_TABLE8&amp;df%5bag%5d=OECD.SDD.NAD&amp;df%5bvs%5d=2.0" TargetMode="External"/><Relationship Id="rId5" Type="http://schemas.openxmlformats.org/officeDocument/2006/relationships/hyperlink" Target="https://data-explorer.oecd.org/vis?df%5bds%5d=dsDisseminateFinalDMZ&amp;df%5bid%5d=DSD_NAMAIN10%40DF_TABLE1_OUTPUT&amp;df%5bag%5d=OECD.SDD.NAD&amp;df%5bvs%5d=2.0" TargetMode="External"/><Relationship Id="rId4" Type="http://schemas.openxmlformats.org/officeDocument/2006/relationships/hyperlink" Target="https://data-explorer.oecd.org/vis?df%5bds%5d=dsDisseminateFinalDMZ&amp;df%5bid%5d=DSD_NAMAIN10%40DF_TABLE9A&amp;df%5bag%5d=OECD.SDD.NAD&amp;df%5bvs%5d=2.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CAN%2BBEL...B1G%2BP1..C..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CAN%2BBEL...B1G%2BP1..C..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CAN%2BBEL...B1G%2BP1..C..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fs%5b0%5d=Topic%2C1%7CEconomy%23ECO%23%7CNational%20accounts%23ECO_NAD%23&amp;fs%5b1%5d=Topic%2C3%7CEconomy%23ECO%23%7CNational%20accounts%23ECO_NAD%23%7CGDP%20and%20non-financial%20accounts%23ECO_NAD_GNF%23%7CProduction%252C%20employment%20and%20investment%23ECO_NAD_GNF_PRD%23&amp;pg=0&amp;fc=Topic&amp;snb=15&amp;vw=tb&amp;df%5bds%5d=dsDisseminateFinalDMZ&amp;df%5bid%5d=DSD_NAMAIN10%40DF_TABLE6&amp;df%5bag%5d=OECD.SDD.NAD&amp;df%5bvs%5d=2.0&amp;dq=A.NLD%2BGBR%2BESP%2BITA%2BDEU%2BFRA%2BCAN%2BBEL...B1G%2BP1..F..XDC.V%2BL..&amp;pd=1995%2C2023&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08E9-A9A8-4BD4-AAF3-6124BABA7526}">
  <dimension ref="B1:AH247"/>
  <sheetViews>
    <sheetView tabSelected="1" topLeftCell="A155" workbookViewId="0">
      <selection activeCell="I238" sqref="I238"/>
    </sheetView>
  </sheetViews>
  <sheetFormatPr baseColWidth="10" defaultRowHeight="15" x14ac:dyDescent="0.25"/>
  <cols>
    <col min="2" max="6" width="15.7109375" customWidth="1"/>
  </cols>
  <sheetData>
    <row r="1" spans="2:31" x14ac:dyDescent="0.25">
      <c r="B1" t="s">
        <v>80</v>
      </c>
    </row>
    <row r="2" spans="2:31" x14ac:dyDescent="0.25">
      <c r="C2" s="4" t="s">
        <v>4</v>
      </c>
      <c r="D2" s="5" t="s">
        <v>5</v>
      </c>
      <c r="E2" s="6" t="s">
        <v>6</v>
      </c>
      <c r="F2" s="7" t="s">
        <v>7</v>
      </c>
      <c r="G2" s="8" t="s">
        <v>8</v>
      </c>
      <c r="H2" s="9" t="s">
        <v>9</v>
      </c>
      <c r="I2" s="10" t="s">
        <v>10</v>
      </c>
      <c r="J2" s="11" t="s">
        <v>11</v>
      </c>
      <c r="K2" s="12" t="s">
        <v>12</v>
      </c>
      <c r="L2" s="13" t="s">
        <v>13</v>
      </c>
      <c r="M2" s="14" t="s">
        <v>14</v>
      </c>
      <c r="N2" s="15" t="s">
        <v>15</v>
      </c>
      <c r="O2" s="16" t="s">
        <v>16</v>
      </c>
      <c r="P2" s="17" t="s">
        <v>17</v>
      </c>
      <c r="Q2" s="18" t="s">
        <v>18</v>
      </c>
      <c r="R2" s="19" t="s">
        <v>19</v>
      </c>
      <c r="S2" s="20" t="s">
        <v>20</v>
      </c>
      <c r="T2" s="21" t="s">
        <v>21</v>
      </c>
      <c r="U2" s="22" t="s">
        <v>22</v>
      </c>
      <c r="V2" s="23" t="s">
        <v>23</v>
      </c>
      <c r="W2" s="24" t="s">
        <v>24</v>
      </c>
      <c r="X2" s="25" t="s">
        <v>25</v>
      </c>
      <c r="Y2" s="26" t="s">
        <v>26</v>
      </c>
      <c r="Z2" s="27" t="s">
        <v>27</v>
      </c>
      <c r="AA2" s="28" t="s">
        <v>28</v>
      </c>
      <c r="AB2" s="29" t="s">
        <v>29</v>
      </c>
      <c r="AC2" s="30" t="s">
        <v>30</v>
      </c>
      <c r="AD2" s="31" t="s">
        <v>31</v>
      </c>
      <c r="AE2" s="32" t="s">
        <v>32</v>
      </c>
    </row>
    <row r="3" spans="2:31" x14ac:dyDescent="0.25">
      <c r="B3" t="s">
        <v>73</v>
      </c>
      <c r="C3">
        <f>'tertiaire (2)'!E11</f>
        <v>100.00000000000001</v>
      </c>
      <c r="D3">
        <f>'tertiaire (2)'!F11</f>
        <v>101.13198707461774</v>
      </c>
      <c r="E3">
        <f>'tertiaire (2)'!G11</f>
        <v>102.32455550859355</v>
      </c>
      <c r="F3">
        <f>'tertiaire (2)'!H11</f>
        <v>105.74095407352499</v>
      </c>
      <c r="G3">
        <f>'tertiaire (2)'!I11</f>
        <v>107.40979297973608</v>
      </c>
      <c r="H3">
        <f>'tertiaire (2)'!J11</f>
        <v>110.47659818949045</v>
      </c>
      <c r="I3">
        <f>'tertiaire (2)'!K11</f>
        <v>113.75740253189832</v>
      </c>
      <c r="J3">
        <f>'tertiaire (2)'!L11</f>
        <v>116.27773318190212</v>
      </c>
      <c r="K3">
        <f>'tertiaire (2)'!M11</f>
        <v>119.44299019426792</v>
      </c>
      <c r="L3">
        <f>'tertiaire (2)'!N11</f>
        <v>123.4113711691494</v>
      </c>
      <c r="M3">
        <f>'tertiaire (2)'!O11</f>
        <v>126.7406649668812</v>
      </c>
      <c r="N3">
        <f>'tertiaire (2)'!P11</f>
        <v>129.46987247763337</v>
      </c>
      <c r="O3">
        <f>'tertiaire (2)'!Q11</f>
        <v>132.00519789595688</v>
      </c>
      <c r="P3">
        <f>'tertiaire (2)'!R11</f>
        <v>134.75371997885489</v>
      </c>
      <c r="Q3">
        <f>'tertiaire (2)'!S11</f>
        <v>137.90543008969465</v>
      </c>
      <c r="R3">
        <f>'tertiaire (2)'!T11</f>
        <v>139.80436088214927</v>
      </c>
      <c r="S3">
        <f>'tertiaire (2)'!U11</f>
        <v>143.12781461338798</v>
      </c>
      <c r="T3">
        <f>'tertiaire (2)'!V11</f>
        <v>146.73433280424635</v>
      </c>
      <c r="U3">
        <f>'tertiaire (2)'!W11</f>
        <v>149.13909885014507</v>
      </c>
      <c r="V3">
        <f>'tertiaire (2)'!X11</f>
        <v>151.08036000276698</v>
      </c>
      <c r="W3">
        <f>'tertiaire (2)'!Y11</f>
        <v>152.65738470344985</v>
      </c>
      <c r="X3">
        <f>'tertiaire (2)'!Z11</f>
        <v>155.28932968046061</v>
      </c>
      <c r="Y3">
        <f>'tertiaire (2)'!AA11</f>
        <v>158.10431885890853</v>
      </c>
      <c r="Z3">
        <f>'tertiaire (2)'!AB11</f>
        <v>160.4918445387419</v>
      </c>
      <c r="AA3">
        <f>'tertiaire (2)'!AC11</f>
        <v>163.31935359786723</v>
      </c>
      <c r="AB3">
        <f>'tertiaire (2)'!AD11</f>
        <v>165.993171805354</v>
      </c>
      <c r="AC3">
        <f>'tertiaire (2)'!AE11</f>
        <v>169.37047699209688</v>
      </c>
      <c r="AD3">
        <f>'tertiaire (2)'!AF11</f>
        <v>179.0088234298357</v>
      </c>
      <c r="AE3">
        <f>'tertiaire (2)'!AG11</f>
        <v>189.81158983326674</v>
      </c>
    </row>
    <row r="4" spans="2:31" x14ac:dyDescent="0.25">
      <c r="B4" t="s">
        <v>74</v>
      </c>
      <c r="C4">
        <f>'tertiaire (2)'!E16</f>
        <v>100</v>
      </c>
      <c r="D4">
        <f>'tertiaire (2)'!F16</f>
        <v>101.78374928653469</v>
      </c>
      <c r="E4">
        <f>'tertiaire (2)'!G16</f>
        <v>102.85133464217738</v>
      </c>
      <c r="F4">
        <f>'tertiaire (2)'!H16</f>
        <v>103.90457039171592</v>
      </c>
      <c r="G4">
        <f>'tertiaire (2)'!I16</f>
        <v>104.99145958088434</v>
      </c>
      <c r="H4">
        <f>'tertiaire (2)'!J16</f>
        <v>107.58780985970054</v>
      </c>
      <c r="I4">
        <f>'tertiaire (2)'!K16</f>
        <v>111.01452869771724</v>
      </c>
      <c r="J4">
        <f>'tertiaire (2)'!L16</f>
        <v>114.14508214306275</v>
      </c>
      <c r="K4">
        <f>'tertiaire (2)'!M16</f>
        <v>116.9792272855114</v>
      </c>
      <c r="L4">
        <f>'tertiaire (2)'!N16</f>
        <v>118.85423528672153</v>
      </c>
      <c r="M4">
        <f>'tertiaire (2)'!O16</f>
        <v>121.1045166104357</v>
      </c>
      <c r="N4">
        <f>'tertiaire (2)'!P16</f>
        <v>123.11664034697924</v>
      </c>
      <c r="O4">
        <f>'tertiaire (2)'!Q16</f>
        <v>125.74861850596658</v>
      </c>
      <c r="P4">
        <f>'tertiaire (2)'!R16</f>
        <v>128.22545319842467</v>
      </c>
      <c r="Q4">
        <f>'tertiaire (2)'!S16</f>
        <v>130.48364219757306</v>
      </c>
      <c r="R4">
        <f>'tertiaire (2)'!T16</f>
        <v>131.81855443061465</v>
      </c>
      <c r="S4">
        <f>'tertiaire (2)'!U16</f>
        <v>131.11905586332389</v>
      </c>
      <c r="T4">
        <f>'tertiaire (2)'!V16</f>
        <v>131.4049338476959</v>
      </c>
      <c r="U4">
        <f>'tertiaire (2)'!W16</f>
        <v>132.6283446490107</v>
      </c>
      <c r="V4">
        <f>'tertiaire (2)'!X16</f>
        <v>132.95870472767965</v>
      </c>
      <c r="W4">
        <f>'tertiaire (2)'!Y16</f>
        <v>134.03865500128001</v>
      </c>
      <c r="X4">
        <f>'tertiaire (2)'!Z16</f>
        <v>134.13919951377528</v>
      </c>
      <c r="Y4">
        <f>'tertiaire (2)'!AA16</f>
        <v>134.15766151620673</v>
      </c>
      <c r="Z4">
        <f>'tertiaire (2)'!AB16</f>
        <v>135.30017598240389</v>
      </c>
      <c r="AA4">
        <f>'tertiaire (2)'!AC16</f>
        <v>136.39321760567034</v>
      </c>
      <c r="AB4">
        <f>'tertiaire (2)'!AD16</f>
        <v>141.84261881164565</v>
      </c>
      <c r="AC4">
        <f>'tertiaire (2)'!AE16</f>
        <v>143.71159733949548</v>
      </c>
      <c r="AD4">
        <f>'tertiaire (2)'!AF16</f>
        <v>148.3927365506913</v>
      </c>
      <c r="AE4">
        <f>'tertiaire (2)'!AG16</f>
        <v>149.48733440005623</v>
      </c>
    </row>
    <row r="5" spans="2:31" x14ac:dyDescent="0.25">
      <c r="B5" t="s">
        <v>75</v>
      </c>
      <c r="C5">
        <f>'tertiaire (2)'!E21</f>
        <v>100</v>
      </c>
      <c r="D5">
        <f>'tertiaire (2)'!F21</f>
        <v>101.19164244620633</v>
      </c>
      <c r="E5">
        <f>'tertiaire (2)'!G21</f>
        <v>102.26255429081573</v>
      </c>
      <c r="F5">
        <f>'tertiaire (2)'!H21</f>
        <v>102.91544112666504</v>
      </c>
      <c r="G5">
        <f>'tertiaire (2)'!I21</f>
        <v>103.55537967832183</v>
      </c>
      <c r="H5">
        <f>'tertiaire (2)'!J21</f>
        <v>103.50623965959213</v>
      </c>
      <c r="I5">
        <f>'tertiaire (2)'!K21</f>
        <v>104.96234483981246</v>
      </c>
      <c r="J5">
        <f>'tertiaire (2)'!L21</f>
        <v>107.17113085551652</v>
      </c>
      <c r="K5">
        <f>'tertiaire (2)'!M21</f>
        <v>110.08689993081258</v>
      </c>
      <c r="L5">
        <f>'tertiaire (2)'!N21</f>
        <v>112.55728315236172</v>
      </c>
      <c r="M5">
        <f>'tertiaire (2)'!O21</f>
        <v>112.95583701364231</v>
      </c>
      <c r="N5">
        <f>'tertiaire (2)'!P21</f>
        <v>112.51408072245452</v>
      </c>
      <c r="O5">
        <f>'tertiaire (2)'!Q21</f>
        <v>112.51099009569121</v>
      </c>
      <c r="P5">
        <f>'tertiaire (2)'!R21</f>
        <v>112.69748565985996</v>
      </c>
      <c r="Q5">
        <f>'tertiaire (2)'!S21</f>
        <v>116.77114262149037</v>
      </c>
      <c r="R5">
        <f>'tertiaire (2)'!T21</f>
        <v>117.50197909196474</v>
      </c>
      <c r="S5">
        <f>'tertiaire (2)'!U21</f>
        <v>118.30259339827953</v>
      </c>
      <c r="T5">
        <f>'tertiaire (2)'!V21</f>
        <v>119.31998509477357</v>
      </c>
      <c r="U5">
        <f>'tertiaire (2)'!W21</f>
        <v>122.12114659978333</v>
      </c>
      <c r="V5">
        <f>'tertiaire (2)'!X21</f>
        <v>125.78228470019955</v>
      </c>
      <c r="W5">
        <f>'tertiaire (2)'!Y21</f>
        <v>127.97494899470847</v>
      </c>
      <c r="X5">
        <f>'tertiaire (2)'!Z21</f>
        <v>129.43862450097598</v>
      </c>
      <c r="Y5">
        <f>'tertiaire (2)'!AA21</f>
        <v>131.6792612373896</v>
      </c>
      <c r="Z5">
        <f>'tertiaire (2)'!AB21</f>
        <v>134.66838817088941</v>
      </c>
      <c r="AA5">
        <f>'tertiaire (2)'!AC21</f>
        <v>137.09966669284285</v>
      </c>
      <c r="AB5">
        <f>'tertiaire (2)'!AD21</f>
        <v>141.07010329829018</v>
      </c>
      <c r="AC5">
        <f>'tertiaire (2)'!AE21</f>
        <v>144.99445554486292</v>
      </c>
      <c r="AD5">
        <f>'tertiaire (2)'!AF21</f>
        <v>151.91322355011124</v>
      </c>
      <c r="AE5">
        <f>'tertiaire (2)'!AG21</f>
        <v>159.90389617213481</v>
      </c>
    </row>
    <row r="6" spans="2:31" x14ac:dyDescent="0.25">
      <c r="B6" t="s">
        <v>76</v>
      </c>
      <c r="C6">
        <f>'tertiaire (2)'!E26</f>
        <v>99.999999999999972</v>
      </c>
      <c r="D6">
        <f>'tertiaire (2)'!F26</f>
        <v>104.63672235063893</v>
      </c>
      <c r="E6">
        <f>'tertiaire (2)'!G26</f>
        <v>106.83990260059809</v>
      </c>
      <c r="F6">
        <f>'tertiaire (2)'!H26</f>
        <v>109.51784974077128</v>
      </c>
      <c r="G6">
        <f>'tertiaire (2)'!I26</f>
        <v>111.45906061884166</v>
      </c>
      <c r="H6">
        <f>'tertiaire (2)'!J26</f>
        <v>113.19138807239294</v>
      </c>
      <c r="I6">
        <f>'tertiaire (2)'!K26</f>
        <v>116.91912966543032</v>
      </c>
      <c r="J6">
        <f>'tertiaire (2)'!L26</f>
        <v>119.70357938999692</v>
      </c>
      <c r="K6">
        <f>'tertiaire (2)'!M26</f>
        <v>123.9662279468174</v>
      </c>
      <c r="L6">
        <f>'tertiaire (2)'!N26</f>
        <v>126.60948941687258</v>
      </c>
      <c r="M6">
        <f>'tertiaire (2)'!O26</f>
        <v>129.20992040701537</v>
      </c>
      <c r="N6">
        <f>'tertiaire (2)'!P26</f>
        <v>130.53254673026009</v>
      </c>
      <c r="O6">
        <f>'tertiaire (2)'!Q26</f>
        <v>133.08286554102807</v>
      </c>
      <c r="P6">
        <f>'tertiaire (2)'!R26</f>
        <v>136.37994942345088</v>
      </c>
      <c r="Q6">
        <f>'tertiaire (2)'!S26</f>
        <v>137.5075305647712</v>
      </c>
      <c r="R6">
        <f>'tertiaire (2)'!T26</f>
        <v>137.71079266120717</v>
      </c>
      <c r="S6">
        <f>'tertiaire (2)'!U26</f>
        <v>139.12239269725831</v>
      </c>
      <c r="T6">
        <f>'tertiaire (2)'!V26</f>
        <v>140.01616377286061</v>
      </c>
      <c r="U6">
        <f>'tertiaire (2)'!W26</f>
        <v>140.55920690790575</v>
      </c>
      <c r="V6">
        <f>'tertiaire (2)'!X26</f>
        <v>141.48839818637379</v>
      </c>
      <c r="W6">
        <f>'tertiaire (2)'!Y26</f>
        <v>142.32063270660868</v>
      </c>
      <c r="X6">
        <f>'tertiaire (2)'!Z26</f>
        <v>143.56886531307296</v>
      </c>
      <c r="Y6">
        <f>'tertiaire (2)'!AA26</f>
        <v>144.17285364099197</v>
      </c>
      <c r="Z6">
        <f>'tertiaire (2)'!AB26</f>
        <v>145.55783957016081</v>
      </c>
      <c r="AA6">
        <f>'tertiaire (2)'!AC26</f>
        <v>146.24035184690536</v>
      </c>
      <c r="AB6">
        <f>'tertiaire (2)'!AD26</f>
        <v>147.36870363576162</v>
      </c>
      <c r="AC6">
        <f>'tertiaire (2)'!AE26</f>
        <v>147.26439877076848</v>
      </c>
      <c r="AD6">
        <f>'tertiaire (2)'!AF26</f>
        <v>151.33251638465123</v>
      </c>
      <c r="AE6">
        <f>'tertiaire (2)'!AG26</f>
        <v>161.08470257811126</v>
      </c>
    </row>
    <row r="7" spans="2:31" x14ac:dyDescent="0.25">
      <c r="B7" t="s">
        <v>77</v>
      </c>
      <c r="C7">
        <f>'tertiaire (2)'!E30</f>
        <v>100</v>
      </c>
      <c r="D7">
        <f>'tertiaire (2)'!F30</f>
        <v>100.68675444146791</v>
      </c>
      <c r="E7">
        <f>'tertiaire (2)'!G30</f>
        <v>103.41894022274109</v>
      </c>
      <c r="F7">
        <f>'tertiaire (2)'!H30</f>
        <v>106.13596736680491</v>
      </c>
      <c r="G7">
        <f>'tertiaire (2)'!I30</f>
        <v>108.3114101152137</v>
      </c>
      <c r="H7">
        <f>'tertiaire (2)'!J30</f>
        <v>111.5349735044302</v>
      </c>
      <c r="I7">
        <f>'tertiaire (2)'!K30</f>
        <v>117.75030650252626</v>
      </c>
      <c r="J7">
        <f>'tertiaire (2)'!L30</f>
        <v>123.65935025061533</v>
      </c>
      <c r="K7">
        <f>'tertiaire (2)'!M30</f>
        <v>125.69598483722589</v>
      </c>
      <c r="L7">
        <f>'tertiaire (2)'!N30</f>
        <v>127.00223168802817</v>
      </c>
      <c r="M7">
        <f>'tertiaire (2)'!O30</f>
        <v>128.72184712652268</v>
      </c>
      <c r="N7">
        <f>'tertiaire (2)'!P30</f>
        <v>129.45282234129482</v>
      </c>
      <c r="O7">
        <f>'tertiaire (2)'!Q30</f>
        <v>131.57030628108822</v>
      </c>
      <c r="P7">
        <f>'tertiaire (2)'!R30</f>
        <v>133.6344626452433</v>
      </c>
      <c r="Q7">
        <f>'tertiaire (2)'!S30</f>
        <v>138.48888494388473</v>
      </c>
      <c r="R7">
        <f>'tertiaire (2)'!T30</f>
        <v>140.83303557200395</v>
      </c>
      <c r="S7">
        <f>'tertiaire (2)'!U30</f>
        <v>140.02291168910477</v>
      </c>
      <c r="T7">
        <f>'tertiaire (2)'!V30</f>
        <v>143.14521836789544</v>
      </c>
      <c r="U7">
        <f>'tertiaire (2)'!W30</f>
        <v>144.14896067562859</v>
      </c>
      <c r="V7">
        <f>'tertiaire (2)'!X30</f>
        <v>145.08999162867863</v>
      </c>
      <c r="W7">
        <f>'tertiaire (2)'!Y30</f>
        <v>146.46529631673596</v>
      </c>
      <c r="X7">
        <f>'tertiaire (2)'!Z30</f>
        <v>147.46769699241068</v>
      </c>
      <c r="Y7">
        <f>'tertiaire (2)'!AA30</f>
        <v>148.82289735393732</v>
      </c>
      <c r="Z7">
        <f>'tertiaire (2)'!AB30</f>
        <v>152.00947934222887</v>
      </c>
      <c r="AA7">
        <f>'tertiaire (2)'!AC30</f>
        <v>156.38461592120623</v>
      </c>
      <c r="AB7">
        <f>'tertiaire (2)'!AD30</f>
        <v>160.22901954373478</v>
      </c>
      <c r="AC7">
        <f>'tertiaire (2)'!AE30</f>
        <v>162.91556040888008</v>
      </c>
      <c r="AD7">
        <f>'tertiaire (2)'!AF30</f>
        <v>168.74516651068166</v>
      </c>
      <c r="AE7">
        <f>'tertiaire (2)'!AG30</f>
        <v>178.28893062316678</v>
      </c>
    </row>
    <row r="8" spans="2:31" x14ac:dyDescent="0.25">
      <c r="B8" t="s">
        <v>78</v>
      </c>
      <c r="C8">
        <f>'tertiaire (2)'!E35</f>
        <v>100</v>
      </c>
      <c r="D8">
        <f>'tertiaire (2)'!F35</f>
        <v>103.71298279205386</v>
      </c>
      <c r="E8">
        <f>'tertiaire (2)'!G35</f>
        <v>106.11507357022921</v>
      </c>
      <c r="F8">
        <f>'tertiaire (2)'!H35</f>
        <v>108.58140858769616</v>
      </c>
      <c r="G8">
        <f>'tertiaire (2)'!I35</f>
        <v>110.677108745485</v>
      </c>
      <c r="H8">
        <f>'tertiaire (2)'!J35</f>
        <v>114.02476906505593</v>
      </c>
      <c r="I8">
        <f>'tertiaire (2)'!K35</f>
        <v>119.8384622171139</v>
      </c>
      <c r="J8">
        <f>'tertiaire (2)'!L35</f>
        <v>124.89233059979264</v>
      </c>
      <c r="K8">
        <f>'tertiaire (2)'!M35</f>
        <v>129.56262759446869</v>
      </c>
      <c r="L8">
        <f>'tertiaire (2)'!N35</f>
        <v>133.48048310386153</v>
      </c>
      <c r="M8">
        <f>'tertiaire (2)'!O35</f>
        <v>136.17919683112675</v>
      </c>
      <c r="N8">
        <f>'tertiaire (2)'!P35</f>
        <v>140.46874312427212</v>
      </c>
      <c r="O8">
        <f>'tertiaire (2)'!Q35</f>
        <v>146.24377272058572</v>
      </c>
      <c r="P8">
        <f>'tertiaire (2)'!R35</f>
        <v>153.18439994536439</v>
      </c>
      <c r="Q8">
        <f>'tertiaire (2)'!S35</f>
        <v>158.24719018771756</v>
      </c>
      <c r="R8">
        <f>'tertiaire (2)'!T35</f>
        <v>152.46287732692582</v>
      </c>
      <c r="S8">
        <f>'tertiaire (2)'!U35</f>
        <v>151.93938717821646</v>
      </c>
      <c r="T8">
        <f>'tertiaire (2)'!V35</f>
        <v>151.38460398642886</v>
      </c>
      <c r="U8">
        <f>'tertiaire (2)'!W35</f>
        <v>150.50878988413052</v>
      </c>
      <c r="V8">
        <f>'tertiaire (2)'!X35</f>
        <v>150.99674344642602</v>
      </c>
      <c r="W8">
        <f>'tertiaire (2)'!Y35</f>
        <v>152.69058613933521</v>
      </c>
      <c r="X8">
        <f>'tertiaire (2)'!Z35</f>
        <v>153.7358133860692</v>
      </c>
      <c r="Y8">
        <f>'tertiaire (2)'!AA35</f>
        <v>155.0801655371676</v>
      </c>
      <c r="Z8">
        <f>'tertiaire (2)'!AB35</f>
        <v>156.4515800257486</v>
      </c>
      <c r="AA8">
        <f>'tertiaire (2)'!AC35</f>
        <v>158.50003284332394</v>
      </c>
      <c r="AB8">
        <f>'tertiaire (2)'!AD35</f>
        <v>161.06666926339059</v>
      </c>
      <c r="AC8">
        <f>'tertiaire (2)'!AE35</f>
        <v>163.1770132250779</v>
      </c>
      <c r="AD8">
        <f>'tertiaire (2)'!AF35</f>
        <v>169.79095657663115</v>
      </c>
      <c r="AE8">
        <f>'tertiaire (2)'!AG35</f>
        <v>182.56825463182977</v>
      </c>
    </row>
    <row r="9" spans="2:31" x14ac:dyDescent="0.25">
      <c r="B9" t="s">
        <v>79</v>
      </c>
      <c r="C9">
        <f>'tertiaire (2)'!E39</f>
        <v>100</v>
      </c>
      <c r="D9">
        <f>'tertiaire (2)'!F39</f>
        <v>103.62051817070795</v>
      </c>
      <c r="E9">
        <f>'tertiaire (2)'!G39</f>
        <v>106.12545023869167</v>
      </c>
      <c r="F9">
        <f>'tertiaire (2)'!H39</f>
        <v>110.11105628135034</v>
      </c>
      <c r="G9">
        <f>'tertiaire (2)'!I39</f>
        <v>114.00106987079121</v>
      </c>
      <c r="H9">
        <f>'tertiaire (2)'!J39</f>
        <v>115.42638157844611</v>
      </c>
      <c r="I9">
        <f>'tertiaire (2)'!K39</f>
        <v>120.7751431509722</v>
      </c>
      <c r="J9">
        <f>'tertiaire (2)'!L39</f>
        <v>125.62474942530103</v>
      </c>
      <c r="K9">
        <f>'tertiaire (2)'!M39</f>
        <v>131.16365091047291</v>
      </c>
      <c r="L9">
        <f>'tertiaire (2)'!N39</f>
        <v>135.73343324846027</v>
      </c>
      <c r="M9">
        <f>'tertiaire (2)'!O39</f>
        <v>138.21321112846658</v>
      </c>
      <c r="N9">
        <f>'tertiaire (2)'!P39</f>
        <v>143.03588703676348</v>
      </c>
      <c r="O9">
        <f>'tertiaire (2)'!Q39</f>
        <v>144.15363217688858</v>
      </c>
      <c r="P9">
        <f>'tertiaire (2)'!R39</f>
        <v>147.35438911382332</v>
      </c>
      <c r="Q9">
        <f>'tertiaire (2)'!S39</f>
        <v>158.66310838428723</v>
      </c>
      <c r="R9">
        <f>'tertiaire (2)'!T39</f>
        <v>159.25152030788115</v>
      </c>
      <c r="S9">
        <f>'tertiaire (2)'!U39</f>
        <v>160.38100387146281</v>
      </c>
      <c r="T9">
        <f>'tertiaire (2)'!V39</f>
        <v>161.44154820579635</v>
      </c>
      <c r="U9">
        <f>'tertiaire (2)'!W39</f>
        <v>165.83439771826281</v>
      </c>
      <c r="V9">
        <f>'tertiaire (2)'!X39</f>
        <v>167.7758525823815</v>
      </c>
      <c r="W9">
        <f>'tertiaire (2)'!Y39</f>
        <v>170.14768985727</v>
      </c>
      <c r="X9">
        <f>'tertiaire (2)'!Z39</f>
        <v>172.84415652888526</v>
      </c>
      <c r="Y9">
        <f>'tertiaire (2)'!AA39</f>
        <v>175.02065199536716</v>
      </c>
      <c r="Z9">
        <f>'tertiaire (2)'!AB39</f>
        <v>178.31921940070632</v>
      </c>
      <c r="AA9">
        <f>'tertiaire (2)'!AC39</f>
        <v>183.92548458744619</v>
      </c>
      <c r="AB9">
        <f>'tertiaire (2)'!AD39</f>
        <v>205.78517748646232</v>
      </c>
      <c r="AC9">
        <f>'tertiaire (2)'!AE39</f>
        <v>202.26062713005922</v>
      </c>
      <c r="AD9">
        <f>'tertiaire (2)'!AF39</f>
        <v>208.54712482190914</v>
      </c>
      <c r="AE9" t="e">
        <f>'tertiaire (2)'!AG39</f>
        <v>#VALUE!</v>
      </c>
    </row>
    <row r="11" spans="2:31" x14ac:dyDescent="0.25">
      <c r="C11" s="4" t="s">
        <v>4</v>
      </c>
      <c r="D11" s="5" t="s">
        <v>5</v>
      </c>
      <c r="E11" s="6" t="s">
        <v>6</v>
      </c>
      <c r="F11" s="7" t="s">
        <v>7</v>
      </c>
      <c r="G11" s="8" t="s">
        <v>8</v>
      </c>
      <c r="H11" s="9" t="s">
        <v>9</v>
      </c>
      <c r="I11" s="10" t="s">
        <v>10</v>
      </c>
      <c r="J11" s="11" t="s">
        <v>11</v>
      </c>
      <c r="K11" s="12" t="s">
        <v>12</v>
      </c>
      <c r="L11" s="13" t="s">
        <v>13</v>
      </c>
      <c r="M11" s="14" t="s">
        <v>14</v>
      </c>
      <c r="N11" s="15" t="s">
        <v>15</v>
      </c>
      <c r="O11" s="16" t="s">
        <v>16</v>
      </c>
      <c r="P11" s="17" t="s">
        <v>17</v>
      </c>
      <c r="Q11" s="18" t="s">
        <v>18</v>
      </c>
      <c r="R11" s="19" t="s">
        <v>19</v>
      </c>
      <c r="S11" s="20" t="s">
        <v>20</v>
      </c>
      <c r="T11" s="21" t="s">
        <v>21</v>
      </c>
      <c r="U11" s="22" t="s">
        <v>22</v>
      </c>
      <c r="V11" s="23" t="s">
        <v>23</v>
      </c>
      <c r="W11" s="24" t="s">
        <v>24</v>
      </c>
      <c r="X11" s="25" t="s">
        <v>25</v>
      </c>
      <c r="Y11" s="26" t="s">
        <v>26</v>
      </c>
      <c r="Z11" s="27" t="s">
        <v>27</v>
      </c>
      <c r="AA11" s="28" t="s">
        <v>28</v>
      </c>
      <c r="AB11" s="29" t="s">
        <v>29</v>
      </c>
      <c r="AC11" s="30" t="s">
        <v>30</v>
      </c>
      <c r="AD11" s="31" t="s">
        <v>31</v>
      </c>
      <c r="AE11" s="32" t="s">
        <v>32</v>
      </c>
    </row>
    <row r="12" spans="2:31" x14ac:dyDescent="0.25">
      <c r="B12" t="s">
        <v>73</v>
      </c>
      <c r="C12">
        <f>'industrie (2)'!E11</f>
        <v>100</v>
      </c>
      <c r="D12">
        <f>'industrie (2)'!F11</f>
        <v>98.075459195427726</v>
      </c>
      <c r="E12">
        <f>'industrie (2)'!G11</f>
        <v>97.739078442096172</v>
      </c>
      <c r="F12">
        <f>'industrie (2)'!H11</f>
        <v>97.206019346034111</v>
      </c>
      <c r="G12">
        <f>'industrie (2)'!I11</f>
        <v>95.797898182413761</v>
      </c>
      <c r="H12">
        <f>'industrie (2)'!J11</f>
        <v>97.19963050515841</v>
      </c>
      <c r="I12">
        <f>'industrie (2)'!K11</f>
        <v>96.699865221557133</v>
      </c>
      <c r="J12">
        <f>'industrie (2)'!L11</f>
        <v>98.109731472531095</v>
      </c>
      <c r="K12">
        <f>'industrie (2)'!M11</f>
        <v>97.584114379690575</v>
      </c>
      <c r="L12">
        <f>'industrie (2)'!N11</f>
        <v>97.347980176277062</v>
      </c>
      <c r="M12">
        <f>'industrie (2)'!O11</f>
        <v>97.712064472131573</v>
      </c>
      <c r="N12">
        <f>'industrie (2)'!P11</f>
        <v>99.275572345661715</v>
      </c>
      <c r="O12">
        <f>'industrie (2)'!Q11</f>
        <v>98.93115659856268</v>
      </c>
      <c r="P12">
        <f>'industrie (2)'!R11</f>
        <v>97.344110063078205</v>
      </c>
      <c r="Q12">
        <f>'industrie (2)'!S11</f>
        <v>95.712416707507955</v>
      </c>
      <c r="R12">
        <f>'industrie (2)'!T11</f>
        <v>98.164264865341181</v>
      </c>
      <c r="S12">
        <f>'industrie (2)'!U11</f>
        <v>100.3421479818234</v>
      </c>
      <c r="T12">
        <f>'industrie (2)'!V11</f>
        <v>101.86441599089778</v>
      </c>
      <c r="U12">
        <f>'industrie (2)'!W11</f>
        <v>101.89161215323523</v>
      </c>
      <c r="V12">
        <f>'industrie (2)'!X11</f>
        <v>102.25068189780063</v>
      </c>
      <c r="W12">
        <f>'industrie (2)'!Y11</f>
        <v>103.32526775614247</v>
      </c>
      <c r="X12">
        <f>'industrie (2)'!Z11</f>
        <v>105.94467083284148</v>
      </c>
      <c r="Y12">
        <f>'industrie (2)'!AA11</f>
        <v>108.66680578823419</v>
      </c>
      <c r="Z12">
        <f>'industrie (2)'!AB11</f>
        <v>110.31429510393103</v>
      </c>
      <c r="AA12">
        <f>'industrie (2)'!AC11</f>
        <v>112.31405682788369</v>
      </c>
      <c r="AB12">
        <f>'industrie (2)'!AD11</f>
        <v>112.84151943600226</v>
      </c>
      <c r="AC12">
        <f>'industrie (2)'!AE11</f>
        <v>116.03640562874196</v>
      </c>
      <c r="AD12">
        <f>'industrie (2)'!AF11</f>
        <v>130.209966401717</v>
      </c>
      <c r="AE12">
        <f>'industrie (2)'!AG11</f>
        <v>129.55747315901777</v>
      </c>
    </row>
    <row r="13" spans="2:31" x14ac:dyDescent="0.25">
      <c r="B13" t="s">
        <v>74</v>
      </c>
      <c r="C13">
        <f>'industrie (2)'!E16</f>
        <v>100</v>
      </c>
      <c r="D13">
        <f>'industrie (2)'!F16</f>
        <v>98.620459814040629</v>
      </c>
      <c r="E13">
        <f>'industrie (2)'!G16</f>
        <v>98.976367983363033</v>
      </c>
      <c r="F13">
        <f>'industrie (2)'!H16</f>
        <v>98.173662173842672</v>
      </c>
      <c r="G13">
        <f>'industrie (2)'!I16</f>
        <v>96.564054276913183</v>
      </c>
      <c r="H13">
        <f>'industrie (2)'!J16</f>
        <v>97.41625952312782</v>
      </c>
      <c r="I13">
        <f>'industrie (2)'!K16</f>
        <v>96.926113075863967</v>
      </c>
      <c r="J13">
        <f>'industrie (2)'!L16</f>
        <v>97.026558332748536</v>
      </c>
      <c r="K13">
        <f>'industrie (2)'!M16</f>
        <v>94.059409856863681</v>
      </c>
      <c r="L13">
        <f>'industrie (2)'!N16</f>
        <v>92.826681773866028</v>
      </c>
      <c r="M13">
        <f>'industrie (2)'!O16</f>
        <v>91.608179207147842</v>
      </c>
      <c r="N13">
        <f>'industrie (2)'!P16</f>
        <v>89.578427987570166</v>
      </c>
      <c r="O13">
        <f>'industrie (2)'!Q16</f>
        <v>91.480277296389531</v>
      </c>
      <c r="P13">
        <f>'industrie (2)'!R16</f>
        <v>92.591396487442125</v>
      </c>
      <c r="Q13">
        <f>'industrie (2)'!S16</f>
        <v>91.677112063250377</v>
      </c>
      <c r="R13">
        <f>'industrie (2)'!T16</f>
        <v>90.285588687776198</v>
      </c>
      <c r="S13">
        <f>'industrie (2)'!U16</f>
        <v>90.150461345026955</v>
      </c>
      <c r="T13">
        <f>'industrie (2)'!V16</f>
        <v>91.410986707764934</v>
      </c>
      <c r="U13">
        <f>'industrie (2)'!W16</f>
        <v>92.63801613601639</v>
      </c>
      <c r="V13">
        <f>'industrie (2)'!X16</f>
        <v>92.132283874792918</v>
      </c>
      <c r="W13">
        <f>'industrie (2)'!Y16</f>
        <v>95.112708594599269</v>
      </c>
      <c r="X13">
        <f>'industrie (2)'!Z16</f>
        <v>94.549106286857437</v>
      </c>
      <c r="Y13">
        <f>'industrie (2)'!AA16</f>
        <v>93.703831373407681</v>
      </c>
      <c r="Z13">
        <f>'industrie (2)'!AB16</f>
        <v>93.377336347662151</v>
      </c>
      <c r="AA13">
        <f>'industrie (2)'!AC16</f>
        <v>94.837708699540286</v>
      </c>
      <c r="AB13">
        <f>'industrie (2)'!AD16</f>
        <v>92.572310912552339</v>
      </c>
      <c r="AC13">
        <f>'industrie (2)'!AE16</f>
        <v>90.698877434621409</v>
      </c>
      <c r="AD13">
        <f>'industrie (2)'!AF16</f>
        <v>102.08612325859988</v>
      </c>
      <c r="AE13">
        <f>'industrie (2)'!AG16</f>
        <v>108.30049022259064</v>
      </c>
    </row>
    <row r="14" spans="2:31" x14ac:dyDescent="0.25">
      <c r="B14" t="s">
        <v>75</v>
      </c>
      <c r="C14">
        <f>'industrie (2)'!E21</f>
        <v>100</v>
      </c>
      <c r="D14">
        <f>'industrie (2)'!F21</f>
        <v>101.83425051234106</v>
      </c>
      <c r="E14">
        <f>'industrie (2)'!G21</f>
        <v>100.68741604542164</v>
      </c>
      <c r="F14">
        <f>'industrie (2)'!H21</f>
        <v>103.30700394355934</v>
      </c>
      <c r="G14">
        <f>'industrie (2)'!I21</f>
        <v>103.13912651535902</v>
      </c>
      <c r="H14">
        <f>'industrie (2)'!J21</f>
        <v>101.47140623485154</v>
      </c>
      <c r="I14">
        <f>'industrie (2)'!K21</f>
        <v>102.07843357072954</v>
      </c>
      <c r="J14">
        <f>'industrie (2)'!L21</f>
        <v>103.20708642681801</v>
      </c>
      <c r="K14">
        <f>'industrie (2)'!M21</f>
        <v>103.25920116534941</v>
      </c>
      <c r="L14">
        <f>'industrie (2)'!N21</f>
        <v>102.91861502922652</v>
      </c>
      <c r="M14">
        <f>'industrie (2)'!O21</f>
        <v>102.60991280771023</v>
      </c>
      <c r="N14">
        <f>'industrie (2)'!P21</f>
        <v>101.337994598037</v>
      </c>
      <c r="O14">
        <f>'industrie (2)'!Q21</f>
        <v>102.55124570676188</v>
      </c>
      <c r="P14">
        <f>'industrie (2)'!R21</f>
        <v>102.6352422663861</v>
      </c>
      <c r="Q14">
        <f>'industrie (2)'!S21</f>
        <v>108.31786960610508</v>
      </c>
      <c r="R14">
        <f>'industrie (2)'!T21</f>
        <v>106.42725826796462</v>
      </c>
      <c r="S14">
        <f>'industrie (2)'!U21</f>
        <v>106.20030944565127</v>
      </c>
      <c r="T14">
        <f>'industrie (2)'!V21</f>
        <v>109.71326186128363</v>
      </c>
      <c r="U14">
        <f>'industrie (2)'!W21</f>
        <v>110.80707425468196</v>
      </c>
      <c r="V14">
        <f>'industrie (2)'!X21</f>
        <v>111.25893540737862</v>
      </c>
      <c r="W14">
        <f>'industrie (2)'!Y21</f>
        <v>114.08067504676481</v>
      </c>
      <c r="X14">
        <f>'industrie (2)'!Z21</f>
        <v>115.21410383889599</v>
      </c>
      <c r="Y14">
        <f>'industrie (2)'!AA21</f>
        <v>114.48683402315197</v>
      </c>
      <c r="Z14">
        <f>'industrie (2)'!AB21</f>
        <v>114.75522498996058</v>
      </c>
      <c r="AA14">
        <f>'industrie (2)'!AC21</f>
        <v>116.91213106659494</v>
      </c>
      <c r="AB14">
        <f>'industrie (2)'!AD21</f>
        <v>119.29055478899275</v>
      </c>
      <c r="AC14">
        <f>'industrie (2)'!AE21</f>
        <v>117.33237567582459</v>
      </c>
      <c r="AD14">
        <f>'industrie (2)'!AF21</f>
        <v>122.59256106467106</v>
      </c>
      <c r="AE14">
        <f>'industrie (2)'!AG21</f>
        <v>130.44058687383543</v>
      </c>
    </row>
    <row r="15" spans="2:31" x14ac:dyDescent="0.25">
      <c r="B15" t="s">
        <v>76</v>
      </c>
      <c r="C15">
        <f>'industrie (2)'!E26</f>
        <v>100</v>
      </c>
      <c r="D15">
        <f>'industrie (2)'!F26</f>
        <v>104.33114831445086</v>
      </c>
      <c r="E15">
        <f>'industrie (2)'!G26</f>
        <v>106.64432541830233</v>
      </c>
      <c r="F15">
        <f>'industrie (2)'!H26</f>
        <v>109.06870628361068</v>
      </c>
      <c r="G15">
        <f>'industrie (2)'!I26</f>
        <v>109.37263874670063</v>
      </c>
      <c r="H15">
        <f>'industrie (2)'!J26</f>
        <v>110.46048078015431</v>
      </c>
      <c r="I15">
        <f>'industrie (2)'!K26</f>
        <v>113.30808738143425</v>
      </c>
      <c r="J15">
        <f>'industrie (2)'!L26</f>
        <v>115.32839169278101</v>
      </c>
      <c r="K15">
        <f>'industrie (2)'!M26</f>
        <v>116.99858081100959</v>
      </c>
      <c r="L15">
        <f>'industrie (2)'!N26</f>
        <v>118.06833437418921</v>
      </c>
      <c r="M15">
        <f>'industrie (2)'!O26</f>
        <v>118.4704908067428</v>
      </c>
      <c r="N15">
        <f>'industrie (2)'!P26</f>
        <v>117.95002228099807</v>
      </c>
      <c r="O15">
        <f>'industrie (2)'!Q26</f>
        <v>121.76004371727997</v>
      </c>
      <c r="P15">
        <f>'industrie (2)'!R26</f>
        <v>123.8371929242206</v>
      </c>
      <c r="Q15">
        <f>'industrie (2)'!S26</f>
        <v>129.83986450585047</v>
      </c>
      <c r="R15">
        <f>'industrie (2)'!T26</f>
        <v>125.18414236069104</v>
      </c>
      <c r="S15">
        <f>'industrie (2)'!U26</f>
        <v>125.48730717464402</v>
      </c>
      <c r="T15">
        <f>'industrie (2)'!V26</f>
        <v>125.33652209020018</v>
      </c>
      <c r="U15">
        <f>'industrie (2)'!W26</f>
        <v>125.68122893143305</v>
      </c>
      <c r="V15">
        <f>'industrie (2)'!X26</f>
        <v>127.77365621454997</v>
      </c>
      <c r="W15">
        <f>'industrie (2)'!Y26</f>
        <v>130.64354999972511</v>
      </c>
      <c r="X15">
        <f>'industrie (2)'!Z26</f>
        <v>134.9489743653356</v>
      </c>
      <c r="Y15">
        <f>'industrie (2)'!AA26</f>
        <v>134.58908448653375</v>
      </c>
      <c r="Z15">
        <f>'industrie (2)'!AB26</f>
        <v>136.96254131942442</v>
      </c>
      <c r="AA15">
        <f>'industrie (2)'!AC26</f>
        <v>137.43183989748627</v>
      </c>
      <c r="AB15">
        <f>'industrie (2)'!AD26</f>
        <v>144.18447762702019</v>
      </c>
      <c r="AC15">
        <f>'industrie (2)'!AE26</f>
        <v>146.01845842317601</v>
      </c>
      <c r="AD15">
        <f>'industrie (2)'!AF26</f>
        <v>153.47402837333271</v>
      </c>
      <c r="AE15">
        <f>'industrie (2)'!AG26</f>
        <v>165.74482876317464</v>
      </c>
    </row>
    <row r="16" spans="2:31" x14ac:dyDescent="0.25">
      <c r="B16" t="s">
        <v>77</v>
      </c>
      <c r="C16">
        <f>'industrie (2)'!E30</f>
        <v>100</v>
      </c>
      <c r="D16">
        <f>'industrie (2)'!F30</f>
        <v>98.169353429829684</v>
      </c>
      <c r="E16">
        <f>'industrie (2)'!G30</f>
        <v>99.3062670958046</v>
      </c>
      <c r="F16">
        <f>'industrie (2)'!H30</f>
        <v>100.90278880078172</v>
      </c>
      <c r="G16">
        <f>'industrie (2)'!I30</f>
        <v>98.775200564464228</v>
      </c>
      <c r="H16">
        <f>'industrie (2)'!J30</f>
        <v>98.588241796132976</v>
      </c>
      <c r="I16">
        <f>'industrie (2)'!K30</f>
        <v>101.01835228443555</v>
      </c>
      <c r="J16">
        <f>'industrie (2)'!L30</f>
        <v>100.7072620723638</v>
      </c>
      <c r="K16">
        <f>'industrie (2)'!M30</f>
        <v>100.7499696022649</v>
      </c>
      <c r="L16">
        <f>'industrie (2)'!N30</f>
        <v>100.75325456684075</v>
      </c>
      <c r="M16">
        <f>'industrie (2)'!O30</f>
        <v>101.77389781056149</v>
      </c>
      <c r="N16">
        <f>'industrie (2)'!P30</f>
        <v>102.09072474603202</v>
      </c>
      <c r="O16">
        <f>'industrie (2)'!Q30</f>
        <v>103.07444326539536</v>
      </c>
      <c r="P16">
        <f>'industrie (2)'!R30</f>
        <v>103.40665724409997</v>
      </c>
      <c r="Q16">
        <f>'industrie (2)'!S30</f>
        <v>102.05670001731704</v>
      </c>
      <c r="R16">
        <f>'industrie (2)'!T30</f>
        <v>99.065975632613856</v>
      </c>
      <c r="S16">
        <f>'industrie (2)'!U30</f>
        <v>99.444148312750059</v>
      </c>
      <c r="T16">
        <f>'industrie (2)'!V30</f>
        <v>99.857311438682004</v>
      </c>
      <c r="U16">
        <f>'industrie (2)'!W30</f>
        <v>97.267154700652995</v>
      </c>
      <c r="V16">
        <f>'industrie (2)'!X30</f>
        <v>97.271606200358974</v>
      </c>
      <c r="W16">
        <f>'industrie (2)'!Y30</f>
        <v>104.00672910301394</v>
      </c>
      <c r="X16">
        <f>'industrie (2)'!Z30</f>
        <v>105.40519433660096</v>
      </c>
      <c r="Y16">
        <f>'industrie (2)'!AA30</f>
        <v>105.53575565470294</v>
      </c>
      <c r="Z16">
        <f>'industrie (2)'!AB30</f>
        <v>106.63104876355072</v>
      </c>
      <c r="AA16">
        <f>'industrie (2)'!AC30</f>
        <v>108.63878362468185</v>
      </c>
      <c r="AB16">
        <f>'industrie (2)'!AD30</f>
        <v>109.553886820825</v>
      </c>
      <c r="AC16">
        <f>'industrie (2)'!AE30</f>
        <v>110.27729213296858</v>
      </c>
      <c r="AD16">
        <f>'industrie (2)'!AF30</f>
        <v>112.74519673694843</v>
      </c>
      <c r="AE16">
        <f>'industrie (2)'!AG30</f>
        <v>128.05818558503867</v>
      </c>
    </row>
    <row r="17" spans="2:34" x14ac:dyDescent="0.25">
      <c r="B17" t="s">
        <v>78</v>
      </c>
      <c r="C17">
        <f>'industrie (2)'!E35</f>
        <v>100</v>
      </c>
      <c r="D17">
        <f>'industrie (2)'!F35</f>
        <v>103.86946357468187</v>
      </c>
      <c r="E17">
        <f>'industrie (2)'!G35</f>
        <v>105.76799575697879</v>
      </c>
      <c r="F17">
        <f>'industrie (2)'!H35</f>
        <v>106.7446028118062</v>
      </c>
      <c r="G17">
        <f>'industrie (2)'!I35</f>
        <v>107.04611263857954</v>
      </c>
      <c r="H17">
        <f>'industrie (2)'!J35</f>
        <v>110.61614420369331</v>
      </c>
      <c r="I17">
        <f>'industrie (2)'!K35</f>
        <v>112.98100275590531</v>
      </c>
      <c r="J17">
        <f>'industrie (2)'!L35</f>
        <v>116.11757322098374</v>
      </c>
      <c r="K17">
        <f>'industrie (2)'!M35</f>
        <v>118.22984055737987</v>
      </c>
      <c r="L17">
        <f>'industrie (2)'!N35</f>
        <v>121.5570817541215</v>
      </c>
      <c r="M17">
        <f>'industrie (2)'!O35</f>
        <v>125.37082147139903</v>
      </c>
      <c r="N17">
        <f>'industrie (2)'!P35</f>
        <v>129.05780962064748</v>
      </c>
      <c r="O17">
        <f>'industrie (2)'!Q35</f>
        <v>132.75889045105959</v>
      </c>
      <c r="P17">
        <f>'industrie (2)'!R35</f>
        <v>138.70870419197712</v>
      </c>
      <c r="Q17">
        <f>'industrie (2)'!S35</f>
        <v>138.05388680287066</v>
      </c>
      <c r="R17">
        <f>'industrie (2)'!T35</f>
        <v>137.00166880641319</v>
      </c>
      <c r="S17">
        <f>'industrie (2)'!U35</f>
        <v>138.64645631552557</v>
      </c>
      <c r="T17">
        <f>'industrie (2)'!V35</f>
        <v>137.60316671418178</v>
      </c>
      <c r="U17">
        <f>'industrie (2)'!W35</f>
        <v>138.66787369039253</v>
      </c>
      <c r="V17">
        <f>'industrie (2)'!X35</f>
        <v>139.1406603054551</v>
      </c>
      <c r="W17">
        <f>'industrie (2)'!Y35</f>
        <v>138.75496048610682</v>
      </c>
      <c r="X17">
        <f>'industrie (2)'!Z35</f>
        <v>140.20721177307198</v>
      </c>
      <c r="Y17">
        <f>'industrie (2)'!AA35</f>
        <v>138.80066409534817</v>
      </c>
      <c r="Z17">
        <f>'industrie (2)'!AB35</f>
        <v>141.18825843077059</v>
      </c>
      <c r="AA17">
        <f>'industrie (2)'!AC35</f>
        <v>143.8724119670386</v>
      </c>
      <c r="AB17">
        <f>'industrie (2)'!AD35</f>
        <v>153.11695414949108</v>
      </c>
      <c r="AC17">
        <f>'industrie (2)'!AE35</f>
        <v>152.526878497415</v>
      </c>
      <c r="AD17">
        <f>'industrie (2)'!AF35</f>
        <v>155.60119208284132</v>
      </c>
      <c r="AE17">
        <f>'industrie (2)'!AG35</f>
        <v>164.93483113131933</v>
      </c>
    </row>
    <row r="18" spans="2:34" x14ac:dyDescent="0.25">
      <c r="B18" t="s">
        <v>79</v>
      </c>
      <c r="C18">
        <f>'industrie (2)'!E39</f>
        <v>100</v>
      </c>
      <c r="D18">
        <f>'industrie (2)'!F39</f>
        <v>104.63514396177526</v>
      </c>
      <c r="E18">
        <f>'industrie (2)'!G39</f>
        <v>103.76761786103778</v>
      </c>
      <c r="F18">
        <f>'industrie (2)'!H39</f>
        <v>99.682326718370916</v>
      </c>
      <c r="G18">
        <f>'industrie (2)'!I39</f>
        <v>95.143420170451662</v>
      </c>
      <c r="H18">
        <f>'industrie (2)'!J39</f>
        <v>92.213898720512347</v>
      </c>
      <c r="I18">
        <f>'industrie (2)'!K39</f>
        <v>86.866860489470312</v>
      </c>
      <c r="J18">
        <f>'industrie (2)'!L39</f>
        <v>84.651790645882187</v>
      </c>
      <c r="K18">
        <f>'industrie (2)'!M39</f>
        <v>82.996628373818069</v>
      </c>
      <c r="L18">
        <f>'industrie (2)'!N39</f>
        <v>80.547046053004692</v>
      </c>
      <c r="M18">
        <f>'industrie (2)'!O39</f>
        <v>80.361959419916573</v>
      </c>
      <c r="N18">
        <f>'industrie (2)'!P39</f>
        <v>75.506983239605233</v>
      </c>
      <c r="O18">
        <f>'industrie (2)'!Q39</f>
        <v>76.082300604970428</v>
      </c>
      <c r="P18">
        <f>'industrie (2)'!R39</f>
        <v>78.223823708082534</v>
      </c>
      <c r="Q18">
        <f>'industrie (2)'!S39</f>
        <v>79.327639683865002</v>
      </c>
      <c r="R18">
        <f>'industrie (2)'!T39</f>
        <v>85.87423439333368</v>
      </c>
      <c r="S18">
        <f>'industrie (2)'!U39</f>
        <v>88.0340112574725</v>
      </c>
      <c r="T18">
        <f>'industrie (2)'!V39</f>
        <v>88.141856688502159</v>
      </c>
      <c r="U18">
        <f>'industrie (2)'!W39</f>
        <v>90.530493834468913</v>
      </c>
      <c r="V18">
        <f>'industrie (2)'!X39</f>
        <v>89.488395908699971</v>
      </c>
      <c r="W18">
        <f>'industrie (2)'!Y39</f>
        <v>90.361187711934036</v>
      </c>
      <c r="X18">
        <f>'industrie (2)'!Z39</f>
        <v>93.377374927887985</v>
      </c>
      <c r="Y18">
        <f>'industrie (2)'!AA39</f>
        <v>95.368112551921797</v>
      </c>
      <c r="Z18">
        <f>'industrie (2)'!AB39</f>
        <v>93.516833959314908</v>
      </c>
      <c r="AA18">
        <f>'industrie (2)'!AC39</f>
        <v>94.961718123673904</v>
      </c>
      <c r="AB18">
        <f>'industrie (2)'!AD39</f>
        <v>89.451920812082236</v>
      </c>
      <c r="AC18">
        <f>'industrie (2)'!AE39</f>
        <v>90.004574819794584</v>
      </c>
      <c r="AD18">
        <f>'industrie (2)'!AF39</f>
        <v>100.74263141143646</v>
      </c>
      <c r="AE18" t="e">
        <f>'industrie (2)'!AG39</f>
        <v>#VALUE!</v>
      </c>
    </row>
    <row r="20" spans="2:34" x14ac:dyDescent="0.25">
      <c r="B20" s="889"/>
      <c r="C20" s="890" t="s">
        <v>4</v>
      </c>
      <c r="D20" s="891" t="s">
        <v>5</v>
      </c>
      <c r="E20" s="892" t="s">
        <v>6</v>
      </c>
      <c r="F20" s="893" t="s">
        <v>7</v>
      </c>
      <c r="G20" s="894" t="s">
        <v>8</v>
      </c>
      <c r="H20" s="895" t="s">
        <v>9</v>
      </c>
      <c r="I20" s="896" t="s">
        <v>10</v>
      </c>
      <c r="J20" s="897" t="s">
        <v>11</v>
      </c>
      <c r="K20" s="898" t="s">
        <v>12</v>
      </c>
      <c r="L20" s="899" t="s">
        <v>13</v>
      </c>
      <c r="M20" s="900" t="s">
        <v>14</v>
      </c>
      <c r="N20" s="901" t="s">
        <v>15</v>
      </c>
      <c r="O20" s="902" t="s">
        <v>16</v>
      </c>
      <c r="P20" s="903" t="s">
        <v>17</v>
      </c>
      <c r="Q20" s="904" t="s">
        <v>18</v>
      </c>
      <c r="R20" s="905" t="s">
        <v>19</v>
      </c>
      <c r="S20" s="906" t="s">
        <v>20</v>
      </c>
      <c r="T20" s="907" t="s">
        <v>21</v>
      </c>
      <c r="U20" s="908" t="s">
        <v>22</v>
      </c>
      <c r="V20" s="909" t="s">
        <v>23</v>
      </c>
      <c r="W20" s="910" t="s">
        <v>24</v>
      </c>
      <c r="X20" s="911" t="s">
        <v>25</v>
      </c>
      <c r="Y20" s="912" t="s">
        <v>26</v>
      </c>
      <c r="Z20" s="913" t="s">
        <v>27</v>
      </c>
      <c r="AA20" s="914" t="s">
        <v>28</v>
      </c>
      <c r="AB20" s="915" t="s">
        <v>29</v>
      </c>
      <c r="AC20" s="916" t="s">
        <v>30</v>
      </c>
      <c r="AD20" s="917" t="s">
        <v>31</v>
      </c>
      <c r="AE20" s="918" t="s">
        <v>32</v>
      </c>
    </row>
    <row r="21" spans="2:34" x14ac:dyDescent="0.25">
      <c r="B21" s="889" t="s">
        <v>73</v>
      </c>
      <c r="C21" s="889">
        <f t="shared" ref="C21:AE21" si="0">C3/C12*100</f>
        <v>100.00000000000003</v>
      </c>
      <c r="D21" s="889">
        <f t="shared" si="0"/>
        <v>103.11650631489728</v>
      </c>
      <c r="E21" s="889">
        <f t="shared" si="0"/>
        <v>104.69154931639136</v>
      </c>
      <c r="F21" s="889">
        <f t="shared" si="0"/>
        <v>108.78025330623633</v>
      </c>
      <c r="G21" s="889">
        <f t="shared" si="0"/>
        <v>112.12124171577491</v>
      </c>
      <c r="H21" s="889">
        <f t="shared" si="0"/>
        <v>113.65948369899147</v>
      </c>
      <c r="I21" s="889">
        <f t="shared" si="0"/>
        <v>117.63967020146227</v>
      </c>
      <c r="J21" s="889">
        <f t="shared" si="0"/>
        <v>118.51804243746986</v>
      </c>
      <c r="K21" s="889">
        <f t="shared" si="0"/>
        <v>122.40003504005431</v>
      </c>
      <c r="L21" s="889">
        <f t="shared" si="0"/>
        <v>126.77342760032302</v>
      </c>
      <c r="M21" s="889">
        <f t="shared" si="0"/>
        <v>129.70830741482172</v>
      </c>
      <c r="N21" s="889">
        <f t="shared" si="0"/>
        <v>130.41463213814563</v>
      </c>
      <c r="O21" s="889">
        <f t="shared" si="0"/>
        <v>133.43137029277864</v>
      </c>
      <c r="P21" s="889">
        <f t="shared" si="0"/>
        <v>138.43027574193812</v>
      </c>
      <c r="Q21" s="889">
        <f t="shared" si="0"/>
        <v>144.08311359551843</v>
      </c>
      <c r="R21" s="889">
        <f t="shared" si="0"/>
        <v>142.41879269806455</v>
      </c>
      <c r="S21" s="889">
        <f t="shared" si="0"/>
        <v>142.63977550023651</v>
      </c>
      <c r="T21" s="889">
        <f t="shared" si="0"/>
        <v>144.04866643260192</v>
      </c>
      <c r="U21" s="889">
        <f t="shared" si="0"/>
        <v>146.37033971535766</v>
      </c>
      <c r="V21" s="889">
        <f t="shared" si="0"/>
        <v>147.75486793698991</v>
      </c>
      <c r="W21" s="889">
        <f t="shared" si="0"/>
        <v>147.74448498283684</v>
      </c>
      <c r="X21" s="889">
        <f t="shared" si="0"/>
        <v>146.57587631328306</v>
      </c>
      <c r="Y21" s="889">
        <f t="shared" si="0"/>
        <v>145.49458568517818</v>
      </c>
      <c r="Z21" s="889">
        <f t="shared" si="0"/>
        <v>145.48599017700909</v>
      </c>
      <c r="AA21" s="889">
        <f t="shared" si="0"/>
        <v>145.41310162818434</v>
      </c>
      <c r="AB21" s="889">
        <f t="shared" si="0"/>
        <v>147.1029215443138</v>
      </c>
      <c r="AC21" s="889">
        <f t="shared" si="0"/>
        <v>145.96322255447748</v>
      </c>
      <c r="AD21" s="889">
        <f t="shared" si="0"/>
        <v>137.47705216171167</v>
      </c>
      <c r="AE21" s="889">
        <f t="shared" si="0"/>
        <v>146.50763495540974</v>
      </c>
    </row>
    <row r="22" spans="2:34" x14ac:dyDescent="0.25">
      <c r="B22" s="889" t="s">
        <v>74</v>
      </c>
      <c r="C22" s="889">
        <f t="shared" ref="C22:AE22" si="1">C4/C13*100</f>
        <v>100</v>
      </c>
      <c r="D22" s="889">
        <f t="shared" si="1"/>
        <v>103.20753875864985</v>
      </c>
      <c r="E22" s="889">
        <f t="shared" si="1"/>
        <v>103.91504228510959</v>
      </c>
      <c r="F22" s="889">
        <f t="shared" si="1"/>
        <v>105.83752107334567</v>
      </c>
      <c r="G22" s="889">
        <f t="shared" si="1"/>
        <v>108.72726954877454</v>
      </c>
      <c r="H22" s="889">
        <f t="shared" si="1"/>
        <v>110.44132713200496</v>
      </c>
      <c r="I22" s="889">
        <f t="shared" si="1"/>
        <v>114.53521159032374</v>
      </c>
      <c r="J22" s="889">
        <f t="shared" si="1"/>
        <v>117.64313205010009</v>
      </c>
      <c r="K22" s="889">
        <f t="shared" si="1"/>
        <v>124.36738383063033</v>
      </c>
      <c r="L22" s="889">
        <f t="shared" si="1"/>
        <v>128.03887095335469</v>
      </c>
      <c r="M22" s="889">
        <f t="shared" si="1"/>
        <v>132.19836662902077</v>
      </c>
      <c r="N22" s="889">
        <f t="shared" si="1"/>
        <v>137.44005461232564</v>
      </c>
      <c r="O22" s="889">
        <f t="shared" si="1"/>
        <v>137.45981343995064</v>
      </c>
      <c r="P22" s="889">
        <f t="shared" si="1"/>
        <v>138.48527839821</v>
      </c>
      <c r="Q22" s="889">
        <f t="shared" si="1"/>
        <v>142.32957306459335</v>
      </c>
      <c r="R22" s="889">
        <f t="shared" si="1"/>
        <v>146.00176655708245</v>
      </c>
      <c r="S22" s="889">
        <f t="shared" si="1"/>
        <v>145.44468647975134</v>
      </c>
      <c r="T22" s="889">
        <f t="shared" si="1"/>
        <v>143.75179459312594</v>
      </c>
      <c r="U22" s="889">
        <f t="shared" si="1"/>
        <v>143.16837749879946</v>
      </c>
      <c r="V22" s="889">
        <f t="shared" si="1"/>
        <v>144.31282839831641</v>
      </c>
      <c r="W22" s="889">
        <f t="shared" si="1"/>
        <v>140.92612541673643</v>
      </c>
      <c r="X22" s="889">
        <f t="shared" si="1"/>
        <v>141.87251977486005</v>
      </c>
      <c r="Y22" s="889">
        <f t="shared" si="1"/>
        <v>143.17201287276231</v>
      </c>
      <c r="Z22" s="889">
        <f t="shared" si="1"/>
        <v>144.89616139686697</v>
      </c>
      <c r="AA22" s="889">
        <f t="shared" si="1"/>
        <v>143.81749567335498</v>
      </c>
      <c r="AB22" s="889">
        <f t="shared" si="1"/>
        <v>153.22359074047108</v>
      </c>
      <c r="AC22" s="889">
        <f t="shared" si="1"/>
        <v>158.44914667558848</v>
      </c>
      <c r="AD22" s="889">
        <f t="shared" si="1"/>
        <v>145.36034067508825</v>
      </c>
      <c r="AE22" s="889">
        <f t="shared" si="1"/>
        <v>138.03015488924751</v>
      </c>
    </row>
    <row r="23" spans="2:34" x14ac:dyDescent="0.25">
      <c r="B23" s="889" t="s">
        <v>75</v>
      </c>
      <c r="C23" s="889">
        <f t="shared" ref="C23:AE23" si="2">C5/C14*100</f>
        <v>100</v>
      </c>
      <c r="D23" s="889">
        <f t="shared" si="2"/>
        <v>99.368966666026722</v>
      </c>
      <c r="E23" s="889">
        <f t="shared" si="2"/>
        <v>101.56438441590707</v>
      </c>
      <c r="F23" s="889">
        <f t="shared" si="2"/>
        <v>99.620971665088447</v>
      </c>
      <c r="G23" s="889">
        <f t="shared" si="2"/>
        <v>100.40358414602319</v>
      </c>
      <c r="H23" s="889">
        <f t="shared" si="2"/>
        <v>102.0053269194191</v>
      </c>
      <c r="I23" s="889">
        <f t="shared" si="2"/>
        <v>102.8251915396847</v>
      </c>
      <c r="J23" s="889">
        <f t="shared" si="2"/>
        <v>103.8408645820162</v>
      </c>
      <c r="K23" s="889">
        <f t="shared" si="2"/>
        <v>106.61219405961697</v>
      </c>
      <c r="L23" s="889">
        <f t="shared" si="2"/>
        <v>109.3653301887108</v>
      </c>
      <c r="M23" s="889">
        <f t="shared" si="2"/>
        <v>110.08277263164644</v>
      </c>
      <c r="N23" s="889">
        <f t="shared" si="2"/>
        <v>111.02852505493928</v>
      </c>
      <c r="O23" s="889">
        <f t="shared" si="2"/>
        <v>109.71196821675724</v>
      </c>
      <c r="P23" s="889">
        <f t="shared" si="2"/>
        <v>109.80388721386527</v>
      </c>
      <c r="Q23" s="889">
        <f t="shared" si="2"/>
        <v>107.80413522360197</v>
      </c>
      <c r="R23" s="889">
        <f t="shared" si="2"/>
        <v>110.40590634789818</v>
      </c>
      <c r="S23" s="889">
        <f t="shared" si="2"/>
        <v>111.39571439650247</v>
      </c>
      <c r="T23" s="889">
        <f t="shared" si="2"/>
        <v>108.75620966008306</v>
      </c>
      <c r="U23" s="889">
        <f t="shared" si="2"/>
        <v>110.21060471202118</v>
      </c>
      <c r="V23" s="889">
        <f t="shared" si="2"/>
        <v>113.05364754717738</v>
      </c>
      <c r="W23" s="889">
        <f t="shared" si="2"/>
        <v>112.17934057827763</v>
      </c>
      <c r="X23" s="889">
        <f t="shared" si="2"/>
        <v>112.34616265554618</v>
      </c>
      <c r="Y23" s="889">
        <f t="shared" si="2"/>
        <v>115.01694702358604</v>
      </c>
      <c r="Z23" s="889">
        <f t="shared" si="2"/>
        <v>117.35272897828482</v>
      </c>
      <c r="AA23" s="889">
        <f t="shared" si="2"/>
        <v>117.26727196063919</v>
      </c>
      <c r="AB23" s="889">
        <f t="shared" si="2"/>
        <v>118.25756326460399</v>
      </c>
      <c r="AC23" s="889">
        <f t="shared" si="2"/>
        <v>123.5758286744874</v>
      </c>
      <c r="AD23" s="889">
        <f t="shared" si="2"/>
        <v>123.91716286110761</v>
      </c>
      <c r="AE23" s="889">
        <f t="shared" si="2"/>
        <v>122.58753199784115</v>
      </c>
    </row>
    <row r="24" spans="2:34" x14ac:dyDescent="0.25">
      <c r="B24" s="889" t="s">
        <v>76</v>
      </c>
      <c r="C24" s="889">
        <f t="shared" ref="C24:AE24" si="3">C6/C15*100</f>
        <v>99.999999999999972</v>
      </c>
      <c r="D24" s="889">
        <f t="shared" si="3"/>
        <v>100.29288859667018</v>
      </c>
      <c r="E24" s="889">
        <f t="shared" si="3"/>
        <v>100.18339201971472</v>
      </c>
      <c r="F24" s="889">
        <f t="shared" si="3"/>
        <v>100.41179864735234</v>
      </c>
      <c r="G24" s="889">
        <f t="shared" si="3"/>
        <v>101.90762689466881</v>
      </c>
      <c r="H24" s="889">
        <f t="shared" si="3"/>
        <v>102.47229350528887</v>
      </c>
      <c r="I24" s="889">
        <f t="shared" si="3"/>
        <v>103.1869236940167</v>
      </c>
      <c r="J24" s="889">
        <f t="shared" si="3"/>
        <v>103.79367789058466</v>
      </c>
      <c r="K24" s="889">
        <f t="shared" si="3"/>
        <v>105.95532619926631</v>
      </c>
      <c r="L24" s="889">
        <f t="shared" si="3"/>
        <v>107.23407769573019</v>
      </c>
      <c r="M24" s="889">
        <f t="shared" si="3"/>
        <v>109.06506719702162</v>
      </c>
      <c r="N24" s="889">
        <f t="shared" si="3"/>
        <v>110.66767449970129</v>
      </c>
      <c r="O24" s="889">
        <f t="shared" si="3"/>
        <v>109.29929185147063</v>
      </c>
      <c r="P24" s="889">
        <f t="shared" si="3"/>
        <v>110.1284244281163</v>
      </c>
      <c r="Q24" s="889">
        <f t="shared" si="3"/>
        <v>105.90547909773522</v>
      </c>
      <c r="R24" s="889">
        <f t="shared" si="3"/>
        <v>110.00657915954186</v>
      </c>
      <c r="S24" s="889">
        <f t="shared" si="3"/>
        <v>110.86570891479724</v>
      </c>
      <c r="T24" s="889">
        <f t="shared" si="3"/>
        <v>111.71218208216757</v>
      </c>
      <c r="U24" s="889">
        <f t="shared" si="3"/>
        <v>111.83786799585604</v>
      </c>
      <c r="V24" s="889">
        <f t="shared" si="3"/>
        <v>110.73362254641508</v>
      </c>
      <c r="W24" s="889">
        <f t="shared" si="3"/>
        <v>108.93812416067088</v>
      </c>
      <c r="X24" s="889">
        <f t="shared" si="3"/>
        <v>106.38751868124726</v>
      </c>
      <c r="Y24" s="889">
        <f t="shared" si="3"/>
        <v>107.12076257225536</v>
      </c>
      <c r="Z24" s="889">
        <f t="shared" si="3"/>
        <v>106.27565622536925</v>
      </c>
      <c r="AA24" s="889">
        <f t="shared" si="3"/>
        <v>106.40936769528049</v>
      </c>
      <c r="AB24" s="889">
        <f t="shared" si="3"/>
        <v>102.20843884247961</v>
      </c>
      <c r="AC24" s="889">
        <f t="shared" si="3"/>
        <v>100.85327592213144</v>
      </c>
      <c r="AD24" s="889">
        <f t="shared" si="3"/>
        <v>98.604642093923431</v>
      </c>
      <c r="AE24" s="889">
        <f t="shared" si="3"/>
        <v>97.188373103499941</v>
      </c>
    </row>
    <row r="25" spans="2:34" x14ac:dyDescent="0.25">
      <c r="B25" s="889" t="s">
        <v>77</v>
      </c>
      <c r="C25" s="889">
        <f t="shared" ref="C25:AE25" si="4">C7/C16*100</f>
        <v>100</v>
      </c>
      <c r="D25" s="889">
        <f t="shared" si="4"/>
        <v>102.56434510739408</v>
      </c>
      <c r="E25" s="889">
        <f t="shared" si="4"/>
        <v>104.1414034050528</v>
      </c>
      <c r="F25" s="889">
        <f t="shared" si="4"/>
        <v>105.18635671840086</v>
      </c>
      <c r="G25" s="889">
        <f t="shared" si="4"/>
        <v>109.65445728913079</v>
      </c>
      <c r="H25" s="889">
        <f t="shared" si="4"/>
        <v>113.13212556835053</v>
      </c>
      <c r="I25" s="889">
        <f t="shared" si="4"/>
        <v>116.56328166091924</v>
      </c>
      <c r="J25" s="889">
        <f t="shared" si="4"/>
        <v>122.7908968091687</v>
      </c>
      <c r="K25" s="889">
        <f t="shared" si="4"/>
        <v>124.76032035884623</v>
      </c>
      <c r="L25" s="889">
        <f t="shared" si="4"/>
        <v>126.05273371469463</v>
      </c>
      <c r="M25" s="889">
        <f t="shared" si="4"/>
        <v>126.47825218026058</v>
      </c>
      <c r="N25" s="889">
        <f t="shared" si="4"/>
        <v>126.80174684167504</v>
      </c>
      <c r="O25" s="889">
        <f t="shared" si="4"/>
        <v>127.6459053407855</v>
      </c>
      <c r="P25" s="889">
        <f t="shared" si="4"/>
        <v>129.23197229921871</v>
      </c>
      <c r="Q25" s="889">
        <f t="shared" si="4"/>
        <v>135.69798447371494</v>
      </c>
      <c r="R25" s="889">
        <f t="shared" si="4"/>
        <v>142.16085257594719</v>
      </c>
      <c r="S25" s="889">
        <f t="shared" si="4"/>
        <v>140.8055818917924</v>
      </c>
      <c r="T25" s="889">
        <f t="shared" si="4"/>
        <v>143.34976208106167</v>
      </c>
      <c r="U25" s="889">
        <f t="shared" si="4"/>
        <v>148.19901036404107</v>
      </c>
      <c r="V25" s="889">
        <f t="shared" si="4"/>
        <v>149.15965439063882</v>
      </c>
      <c r="W25" s="889">
        <f t="shared" si="4"/>
        <v>140.82290403697701</v>
      </c>
      <c r="X25" s="889">
        <f t="shared" si="4"/>
        <v>139.90553114629941</v>
      </c>
      <c r="Y25" s="889">
        <f t="shared" si="4"/>
        <v>141.01656488902529</v>
      </c>
      <c r="Z25" s="889">
        <f t="shared" si="4"/>
        <v>142.55648903848132</v>
      </c>
      <c r="AA25" s="889">
        <f t="shared" si="4"/>
        <v>143.94915950225803</v>
      </c>
      <c r="AB25" s="889">
        <f t="shared" si="4"/>
        <v>146.25589670386481</v>
      </c>
      <c r="AC25" s="889">
        <f t="shared" si="4"/>
        <v>147.73264491518535</v>
      </c>
      <c r="AD25" s="889">
        <f t="shared" si="4"/>
        <v>149.66949492703412</v>
      </c>
      <c r="AE25" s="889">
        <f t="shared" si="4"/>
        <v>139.22493888902693</v>
      </c>
    </row>
    <row r="26" spans="2:34" x14ac:dyDescent="0.25">
      <c r="B26" s="889" t="s">
        <v>78</v>
      </c>
      <c r="C26" s="889">
        <f t="shared" ref="C26:AE26" si="5">C8/C17*100</f>
        <v>100</v>
      </c>
      <c r="D26" s="889">
        <f t="shared" si="5"/>
        <v>99.84934861773354</v>
      </c>
      <c r="E26" s="889">
        <f t="shared" si="5"/>
        <v>100.32815012780227</v>
      </c>
      <c r="F26" s="889">
        <f t="shared" si="5"/>
        <v>101.72074814792116</v>
      </c>
      <c r="G26" s="889">
        <f t="shared" si="5"/>
        <v>103.39199249501456</v>
      </c>
      <c r="H26" s="889">
        <f t="shared" si="5"/>
        <v>103.08148949314835</v>
      </c>
      <c r="I26" s="889">
        <f t="shared" si="5"/>
        <v>106.06956859466372</v>
      </c>
      <c r="J26" s="889">
        <f t="shared" si="5"/>
        <v>107.55678674244218</v>
      </c>
      <c r="K26" s="889">
        <f t="shared" si="5"/>
        <v>109.58538638271168</v>
      </c>
      <c r="L26" s="889">
        <f t="shared" si="5"/>
        <v>109.80889075130808</v>
      </c>
      <c r="M26" s="889">
        <f t="shared" si="5"/>
        <v>108.62112510142039</v>
      </c>
      <c r="N26" s="889">
        <f t="shared" si="5"/>
        <v>108.84172258708401</v>
      </c>
      <c r="O26" s="889">
        <f t="shared" si="5"/>
        <v>110.15742314786611</v>
      </c>
      <c r="P26" s="889">
        <f t="shared" si="5"/>
        <v>110.43603992821708</v>
      </c>
      <c r="Q26" s="889">
        <f t="shared" si="5"/>
        <v>114.62711688348277</v>
      </c>
      <c r="R26" s="889">
        <f t="shared" si="5"/>
        <v>111.28541619617766</v>
      </c>
      <c r="S26" s="889">
        <f t="shared" si="5"/>
        <v>109.58764559581633</v>
      </c>
      <c r="T26" s="889">
        <f t="shared" si="5"/>
        <v>110.0153489206195</v>
      </c>
      <c r="U26" s="889">
        <f t="shared" si="5"/>
        <v>108.53904792697371</v>
      </c>
      <c r="V26" s="889">
        <f t="shared" si="5"/>
        <v>108.52093350350881</v>
      </c>
      <c r="W26" s="889">
        <f t="shared" si="5"/>
        <v>110.04333510269258</v>
      </c>
      <c r="X26" s="889">
        <f t="shared" si="5"/>
        <v>109.64900552682948</v>
      </c>
      <c r="Y26" s="889">
        <f t="shared" si="5"/>
        <v>111.7286913199755</v>
      </c>
      <c r="Z26" s="889">
        <f t="shared" si="5"/>
        <v>110.81061680668165</v>
      </c>
      <c r="AA26" s="889">
        <f t="shared" si="5"/>
        <v>110.16707836915707</v>
      </c>
      <c r="AB26" s="889">
        <f t="shared" si="5"/>
        <v>105.19192349276885</v>
      </c>
      <c r="AC26" s="889">
        <f t="shared" si="5"/>
        <v>106.98246422701388</v>
      </c>
      <c r="AD26" s="889">
        <f t="shared" si="5"/>
        <v>109.11931605654748</v>
      </c>
      <c r="AE26" s="889">
        <f t="shared" si="5"/>
        <v>110.69114593901084</v>
      </c>
    </row>
    <row r="28" spans="2:34" x14ac:dyDescent="0.25">
      <c r="B28" s="889"/>
      <c r="C28" s="889" t="s">
        <v>4</v>
      </c>
      <c r="D28" s="889" t="s">
        <v>5</v>
      </c>
      <c r="E28" s="889" t="s">
        <v>6</v>
      </c>
      <c r="F28" s="889" t="s">
        <v>7</v>
      </c>
      <c r="G28" s="889" t="s">
        <v>8</v>
      </c>
      <c r="H28" s="889" t="s">
        <v>9</v>
      </c>
      <c r="I28" s="889" t="s">
        <v>10</v>
      </c>
      <c r="J28" s="889" t="s">
        <v>11</v>
      </c>
      <c r="K28" s="889" t="s">
        <v>12</v>
      </c>
      <c r="L28" s="889" t="s">
        <v>13</v>
      </c>
      <c r="M28" s="889" t="s">
        <v>14</v>
      </c>
      <c r="N28" s="889" t="s">
        <v>15</v>
      </c>
      <c r="O28" s="889" t="s">
        <v>16</v>
      </c>
      <c r="P28" s="889" t="s">
        <v>17</v>
      </c>
      <c r="Q28" s="889" t="s">
        <v>18</v>
      </c>
      <c r="R28" s="889" t="s">
        <v>19</v>
      </c>
      <c r="S28" s="889" t="s">
        <v>20</v>
      </c>
      <c r="T28" s="889" t="s">
        <v>21</v>
      </c>
      <c r="U28" s="889" t="s">
        <v>22</v>
      </c>
      <c r="V28" s="889" t="s">
        <v>23</v>
      </c>
      <c r="W28" s="889" t="s">
        <v>24</v>
      </c>
      <c r="X28" s="889" t="s">
        <v>25</v>
      </c>
      <c r="Y28" s="889" t="s">
        <v>26</v>
      </c>
      <c r="Z28" s="889" t="s">
        <v>27</v>
      </c>
      <c r="AA28" s="889" t="s">
        <v>28</v>
      </c>
      <c r="AB28" s="889" t="s">
        <v>29</v>
      </c>
      <c r="AC28" s="889" t="s">
        <v>30</v>
      </c>
      <c r="AD28" s="889" t="s">
        <v>31</v>
      </c>
      <c r="AE28" s="889" t="s">
        <v>32</v>
      </c>
      <c r="AF28" s="889" t="s">
        <v>91</v>
      </c>
      <c r="AG28" s="1170" t="s">
        <v>92</v>
      </c>
      <c r="AH28" s="1170" t="s">
        <v>93</v>
      </c>
    </row>
    <row r="29" spans="2:34" x14ac:dyDescent="0.25">
      <c r="B29" s="889" t="s">
        <v>77</v>
      </c>
      <c r="C29" s="889">
        <v>100</v>
      </c>
      <c r="D29" s="889">
        <v>102.56434510739408</v>
      </c>
      <c r="E29" s="889">
        <v>104.1414034050528</v>
      </c>
      <c r="F29" s="889">
        <v>105.18635671840086</v>
      </c>
      <c r="G29" s="889">
        <v>109.65445728913079</v>
      </c>
      <c r="H29" s="889">
        <v>113.13212556835053</v>
      </c>
      <c r="I29" s="889">
        <v>116.56328166091924</v>
      </c>
      <c r="J29" s="889">
        <v>122.7908968091687</v>
      </c>
      <c r="K29" s="889">
        <v>124.76032035884623</v>
      </c>
      <c r="L29" s="889">
        <v>126.05273371469463</v>
      </c>
      <c r="M29" s="889">
        <v>126.47825218026058</v>
      </c>
      <c r="N29" s="889">
        <v>126.80174684167504</v>
      </c>
      <c r="O29" s="889">
        <v>127.6459053407855</v>
      </c>
      <c r="P29" s="889">
        <v>129.23197229921871</v>
      </c>
      <c r="Q29" s="889">
        <v>135.69798447371494</v>
      </c>
      <c r="R29" s="889">
        <v>142.16085257594719</v>
      </c>
      <c r="S29" s="889">
        <v>140.8055818917924</v>
      </c>
      <c r="T29" s="889">
        <v>143.34976208106167</v>
      </c>
      <c r="U29" s="889">
        <v>148.19901036404107</v>
      </c>
      <c r="V29" s="889">
        <v>149.15965439063882</v>
      </c>
      <c r="W29" s="889">
        <v>140.82290403697701</v>
      </c>
      <c r="X29" s="889">
        <v>139.90553114629941</v>
      </c>
      <c r="Y29" s="889">
        <v>141.01656488902529</v>
      </c>
      <c r="Z29" s="889">
        <v>142.55648903848132</v>
      </c>
      <c r="AA29" s="889">
        <v>143.94915950225803</v>
      </c>
      <c r="AB29" s="889">
        <v>146.25589670386481</v>
      </c>
      <c r="AC29" s="889">
        <v>147.73264491518535</v>
      </c>
      <c r="AD29" s="889">
        <v>149.66949492703412</v>
      </c>
      <c r="AE29" s="889">
        <v>139.22493888902693</v>
      </c>
      <c r="AF29" s="1171">
        <f t="shared" ref="AF29:AF30" si="6">(AE29/C29)^(1/28)*100-100</f>
        <v>1.1888712154047028</v>
      </c>
      <c r="AG29">
        <f>(AE29/R29)^(1/13)*100-100</f>
        <v>-0.1603965392497031</v>
      </c>
      <c r="AH29">
        <f>(R29/C29)^(1/15)*100-100</f>
        <v>2.3729774473475231</v>
      </c>
    </row>
    <row r="30" spans="2:34" s="1171" customFormat="1" x14ac:dyDescent="0.25">
      <c r="B30" s="1172" t="s">
        <v>74</v>
      </c>
      <c r="C30" s="1172">
        <v>100</v>
      </c>
      <c r="D30" s="1172">
        <v>103.20753875864985</v>
      </c>
      <c r="E30" s="1172">
        <v>103.91504228510959</v>
      </c>
      <c r="F30" s="1172">
        <v>105.83752107334567</v>
      </c>
      <c r="G30" s="1172">
        <v>108.72726954877454</v>
      </c>
      <c r="H30" s="1172">
        <v>110.44132713200496</v>
      </c>
      <c r="I30" s="1172">
        <v>114.53521159032374</v>
      </c>
      <c r="J30" s="1172">
        <v>117.64313205010009</v>
      </c>
      <c r="K30" s="1172">
        <v>124.36738383063033</v>
      </c>
      <c r="L30" s="1172">
        <v>128.03887095335469</v>
      </c>
      <c r="M30" s="1172">
        <v>132.19836662902077</v>
      </c>
      <c r="N30" s="1172">
        <v>137.44005461232564</v>
      </c>
      <c r="O30" s="1172">
        <v>137.45981343995064</v>
      </c>
      <c r="P30" s="1172">
        <v>138.48527839821</v>
      </c>
      <c r="Q30" s="1172">
        <v>142.32957306459335</v>
      </c>
      <c r="R30" s="1172">
        <v>146.00176655708245</v>
      </c>
      <c r="S30" s="1172">
        <v>145.44468647975134</v>
      </c>
      <c r="T30" s="1172">
        <v>143.75179459312594</v>
      </c>
      <c r="U30" s="1172">
        <v>143.16837749879946</v>
      </c>
      <c r="V30" s="1172">
        <v>144.31282839831641</v>
      </c>
      <c r="W30" s="1172">
        <v>140.92612541673643</v>
      </c>
      <c r="X30" s="1172">
        <v>141.87251977486005</v>
      </c>
      <c r="Y30" s="1172">
        <v>143.17201287276231</v>
      </c>
      <c r="Z30" s="1172">
        <v>144.89616139686697</v>
      </c>
      <c r="AA30" s="1172">
        <v>143.81749567335498</v>
      </c>
      <c r="AB30" s="1172">
        <v>153.22359074047108</v>
      </c>
      <c r="AC30" s="1172">
        <v>158.44914667558848</v>
      </c>
      <c r="AD30" s="1172">
        <v>145.36034067508825</v>
      </c>
      <c r="AE30" s="1172">
        <v>138.03015488924751</v>
      </c>
      <c r="AF30" s="1171">
        <f t="shared" si="6"/>
        <v>1.1577289336569976</v>
      </c>
      <c r="AG30" s="1171">
        <f t="shared" ref="AG30:AG35" si="7">(AE30/R30)^(1/13)*100-100</f>
        <v>-0.43096517879540386</v>
      </c>
      <c r="AH30" s="1171">
        <f t="shared" ref="AH30:AH35" si="8">(R30/C30)^(1/15)*100-100</f>
        <v>2.5550869985814444</v>
      </c>
    </row>
    <row r="31" spans="2:34" x14ac:dyDescent="0.25">
      <c r="B31" s="889" t="s">
        <v>73</v>
      </c>
      <c r="C31" s="889">
        <v>100.00000000000003</v>
      </c>
      <c r="D31" s="889">
        <v>103.11650631489728</v>
      </c>
      <c r="E31" s="889">
        <v>104.69154931639136</v>
      </c>
      <c r="F31" s="889">
        <v>108.78025330623633</v>
      </c>
      <c r="G31" s="889">
        <v>112.12124171577491</v>
      </c>
      <c r="H31" s="889">
        <v>113.65948369899147</v>
      </c>
      <c r="I31" s="889">
        <v>117.63967020146227</v>
      </c>
      <c r="J31" s="889">
        <v>118.51804243746986</v>
      </c>
      <c r="K31" s="889">
        <v>122.40003504005431</v>
      </c>
      <c r="L31" s="889">
        <v>126.77342760032302</v>
      </c>
      <c r="M31" s="889">
        <v>129.70830741482172</v>
      </c>
      <c r="N31" s="889">
        <v>130.41463213814563</v>
      </c>
      <c r="O31" s="889">
        <v>133.43137029277864</v>
      </c>
      <c r="P31" s="889">
        <v>138.43027574193812</v>
      </c>
      <c r="Q31" s="889">
        <v>144.08311359551843</v>
      </c>
      <c r="R31" s="889">
        <v>142.41879269806455</v>
      </c>
      <c r="S31" s="889">
        <v>142.63977550023651</v>
      </c>
      <c r="T31" s="889">
        <v>144.04866643260192</v>
      </c>
      <c r="U31" s="889">
        <v>146.37033971535766</v>
      </c>
      <c r="V31" s="889">
        <v>147.75486793698991</v>
      </c>
      <c r="W31" s="889">
        <v>147.74448498283684</v>
      </c>
      <c r="X31" s="889">
        <v>146.57587631328306</v>
      </c>
      <c r="Y31" s="889">
        <v>145.49458568517818</v>
      </c>
      <c r="Z31" s="889">
        <v>145.48599017700909</v>
      </c>
      <c r="AA31" s="889">
        <v>145.41310162818434</v>
      </c>
      <c r="AB31" s="889">
        <v>147.1029215443138</v>
      </c>
      <c r="AC31" s="889">
        <v>145.96322255447748</v>
      </c>
      <c r="AD31" s="889">
        <v>137.47705216171167</v>
      </c>
      <c r="AE31" s="889">
        <v>146.50763495540974</v>
      </c>
      <c r="AF31" s="1171">
        <f>(AE31/C31)^(1/28)*100-100</f>
        <v>1.373299145669975</v>
      </c>
      <c r="AG31" s="1171">
        <f t="shared" si="7"/>
        <v>0.21797245662789067</v>
      </c>
      <c r="AH31" s="1171">
        <f t="shared" si="8"/>
        <v>2.3853501763434224</v>
      </c>
    </row>
    <row r="32" spans="2:34" x14ac:dyDescent="0.25">
      <c r="B32" s="889" t="s">
        <v>75</v>
      </c>
      <c r="C32" s="889">
        <v>100</v>
      </c>
      <c r="D32" s="889">
        <v>99.368966666026722</v>
      </c>
      <c r="E32" s="889">
        <v>101.56438441590707</v>
      </c>
      <c r="F32" s="889">
        <v>99.620971665088447</v>
      </c>
      <c r="G32" s="889">
        <v>100.40358414602319</v>
      </c>
      <c r="H32" s="889">
        <v>102.0053269194191</v>
      </c>
      <c r="I32" s="889">
        <v>102.8251915396847</v>
      </c>
      <c r="J32" s="889">
        <v>103.8408645820162</v>
      </c>
      <c r="K32" s="889">
        <v>106.61219405961697</v>
      </c>
      <c r="L32" s="889">
        <v>109.3653301887108</v>
      </c>
      <c r="M32" s="889">
        <v>110.08277263164644</v>
      </c>
      <c r="N32" s="889">
        <v>111.02852505493928</v>
      </c>
      <c r="O32" s="889">
        <v>109.71196821675724</v>
      </c>
      <c r="P32" s="889">
        <v>109.80388721386527</v>
      </c>
      <c r="Q32" s="889">
        <v>107.80413522360197</v>
      </c>
      <c r="R32" s="889">
        <v>110.40590634789818</v>
      </c>
      <c r="S32" s="889">
        <v>111.39571439650247</v>
      </c>
      <c r="T32" s="889">
        <v>108.75620966008306</v>
      </c>
      <c r="U32" s="889">
        <v>110.21060471202118</v>
      </c>
      <c r="V32" s="889">
        <v>113.05364754717738</v>
      </c>
      <c r="W32" s="889">
        <v>112.17934057827763</v>
      </c>
      <c r="X32" s="889">
        <v>112.34616265554618</v>
      </c>
      <c r="Y32" s="889">
        <v>115.01694702358604</v>
      </c>
      <c r="Z32" s="889">
        <v>117.35272897828482</v>
      </c>
      <c r="AA32" s="889">
        <v>117.26727196063919</v>
      </c>
      <c r="AB32" s="889">
        <v>118.25756326460399</v>
      </c>
      <c r="AC32" s="889">
        <v>123.5758286744874</v>
      </c>
      <c r="AD32" s="889">
        <v>123.91716286110761</v>
      </c>
      <c r="AE32" s="889">
        <v>122.58753199784115</v>
      </c>
      <c r="AF32" s="1171">
        <f t="shared" ref="AF32:AF35" si="9">(AE32/C32)^(1/28)*100-100</f>
        <v>0.72999131091826541</v>
      </c>
      <c r="AG32" s="1171">
        <f t="shared" si="7"/>
        <v>0.808339485220813</v>
      </c>
      <c r="AH32" s="1171">
        <f t="shared" si="8"/>
        <v>0.66213881654044826</v>
      </c>
    </row>
    <row r="33" spans="2:34" x14ac:dyDescent="0.25">
      <c r="B33" s="889" t="s">
        <v>78</v>
      </c>
      <c r="C33" s="889">
        <v>100</v>
      </c>
      <c r="D33" s="889">
        <v>99.84934861773354</v>
      </c>
      <c r="E33" s="889">
        <v>100.32815012780227</v>
      </c>
      <c r="F33" s="889">
        <v>101.72074814792116</v>
      </c>
      <c r="G33" s="889">
        <v>103.39199249501456</v>
      </c>
      <c r="H33" s="889">
        <v>103.08148949314835</v>
      </c>
      <c r="I33" s="889">
        <v>106.06956859466372</v>
      </c>
      <c r="J33" s="889">
        <v>107.55678674244218</v>
      </c>
      <c r="K33" s="889">
        <v>109.58538638271168</v>
      </c>
      <c r="L33" s="889">
        <v>109.80889075130808</v>
      </c>
      <c r="M33" s="889">
        <v>108.62112510142039</v>
      </c>
      <c r="N33" s="889">
        <v>108.84172258708401</v>
      </c>
      <c r="O33" s="889">
        <v>110.15742314786611</v>
      </c>
      <c r="P33" s="889">
        <v>110.43603992821708</v>
      </c>
      <c r="Q33" s="889">
        <v>114.62711688348277</v>
      </c>
      <c r="R33" s="889">
        <v>111.28541619617766</v>
      </c>
      <c r="S33" s="889">
        <v>109.58764559581633</v>
      </c>
      <c r="T33" s="889">
        <v>110.0153489206195</v>
      </c>
      <c r="U33" s="889">
        <v>108.53904792697371</v>
      </c>
      <c r="V33" s="889">
        <v>108.52093350350881</v>
      </c>
      <c r="W33" s="889">
        <v>110.04333510269258</v>
      </c>
      <c r="X33" s="889">
        <v>109.64900552682948</v>
      </c>
      <c r="Y33" s="889">
        <v>111.7286913199755</v>
      </c>
      <c r="Z33" s="889">
        <v>110.81061680668165</v>
      </c>
      <c r="AA33" s="889">
        <v>110.16707836915707</v>
      </c>
      <c r="AB33" s="889">
        <v>105.19192349276885</v>
      </c>
      <c r="AC33" s="889">
        <v>106.98246422701388</v>
      </c>
      <c r="AD33" s="889">
        <v>109.11931605654748</v>
      </c>
      <c r="AE33" s="889">
        <v>110.69114593901084</v>
      </c>
      <c r="AF33" s="1171">
        <f t="shared" si="9"/>
        <v>0.36342188185479074</v>
      </c>
      <c r="AG33">
        <f t="shared" si="7"/>
        <v>-4.1178935944131467E-2</v>
      </c>
      <c r="AH33">
        <f t="shared" si="8"/>
        <v>0.71540039725803695</v>
      </c>
    </row>
    <row r="34" spans="2:34" x14ac:dyDescent="0.25">
      <c r="B34" s="889" t="s">
        <v>76</v>
      </c>
      <c r="C34" s="889">
        <v>99.999999999999972</v>
      </c>
      <c r="D34" s="889">
        <v>100.29288859667018</v>
      </c>
      <c r="E34" s="889">
        <v>100.18339201971472</v>
      </c>
      <c r="F34" s="889">
        <v>100.41179864735234</v>
      </c>
      <c r="G34" s="889">
        <v>101.90762689466881</v>
      </c>
      <c r="H34" s="889">
        <v>102.47229350528887</v>
      </c>
      <c r="I34" s="889">
        <v>103.1869236940167</v>
      </c>
      <c r="J34" s="889">
        <v>103.79367789058466</v>
      </c>
      <c r="K34" s="889">
        <v>105.95532619926631</v>
      </c>
      <c r="L34" s="889">
        <v>107.23407769573019</v>
      </c>
      <c r="M34" s="889">
        <v>109.06506719702162</v>
      </c>
      <c r="N34" s="889">
        <v>110.66767449970129</v>
      </c>
      <c r="O34" s="889">
        <v>109.29929185147063</v>
      </c>
      <c r="P34" s="889">
        <v>110.1284244281163</v>
      </c>
      <c r="Q34" s="889">
        <v>105.90547909773522</v>
      </c>
      <c r="R34" s="889">
        <v>110.00657915954186</v>
      </c>
      <c r="S34" s="889">
        <v>110.86570891479724</v>
      </c>
      <c r="T34" s="889">
        <v>111.71218208216757</v>
      </c>
      <c r="U34" s="889">
        <v>111.83786799585604</v>
      </c>
      <c r="V34" s="889">
        <v>110.73362254641508</v>
      </c>
      <c r="W34" s="889">
        <v>108.93812416067088</v>
      </c>
      <c r="X34" s="889">
        <v>106.38751868124726</v>
      </c>
      <c r="Y34" s="889">
        <v>107.12076257225536</v>
      </c>
      <c r="Z34" s="889">
        <v>106.27565622536925</v>
      </c>
      <c r="AA34" s="889">
        <v>106.40936769528049</v>
      </c>
      <c r="AB34" s="889">
        <v>102.20843884247961</v>
      </c>
      <c r="AC34" s="889">
        <v>100.85327592213144</v>
      </c>
      <c r="AD34" s="889">
        <v>98.604642093923431</v>
      </c>
      <c r="AE34" s="889">
        <v>97.188373103499941</v>
      </c>
      <c r="AF34" s="1171">
        <f t="shared" si="9"/>
        <v>-0.10180207489737825</v>
      </c>
      <c r="AG34" s="1171">
        <f t="shared" si="7"/>
        <v>-0.94846640112569958</v>
      </c>
      <c r="AH34" s="1171">
        <f t="shared" si="8"/>
        <v>0.63782542185836633</v>
      </c>
    </row>
    <row r="35" spans="2:34" x14ac:dyDescent="0.25">
      <c r="AF35" s="1171"/>
    </row>
    <row r="64" spans="2:6" ht="15" customHeight="1" x14ac:dyDescent="0.25">
      <c r="B64" s="1168" t="s">
        <v>88</v>
      </c>
      <c r="C64" s="1169"/>
      <c r="D64" s="1153"/>
      <c r="E64" s="1153"/>
      <c r="F64" s="1154"/>
    </row>
    <row r="65" spans="2:6" ht="15" customHeight="1" x14ac:dyDescent="0.25">
      <c r="B65" s="1155"/>
      <c r="C65" s="1162" t="s">
        <v>81</v>
      </c>
      <c r="D65" s="1162" t="s">
        <v>82</v>
      </c>
      <c r="E65" s="1162" t="s">
        <v>83</v>
      </c>
      <c r="F65" s="1163" t="s">
        <v>84</v>
      </c>
    </row>
    <row r="66" spans="2:6" ht="15" customHeight="1" x14ac:dyDescent="0.25">
      <c r="B66" s="1155" t="s">
        <v>73</v>
      </c>
      <c r="C66" s="1156">
        <f>('prix production industrie'!T12/'prix production industrie'!T11)^(1/15)*100-100</f>
        <v>1.7725242361277225</v>
      </c>
      <c r="D66" s="1156">
        <f>(('prix production industrie'!AC12/'prix production industrie'!AC11)/('prix production industrie'!T12/'prix production industrie'!T11))^(1/9)*100-100</f>
        <v>1.36149434483319</v>
      </c>
      <c r="E66" s="1156">
        <f>(('prix production industrie'!AG12/'prix production industrie'!AG11)/('prix production industrie'!AC12/'prix production industrie'!AC11))^(1/4)*100-100</f>
        <v>6.8192875486504221</v>
      </c>
      <c r="F66" s="1157">
        <f>(('prix production industrie'!AG12/'prix production industrie'!AG11)^(1/28)*100-100)</f>
        <v>2.3454064712864664</v>
      </c>
    </row>
    <row r="67" spans="2:6" ht="15" customHeight="1" x14ac:dyDescent="0.25">
      <c r="B67" s="1165" t="s">
        <v>74</v>
      </c>
      <c r="C67" s="1166">
        <f>('prix production industrie'!T17/'prix production industrie'!T16)^(1/15)*100-100</f>
        <v>0.775729841200274</v>
      </c>
      <c r="D67" s="1166">
        <f>(('prix production industrie'!AC17/'prix production industrie'!AC16)/('prix production industrie'!T17/'prix production industrie'!T16))^(1/9)*100-100</f>
        <v>0.75463107855244971</v>
      </c>
      <c r="E67" s="1166">
        <f>(('prix production industrie'!AG17/'prix production industrie'!AG16)/('prix production industrie'!AC17/'prix production industrie'!AC16))^(1/4)*100-100</f>
        <v>4.7947813305822251</v>
      </c>
      <c r="F67" s="1167">
        <f>(('prix production industrie'!AG17/'prix production industrie'!AG16)^(1/28)*100-100)</f>
        <v>1.3334820809337771</v>
      </c>
    </row>
    <row r="68" spans="2:6" ht="15" customHeight="1" x14ac:dyDescent="0.25">
      <c r="B68" s="1155" t="s">
        <v>75</v>
      </c>
      <c r="C68" s="1156">
        <f>('prix production industrie'!T22/'prix production industrie'!T21)^(1/15)*100-100</f>
        <v>0.77573144093328494</v>
      </c>
      <c r="D68" s="1156">
        <f>(('prix production industrie'!AC22/'prix production industrie'!AC21)/('prix production industrie'!T22/'prix production industrie'!T21))^(1/9)*100-100</f>
        <v>1.0340487232026732</v>
      </c>
      <c r="E68" s="1156">
        <f>(('prix production industrie'!AG22/'prix production industrie'!AG21)/('prix production industrie'!AC22/'prix production industrie'!AC21))^(1/4)*100-100</f>
        <v>4.8587393014052793</v>
      </c>
      <c r="F68" s="1157">
        <f>(('prix production industrie'!AG22/'prix production industrie'!AG21)^(1/28)*100-100)</f>
        <v>1.4325675106718876</v>
      </c>
    </row>
    <row r="69" spans="2:6" ht="15" customHeight="1" x14ac:dyDescent="0.25">
      <c r="B69" s="1158" t="s">
        <v>77</v>
      </c>
      <c r="C69" s="1159">
        <f>('prix production industrie'!T31/'prix production industrie'!T30)^(1/15)*100-100</f>
        <v>1.829053817251264</v>
      </c>
      <c r="D69" s="1159">
        <f>(('prix production industrie'!AC31/'prix production industrie'!AC30)/('prix production industrie'!T31/'prix production industrie'!T30))^(1/9)*100-100</f>
        <v>0.86396839880930543</v>
      </c>
      <c r="E69" s="1159">
        <f>(('prix production industrie'!AG31/'prix production industrie'!AG30)/('prix production industrie'!AC31/'prix production industrie'!AC30))^(1/4)*100-100</f>
        <v>6.5954962520066829</v>
      </c>
      <c r="F69" s="1160">
        <f>(('prix production industrie'!AG31/'prix production industrie'!AG30)^(1/28)*100-100)</f>
        <v>2.1834481829058774</v>
      </c>
    </row>
    <row r="70" spans="2:6" ht="15" customHeight="1" x14ac:dyDescent="0.25">
      <c r="B70" s="1152"/>
      <c r="C70" s="1153"/>
      <c r="D70" s="1153"/>
      <c r="E70" s="1153"/>
      <c r="F70" s="1154"/>
    </row>
    <row r="71" spans="2:6" ht="15" customHeight="1" x14ac:dyDescent="0.25">
      <c r="B71" s="1164" t="s">
        <v>85</v>
      </c>
      <c r="C71" s="1153"/>
      <c r="D71" s="1153"/>
      <c r="E71" s="1153"/>
      <c r="F71" s="1154"/>
    </row>
    <row r="72" spans="2:6" ht="15" customHeight="1" x14ac:dyDescent="0.25">
      <c r="B72" s="1155"/>
      <c r="C72" s="1162" t="s">
        <v>81</v>
      </c>
      <c r="D72" s="1162" t="s">
        <v>82</v>
      </c>
      <c r="E72" s="1162" t="s">
        <v>83</v>
      </c>
      <c r="F72" s="1163" t="s">
        <v>84</v>
      </c>
    </row>
    <row r="73" spans="2:6" ht="15" customHeight="1" x14ac:dyDescent="0.25">
      <c r="B73" s="1155" t="s">
        <v>73</v>
      </c>
      <c r="C73" s="1156">
        <f>('prix production tertiaire'!T12/'prix production tertiaire'!T11)^(1/15)*100-100</f>
        <v>1.9926876418675334</v>
      </c>
      <c r="D73" s="1156">
        <f>(('prix production tertiaire'!AC12/'prix production tertiaire'!AC11)/('prix production tertiaire'!T12/'prix production tertiaire'!T11))^(1/9)*100-100</f>
        <v>1.5951739743428561</v>
      </c>
      <c r="E73" s="1156">
        <f>(('prix production tertiaire'!AG12/'prix production tertiaire'!AG11)/('prix production tertiaire'!AC12/'prix production tertiaire'!AC11))^(1/4)*100-100</f>
        <v>3.7939276049683741</v>
      </c>
      <c r="F73" s="1157">
        <f>(('prix production tertiaire'!AG12/'prix production tertiaire'!AG11)^(1/28)*100-100)</f>
        <v>2.1198191156372985</v>
      </c>
    </row>
    <row r="74" spans="2:6" ht="15" customHeight="1" x14ac:dyDescent="0.25">
      <c r="B74" s="1165" t="s">
        <v>74</v>
      </c>
      <c r="C74" s="1166">
        <f>('prix production tertiaire'!T17/'prix production tertiaire'!T16)^(1/15)*100-100</f>
        <v>1.6126461862133681</v>
      </c>
      <c r="D74" s="1166">
        <f>(('prix production tertiaire'!AC17/'prix production tertiaire'!AC16)/('prix production tertiaire'!T17/'prix production tertiaire'!T16))^(1/9)*100-100</f>
        <v>0.4974639143019175</v>
      </c>
      <c r="E74" s="1166">
        <f>(('prix production tertiaire'!AG17/'prix production tertiaire'!AG16)/('prix production tertiaire'!AC17/'prix production tertiaire'!AC16))^(1/4)*100-100</f>
        <v>2.5121006608324308</v>
      </c>
      <c r="F74" s="1167">
        <f>(('prix production tertiaire'!AG17/'prix production tertiaire'!AG16)^(1/28)*100-100)</f>
        <v>1.3804071885889186</v>
      </c>
    </row>
    <row r="75" spans="2:6" ht="15" customHeight="1" x14ac:dyDescent="0.25">
      <c r="B75" s="1155" t="s">
        <v>75</v>
      </c>
      <c r="C75" s="1156">
        <f>('prix production tertiaire'!T22/'prix production tertiaire'!T21)^(1/15)*100-100</f>
        <v>0.73997224242170034</v>
      </c>
      <c r="D75" s="1156">
        <f>(('prix production tertiaire'!AC22/'prix production tertiaire'!AC21)/('prix production tertiaire'!T22/'prix production tertiaire'!T21))^(1/9)*100-100</f>
        <v>1.4511352106243152</v>
      </c>
      <c r="E75" s="1156">
        <f>(('prix production tertiaire'!AG22/'prix production tertiaire'!AG21)/('prix production tertiaire'!AC22/'prix production tertiaire'!AC21))^(1/4)*100-100</f>
        <v>3.9496511282382869</v>
      </c>
      <c r="F75" s="1157">
        <f>(('prix production tertiaire'!AG22/'prix production tertiaire'!AG21)^(1/28)*100-100)</f>
        <v>1.4214243039278216</v>
      </c>
    </row>
    <row r="76" spans="2:6" ht="15" customHeight="1" x14ac:dyDescent="0.25">
      <c r="B76" s="1158" t="s">
        <v>77</v>
      </c>
      <c r="C76" s="1159">
        <f>('prix production tertiaire'!T31/'prix production tertiaire'!T30)^(1/15)*100-100</f>
        <v>2.1435530106270022</v>
      </c>
      <c r="D76" s="1159">
        <f>(('prix production tertiaire'!AC31/'prix production tertiaire'!AC30)/('prix production tertiaire'!T31/'prix production tertiaire'!T30))^(1/9)*100-100</f>
        <v>1.0412675577336188</v>
      </c>
      <c r="E76" s="1159">
        <f>(('prix production tertiaire'!AG31/'prix production tertiaire'!AG30)/('prix production tertiaire'!AC31/'prix production tertiaire'!AC30))^(1/4)*100-100</f>
        <v>3.7530331728407305</v>
      </c>
      <c r="F76" s="1160">
        <f>(('prix production tertiaire'!AG31/'prix production tertiaire'!AG30)^(1/28)*100-100)</f>
        <v>2.0155347141436692</v>
      </c>
    </row>
    <row r="77" spans="2:6" ht="15" customHeight="1" x14ac:dyDescent="0.25">
      <c r="B77" s="1155"/>
      <c r="C77" s="1162"/>
      <c r="D77" s="1162"/>
      <c r="E77" s="1162"/>
      <c r="F77" s="1163"/>
    </row>
    <row r="78" spans="2:6" ht="15" customHeight="1" x14ac:dyDescent="0.25">
      <c r="B78" s="1161" t="s">
        <v>87</v>
      </c>
      <c r="C78" s="1153"/>
      <c r="D78" s="1153"/>
      <c r="E78" s="1153"/>
      <c r="F78" s="1154"/>
    </row>
    <row r="79" spans="2:6" ht="15" customHeight="1" x14ac:dyDescent="0.25">
      <c r="B79" s="1155"/>
      <c r="C79" s="1162" t="s">
        <v>81</v>
      </c>
      <c r="D79" s="1162" t="s">
        <v>82</v>
      </c>
      <c r="E79" s="1162" t="s">
        <v>83</v>
      </c>
      <c r="F79" s="1163" t="s">
        <v>84</v>
      </c>
    </row>
    <row r="80" spans="2:6" ht="15" customHeight="1" x14ac:dyDescent="0.25">
      <c r="B80" s="1155" t="s">
        <v>73</v>
      </c>
      <c r="C80" s="1156">
        <f>(C73+100)/(C66+100)*100-100</f>
        <v>0.21632892314727314</v>
      </c>
      <c r="D80" s="1156">
        <f>(D73+100)/(D66+100)*100-100</f>
        <v>0.23054082915814433</v>
      </c>
      <c r="E80" s="1156">
        <f>(E73+100)/(E66+100)*100-100</f>
        <v>-2.8322225443641429</v>
      </c>
      <c r="F80" s="1157">
        <f>(F73+100)/(F66+100)*100-100</f>
        <v>-0.22041766545962105</v>
      </c>
    </row>
    <row r="81" spans="2:6" ht="15" customHeight="1" x14ac:dyDescent="0.25">
      <c r="B81" s="1165" t="s">
        <v>74</v>
      </c>
      <c r="C81" s="1166">
        <f>(C74+100)/(C67+100)*100-100</f>
        <v>0.83047410952208622</v>
      </c>
      <c r="D81" s="1166">
        <f>(D74+100)/(D67+100)*100-100</f>
        <v>-0.25524103606716153</v>
      </c>
      <c r="E81" s="1166">
        <f>(E74+100)/(E67+100)*100-100</f>
        <v>-2.1782388786603093</v>
      </c>
      <c r="F81" s="1167">
        <f>(F74+100)/(F67+100)*100-100</f>
        <v>4.6307604052969964E-2</v>
      </c>
    </row>
    <row r="82" spans="2:6" ht="15" customHeight="1" x14ac:dyDescent="0.25">
      <c r="B82" s="1155" t="s">
        <v>75</v>
      </c>
      <c r="C82" s="1156">
        <f>(C75+100)/(C68+100)*100-100</f>
        <v>-3.5483938444585306E-2</v>
      </c>
      <c r="D82" s="1156">
        <f>(D75+100)/(D68+100)*100-100</f>
        <v>0.41281775074095606</v>
      </c>
      <c r="E82" s="1156">
        <f>(E75+100)/(E68+100)*100-100</f>
        <v>-0.86696462233244631</v>
      </c>
      <c r="F82" s="1157">
        <f>(F75+100)/(F68+100)*100-100</f>
        <v>-1.0985827350666E-2</v>
      </c>
    </row>
    <row r="83" spans="2:6" ht="15" customHeight="1" x14ac:dyDescent="0.25">
      <c r="B83" s="1158" t="s">
        <v>77</v>
      </c>
      <c r="C83" s="1159">
        <f>(C76+100)/(C69+100)*100-100</f>
        <v>0.3088501577753533</v>
      </c>
      <c r="D83" s="1159">
        <f>(D76+100)/(D69+100)*100-100</f>
        <v>0.17578047120186113</v>
      </c>
      <c r="E83" s="1159">
        <f>(E76+100)/(E69+100)*100-100</f>
        <v>-2.6665883448264651</v>
      </c>
      <c r="F83" s="1160">
        <f>(F76+100)/(F69+100)*100-100</f>
        <v>-0.16432550647698463</v>
      </c>
    </row>
    <row r="84" spans="2:6" ht="15" customHeight="1" x14ac:dyDescent="0.25">
      <c r="B84" s="1151" t="s">
        <v>86</v>
      </c>
    </row>
    <row r="85" spans="2:6" ht="15.75" x14ac:dyDescent="0.25">
      <c r="B85" s="1151" t="s">
        <v>89</v>
      </c>
    </row>
    <row r="86" spans="2:6" ht="15.75" x14ac:dyDescent="0.25">
      <c r="B86" s="1151" t="s">
        <v>90</v>
      </c>
    </row>
    <row r="89" spans="2:6" ht="18" x14ac:dyDescent="0.25">
      <c r="B89" s="1168" t="s">
        <v>88</v>
      </c>
      <c r="C89" s="1169"/>
      <c r="D89" s="1153"/>
      <c r="E89" s="1153"/>
      <c r="F89" s="1154"/>
    </row>
    <row r="90" spans="2:6" ht="18" x14ac:dyDescent="0.25">
      <c r="B90" s="1155"/>
      <c r="C90" s="1162" t="s">
        <v>81</v>
      </c>
      <c r="D90" s="1162" t="s">
        <v>82</v>
      </c>
      <c r="E90" s="1162" t="s">
        <v>83</v>
      </c>
      <c r="F90" s="1163" t="s">
        <v>84</v>
      </c>
    </row>
    <row r="91" spans="2:6" ht="18" x14ac:dyDescent="0.25">
      <c r="B91" s="1155" t="s">
        <v>73</v>
      </c>
      <c r="C91" s="1156">
        <f>C66</f>
        <v>1.7725242361277225</v>
      </c>
      <c r="D91" s="1156">
        <f t="shared" ref="D91:F91" si="10">D66</f>
        <v>1.36149434483319</v>
      </c>
      <c r="E91" s="1156">
        <f t="shared" si="10"/>
        <v>6.8192875486504221</v>
      </c>
      <c r="F91" s="1157">
        <f t="shared" si="10"/>
        <v>2.3454064712864664</v>
      </c>
    </row>
    <row r="92" spans="2:6" ht="18" x14ac:dyDescent="0.25">
      <c r="B92" s="1165" t="s">
        <v>74</v>
      </c>
      <c r="C92" s="1166">
        <f t="shared" ref="C92:F94" si="11">C67</f>
        <v>0.775729841200274</v>
      </c>
      <c r="D92" s="1166">
        <f t="shared" si="11"/>
        <v>0.75463107855244971</v>
      </c>
      <c r="E92" s="1166">
        <f t="shared" si="11"/>
        <v>4.7947813305822251</v>
      </c>
      <c r="F92" s="1167">
        <f t="shared" si="11"/>
        <v>1.3334820809337771</v>
      </c>
    </row>
    <row r="93" spans="2:6" ht="18" x14ac:dyDescent="0.25">
      <c r="B93" s="1155" t="s">
        <v>75</v>
      </c>
      <c r="C93" s="1156">
        <f t="shared" si="11"/>
        <v>0.77573144093328494</v>
      </c>
      <c r="D93" s="1156">
        <f t="shared" si="11"/>
        <v>1.0340487232026732</v>
      </c>
      <c r="E93" s="1156">
        <f t="shared" si="11"/>
        <v>4.8587393014052793</v>
      </c>
      <c r="F93" s="1157">
        <f t="shared" si="11"/>
        <v>1.4325675106718876</v>
      </c>
    </row>
    <row r="94" spans="2:6" ht="18" x14ac:dyDescent="0.25">
      <c r="B94" s="1158" t="s">
        <v>77</v>
      </c>
      <c r="C94" s="1159">
        <f t="shared" si="11"/>
        <v>1.829053817251264</v>
      </c>
      <c r="D94" s="1159">
        <f t="shared" si="11"/>
        <v>0.86396839880930543</v>
      </c>
      <c r="E94" s="1159">
        <f t="shared" si="11"/>
        <v>6.5954962520066829</v>
      </c>
      <c r="F94" s="1160">
        <f t="shared" si="11"/>
        <v>2.1834481829058774</v>
      </c>
    </row>
    <row r="95" spans="2:6" ht="18" x14ac:dyDescent="0.25">
      <c r="B95" s="1152"/>
      <c r="C95" s="1153"/>
      <c r="D95" s="1153"/>
      <c r="E95" s="1153"/>
      <c r="F95" s="1154"/>
    </row>
    <row r="96" spans="2:6" ht="18" x14ac:dyDescent="0.25">
      <c r="B96" s="1168" t="s">
        <v>94</v>
      </c>
      <c r="C96" s="1169"/>
      <c r="D96" s="1153"/>
      <c r="E96" s="1153"/>
      <c r="F96" s="1154"/>
    </row>
    <row r="97" spans="2:6" ht="18" x14ac:dyDescent="0.25">
      <c r="B97" s="1155"/>
      <c r="C97" s="1162" t="s">
        <v>81</v>
      </c>
      <c r="D97" s="1162" t="s">
        <v>82</v>
      </c>
      <c r="E97" s="1162" t="s">
        <v>83</v>
      </c>
      <c r="F97" s="1163" t="s">
        <v>84</v>
      </c>
    </row>
    <row r="98" spans="2:6" ht="18" x14ac:dyDescent="0.25">
      <c r="B98" s="1155" t="s">
        <v>73</v>
      </c>
      <c r="C98" s="1156">
        <f>('prix production education'!T12/'prix production education'!T11)^(1/15)*100-100</f>
        <v>3.1931642028664129</v>
      </c>
      <c r="D98" s="1156">
        <f>(('prix production education'!AC12/'prix production education'!AC11)/('prix production education'!T12/'prix production education'!T11))^(1/9)*100-100</f>
        <v>2.3052832754194839</v>
      </c>
      <c r="E98" s="1156">
        <f>(('prix production education'!AG12/'prix production education'!AG11)/('prix production education'!AC12/'prix production education'!AC11))^(1/4)*100-100</f>
        <v>4.8260259917116457</v>
      </c>
      <c r="F98" s="1157">
        <f>(('prix production education'!AG12/'prix production education'!AG11)^(1/28)*100-100)</f>
        <v>3.1379934963530474</v>
      </c>
    </row>
    <row r="99" spans="2:6" ht="18" x14ac:dyDescent="0.25">
      <c r="B99" s="1165" t="s">
        <v>74</v>
      </c>
      <c r="C99" s="1166">
        <f>('prix production education'!T17/'prix production education'!T16)^(1/15)*100-100</f>
        <v>3.3053650349120716</v>
      </c>
      <c r="D99" s="1166">
        <f>(('prix production education'!AC17/'prix production education'!AC16)/('prix production education'!T17/'prix production education'!T16))^(1/9)*100-100</f>
        <v>1.045034753190393</v>
      </c>
      <c r="E99" s="1166">
        <f>(('prix production education'!AG17/'prix production education'!AG16)/('prix production education'!AC17/'prix production education'!AC16))^(1/4)*100-100</f>
        <v>3.1480435279546128</v>
      </c>
      <c r="F99" s="1167">
        <f>(('prix production education'!AG17/'prix production education'!AG16)^(1/28)*100-100)</f>
        <v>2.5510399543764635</v>
      </c>
    </row>
    <row r="100" spans="2:6" ht="18" x14ac:dyDescent="0.25">
      <c r="B100" s="1155" t="s">
        <v>75</v>
      </c>
      <c r="C100" s="1156">
        <f>('prix production education'!T22/'prix production education'!T21)^(1/15)*100-100</f>
        <v>1.9707993005824562</v>
      </c>
      <c r="D100" s="1156">
        <f>(('prix production education'!AC22/'prix production education'!AC21)/('prix production education'!T22/'prix production education'!T21))^(1/9)*100-100</f>
        <v>3.2249643048515964</v>
      </c>
      <c r="E100" s="1156">
        <f>(('prix production education'!AG22/'prix production education'!AG21)/('prix production education'!AC22/'prix production education'!AC21))^(1/4)*100-100</f>
        <v>4.3781947903695624</v>
      </c>
      <c r="F100" s="1157">
        <f>(('prix production education'!AG22/'prix production education'!AG21)^(1/28)*100-100)</f>
        <v>2.7140774281575943</v>
      </c>
    </row>
    <row r="101" spans="2:6" ht="18" x14ac:dyDescent="0.25">
      <c r="B101" s="1158" t="s">
        <v>77</v>
      </c>
      <c r="C101" s="1159">
        <f>('prix production education'!T31/'prix production education'!T30)^(1/15)*100-100</f>
        <v>3.7873236508025627</v>
      </c>
      <c r="D101" s="1159">
        <f>(('prix production education'!AC31/'prix production education'!AC30)/('prix production education'!T31/'prix production education'!T30))^(1/9)*100-100</f>
        <v>1.4478852959457242</v>
      </c>
      <c r="E101" s="1159">
        <f>(('prix production education'!AG31/'prix production education'!AG30)/('prix production education'!AC31/'prix production education'!AC30))^(1/4)*100-100</f>
        <v>5.8378993179554612</v>
      </c>
      <c r="F101" s="1160">
        <f>(('prix production education'!AG31/'prix production education'!AG30)^(1/28)*100-100)</f>
        <v>3.3179047481906707</v>
      </c>
    </row>
    <row r="102" spans="2:6" ht="18" x14ac:dyDescent="0.25">
      <c r="B102" s="1155"/>
      <c r="C102" s="1162"/>
      <c r="D102" s="1162"/>
      <c r="E102" s="1162"/>
      <c r="F102" s="1163"/>
    </row>
    <row r="103" spans="2:6" ht="18" x14ac:dyDescent="0.25">
      <c r="B103" s="1168" t="s">
        <v>95</v>
      </c>
      <c r="C103" s="1169"/>
      <c r="D103" s="1169"/>
      <c r="E103" s="1153"/>
      <c r="F103" s="1154"/>
    </row>
    <row r="104" spans="2:6" ht="18" x14ac:dyDescent="0.25">
      <c r="B104" s="1155"/>
      <c r="C104" s="1162" t="s">
        <v>81</v>
      </c>
      <c r="D104" s="1162" t="s">
        <v>82</v>
      </c>
      <c r="E104" s="1162" t="s">
        <v>83</v>
      </c>
      <c r="F104" s="1163" t="s">
        <v>84</v>
      </c>
    </row>
    <row r="105" spans="2:6" ht="18" x14ac:dyDescent="0.25">
      <c r="B105" s="1155" t="s">
        <v>73</v>
      </c>
      <c r="C105" s="1156">
        <f>(C98+100)/(C91+100)*100-100</f>
        <v>1.395897347935076</v>
      </c>
      <c r="D105" s="1156">
        <f>(D98+100)/(D91+100)*100-100</f>
        <v>0.93111189479459711</v>
      </c>
      <c r="E105" s="1156">
        <f>(E98+100)/(E91+100)*100-100</f>
        <v>-1.8660127797903101</v>
      </c>
      <c r="F105" s="1157">
        <f>(F98+100)/(F91+100)*100-100</f>
        <v>0.77442364283241716</v>
      </c>
    </row>
    <row r="106" spans="2:6" ht="18" x14ac:dyDescent="0.25">
      <c r="B106" s="1165" t="s">
        <v>74</v>
      </c>
      <c r="C106" s="1166">
        <f>(C99+100)/(C92+100)*100-100</f>
        <v>2.5101631094093051</v>
      </c>
      <c r="D106" s="1166">
        <f>(D99+100)/(D92+100)*100-100</f>
        <v>0.28822861195484961</v>
      </c>
      <c r="E106" s="1166">
        <f>(E99+100)/(E92+100)*100-100</f>
        <v>-1.5713929469759194</v>
      </c>
      <c r="F106" s="1167">
        <f>(F99+100)/(F92+100)*100-100</f>
        <v>1.2015356113690387</v>
      </c>
    </row>
    <row r="107" spans="2:6" ht="18" x14ac:dyDescent="0.25">
      <c r="B107" s="1155" t="s">
        <v>75</v>
      </c>
      <c r="C107" s="1156">
        <f>(C100+100)/(C93+100)*100-100</f>
        <v>1.1858687032697048</v>
      </c>
      <c r="D107" s="1156">
        <f>(D100+100)/(D93+100)*100-100</f>
        <v>2.168492314557497</v>
      </c>
      <c r="E107" s="1156">
        <f>(E100+100)/(E93+100)*100-100</f>
        <v>-0.45827797877146281</v>
      </c>
      <c r="F107" s="1157">
        <f>(F100+100)/(F93+100)*100-100</f>
        <v>1.263410706182583</v>
      </c>
    </row>
    <row r="108" spans="2:6" ht="18" x14ac:dyDescent="0.25">
      <c r="B108" s="1158" t="s">
        <v>77</v>
      </c>
      <c r="C108" s="1159">
        <f>(C101+100)/(C94+100)*100-100</f>
        <v>1.9230953840204847</v>
      </c>
      <c r="D108" s="1159">
        <f>(D101+100)/(D94+100)*100-100</f>
        <v>0.57891525230064644</v>
      </c>
      <c r="E108" s="1159">
        <f>(E101+100)/(E94+100)*100-100</f>
        <v>-0.71072133503666635</v>
      </c>
      <c r="F108" s="1160">
        <f>(F101+100)/(F94+100)*100-100</f>
        <v>1.1102155833047931</v>
      </c>
    </row>
    <row r="109" spans="2:6" ht="15.75" x14ac:dyDescent="0.25">
      <c r="B109" s="1151" t="s">
        <v>86</v>
      </c>
    </row>
    <row r="110" spans="2:6" ht="15.75" x14ac:dyDescent="0.25">
      <c r="B110" s="1151"/>
    </row>
    <row r="111" spans="2:6" ht="15.75" x14ac:dyDescent="0.25">
      <c r="B111" s="1151"/>
    </row>
    <row r="112" spans="2:6" ht="18" x14ac:dyDescent="0.25">
      <c r="B112" s="1168" t="s">
        <v>88</v>
      </c>
      <c r="C112" s="1169"/>
      <c r="D112" s="1153"/>
      <c r="E112" s="1153"/>
      <c r="F112" s="1154"/>
    </row>
    <row r="113" spans="2:6" ht="18" x14ac:dyDescent="0.25">
      <c r="B113" s="1155"/>
      <c r="C113" s="1162" t="s">
        <v>81</v>
      </c>
      <c r="D113" s="1162" t="s">
        <v>82</v>
      </c>
      <c r="E113" s="1162" t="s">
        <v>83</v>
      </c>
      <c r="F113" s="1163" t="s">
        <v>84</v>
      </c>
    </row>
    <row r="114" spans="2:6" ht="18" x14ac:dyDescent="0.25">
      <c r="B114" s="1155" t="s">
        <v>73</v>
      </c>
      <c r="C114" s="1156">
        <f>C91</f>
        <v>1.7725242361277225</v>
      </c>
      <c r="D114" s="1156">
        <f t="shared" ref="D114:F114" si="12">D91</f>
        <v>1.36149434483319</v>
      </c>
      <c r="E114" s="1156">
        <f t="shared" si="12"/>
        <v>6.8192875486504221</v>
      </c>
      <c r="F114" s="1157">
        <f t="shared" si="12"/>
        <v>2.3454064712864664</v>
      </c>
    </row>
    <row r="115" spans="2:6" ht="18" x14ac:dyDescent="0.25">
      <c r="B115" s="1165" t="s">
        <v>74</v>
      </c>
      <c r="C115" s="1166">
        <f t="shared" ref="C115:F117" si="13">C92</f>
        <v>0.775729841200274</v>
      </c>
      <c r="D115" s="1166">
        <f t="shared" si="13"/>
        <v>0.75463107855244971</v>
      </c>
      <c r="E115" s="1166">
        <f t="shared" si="13"/>
        <v>4.7947813305822251</v>
      </c>
      <c r="F115" s="1167">
        <f t="shared" si="13"/>
        <v>1.3334820809337771</v>
      </c>
    </row>
    <row r="116" spans="2:6" ht="18" x14ac:dyDescent="0.25">
      <c r="B116" s="1155" t="s">
        <v>75</v>
      </c>
      <c r="C116" s="1156">
        <f t="shared" si="13"/>
        <v>0.77573144093328494</v>
      </c>
      <c r="D116" s="1156">
        <f t="shared" si="13"/>
        <v>1.0340487232026732</v>
      </c>
      <c r="E116" s="1156">
        <f t="shared" si="13"/>
        <v>4.8587393014052793</v>
      </c>
      <c r="F116" s="1157">
        <f t="shared" si="13"/>
        <v>1.4325675106718876</v>
      </c>
    </row>
    <row r="117" spans="2:6" ht="18" x14ac:dyDescent="0.25">
      <c r="B117" s="1158" t="s">
        <v>77</v>
      </c>
      <c r="C117" s="1159">
        <f t="shared" si="13"/>
        <v>1.829053817251264</v>
      </c>
      <c r="D117" s="1159">
        <f t="shared" si="13"/>
        <v>0.86396839880930543</v>
      </c>
      <c r="E117" s="1159">
        <f t="shared" si="13"/>
        <v>6.5954962520066829</v>
      </c>
      <c r="F117" s="1160">
        <f t="shared" si="13"/>
        <v>2.1834481829058774</v>
      </c>
    </row>
    <row r="118" spans="2:6" ht="18" x14ac:dyDescent="0.25">
      <c r="B118" s="1152"/>
      <c r="C118" s="1153"/>
      <c r="D118" s="1153"/>
      <c r="E118" s="1153"/>
      <c r="F118" s="1154"/>
    </row>
    <row r="119" spans="2:6" ht="18" x14ac:dyDescent="0.25">
      <c r="B119" s="1168" t="s">
        <v>96</v>
      </c>
      <c r="C119" s="1169"/>
      <c r="D119" s="1169"/>
      <c r="E119" s="1169"/>
      <c r="F119" s="1174"/>
    </row>
    <row r="120" spans="2:6" ht="18" x14ac:dyDescent="0.25">
      <c r="B120" s="1155"/>
      <c r="C120" s="1162" t="s">
        <v>81</v>
      </c>
      <c r="D120" s="1162" t="s">
        <v>82</v>
      </c>
      <c r="E120" s="1162" t="s">
        <v>83</v>
      </c>
      <c r="F120" s="1163" t="s">
        <v>84</v>
      </c>
    </row>
    <row r="121" spans="2:6" ht="18" x14ac:dyDescent="0.25">
      <c r="B121" s="1155" t="s">
        <v>73</v>
      </c>
      <c r="C121" s="1156">
        <f>('prix production SRE1'!T12/'prix production SRE1'!T11)^(1/15)*100-100</f>
        <v>1.5609908724733685</v>
      </c>
      <c r="D121" s="1156">
        <f>(('prix production SRE1'!AC12/'prix production SRE1'!AC11)/('prix production SRE1'!T12/'prix production SRE1'!T11))^(1/9)*100-100</f>
        <v>1.4140071394706837</v>
      </c>
      <c r="E121" s="1156">
        <f>(('prix production SRE1'!AG12/'prix production SRE1'!AG11)/('prix production SRE1'!AC12/'prix production SRE1'!AC11))^(1/4)*100-100</f>
        <v>2.5442820828893247</v>
      </c>
      <c r="F121" s="1157">
        <f>(('prix production SRE1'!AG12/'prix production SRE1'!AG11)^(1/28)*100-100)</f>
        <v>1.6535485610676091</v>
      </c>
    </row>
    <row r="122" spans="2:6" ht="18" x14ac:dyDescent="0.25">
      <c r="B122" s="1165" t="s">
        <v>74</v>
      </c>
      <c r="C122" s="1166">
        <f>('prix production SRE1'!T17/'prix production SRE1'!T16)^(1/15)*100-100</f>
        <v>2.0317371361520316</v>
      </c>
      <c r="D122" s="1166">
        <f>(('prix production SRE1'!AC17/'prix production SRE1'!AC16)/('prix production SRE1'!T17/'prix production SRE1'!T16))^(1/9)*100-100</f>
        <v>0.55149264778798113</v>
      </c>
      <c r="E122" s="1166">
        <f>(('prix production SRE1'!AG17/'prix production SRE1'!AG16)/('prix production SRE1'!AC17/'prix production SRE1'!AC16))^(1/4)*100-100</f>
        <v>1.8190231528421492</v>
      </c>
      <c r="F122" s="1167">
        <f>(('prix production SRE1'!AG17/'prix production SRE1'!AG16)^(1/28)*100-100)</f>
        <v>1.5233107320044468</v>
      </c>
    </row>
    <row r="123" spans="2:6" ht="18" x14ac:dyDescent="0.25">
      <c r="B123" s="1155" t="s">
        <v>75</v>
      </c>
      <c r="C123" s="1156">
        <f>('prix production SRE1'!T22/'prix production SRE1'!T21)^(1/15)*100-100</f>
        <v>0.91614781777087728</v>
      </c>
      <c r="D123" s="1156">
        <f>(('prix production SRE1'!AC22/'prix production SRE1'!AC21)/('prix production SRE1'!T22/'prix production SRE1'!T21))^(1/9)*100-100</f>
        <v>1.6355899640032874</v>
      </c>
      <c r="E123" s="1156">
        <f>(('prix production SRE1'!AG22/'prix production SRE1'!AG21)/('prix production SRE1'!AC22/'prix production SRE1'!AC21))^(1/4)*100-100</f>
        <v>2.8881543947570663</v>
      </c>
      <c r="F123" s="1157">
        <f>(('prix production SRE1'!AG22/'prix production SRE1'!AG21)^(1/28)*100-100)</f>
        <v>1.426862702158644</v>
      </c>
    </row>
    <row r="124" spans="2:6" ht="18" x14ac:dyDescent="0.25">
      <c r="B124" s="1158" t="s">
        <v>77</v>
      </c>
      <c r="C124" s="1159">
        <f>('prix production SRE1'!T31/'prix production SRE1'!T30)^(1/15)*100-100</f>
        <v>2.6900490411455138</v>
      </c>
      <c r="D124" s="1159">
        <f>(('prix production SRE1'!AC31/'prix production SRE1'!AC30)/('prix production SRE1'!T31/'prix production SRE1'!T30))^(1/9)*100-100</f>
        <v>0.69241080650459708</v>
      </c>
      <c r="E124" s="1159">
        <f>(('prix production SRE1'!AG31/'prix production SRE1'!AG30)/('prix production SRE1'!AC31/'prix production SRE1'!AC30))^(1/4)*100-100</f>
        <v>2.8123733157701736</v>
      </c>
      <c r="F124" s="1160">
        <f>(('prix production SRE1'!AG31/'prix production SRE1'!AG30)^(1/28)*100-100)</f>
        <v>2.0610223963180658</v>
      </c>
    </row>
    <row r="125" spans="2:6" ht="18" x14ac:dyDescent="0.25">
      <c r="B125" s="1155"/>
      <c r="C125" s="1162"/>
      <c r="D125" s="1162"/>
      <c r="E125" s="1162"/>
      <c r="F125" s="1163"/>
    </row>
    <row r="126" spans="2:6" ht="18" x14ac:dyDescent="0.25">
      <c r="B126" s="1168" t="s">
        <v>96</v>
      </c>
      <c r="C126" s="1169"/>
      <c r="D126" s="1169"/>
      <c r="E126" s="1169"/>
      <c r="F126" s="1169"/>
    </row>
    <row r="127" spans="2:6" ht="18" x14ac:dyDescent="0.25">
      <c r="B127" s="1155"/>
      <c r="C127" s="1162" t="s">
        <v>81</v>
      </c>
      <c r="D127" s="1162" t="s">
        <v>82</v>
      </c>
      <c r="E127" s="1162" t="s">
        <v>83</v>
      </c>
      <c r="F127" s="1163" t="s">
        <v>84</v>
      </c>
    </row>
    <row r="128" spans="2:6" ht="18" x14ac:dyDescent="0.25">
      <c r="B128" s="1155" t="s">
        <v>73</v>
      </c>
      <c r="C128" s="1156">
        <f>(C121+100)/(C114+100)*100-100</f>
        <v>-0.20784918644993411</v>
      </c>
      <c r="D128" s="1156">
        <f>(D121+100)/(D114+100)*100-100</f>
        <v>5.1807439281475354E-2</v>
      </c>
      <c r="E128" s="1156">
        <f>(E121+100)/(E114+100)*100-100</f>
        <v>-4.0020913487314402</v>
      </c>
      <c r="F128" s="1157">
        <f>(F121+100)/(F114+100)*100-100</f>
        <v>-0.67600289458322038</v>
      </c>
    </row>
    <row r="129" spans="2:6" ht="18" x14ac:dyDescent="0.25">
      <c r="B129" s="1165" t="s">
        <v>74</v>
      </c>
      <c r="C129" s="1166">
        <f>(C122+100)/(C115+100)*100-100</f>
        <v>1.2463390708565782</v>
      </c>
      <c r="D129" s="1166">
        <f>(D122+100)/(D115+100)*100-100</f>
        <v>-0.20161696647579674</v>
      </c>
      <c r="E129" s="1166">
        <f>(E122+100)/(E115+100)*100-100</f>
        <v>-2.8396053123607885</v>
      </c>
      <c r="F129" s="1167">
        <f>(F122+100)/(F115+100)*100-100</f>
        <v>0.1873306306784599</v>
      </c>
    </row>
    <row r="130" spans="2:6" ht="18" x14ac:dyDescent="0.25">
      <c r="B130" s="1155" t="s">
        <v>75</v>
      </c>
      <c r="C130" s="1156">
        <f>(C123+100)/(C116+100)*100-100</f>
        <v>0.13933550749753465</v>
      </c>
      <c r="D130" s="1156">
        <f>(D123+100)/(D116+100)*100-100</f>
        <v>0.59538467318935773</v>
      </c>
      <c r="E130" s="1156">
        <f>(E123+100)/(E116+100)*100-100</f>
        <v>-1.8792757950140668</v>
      </c>
      <c r="F130" s="1157">
        <f>(F123+100)/(F116+100)*100-100</f>
        <v>-5.6242375138992884E-3</v>
      </c>
    </row>
    <row r="131" spans="2:6" ht="18" x14ac:dyDescent="0.25">
      <c r="B131" s="1158" t="s">
        <v>77</v>
      </c>
      <c r="C131" s="1159">
        <f>(C124+100)/(C117+100)*100-100</f>
        <v>0.84553002470144634</v>
      </c>
      <c r="D131" s="1159">
        <f>(D124+100)/(D117+100)*100-100</f>
        <v>-0.17008808500015959</v>
      </c>
      <c r="E131" s="1159">
        <f>(E124+100)/(E117+100)*100-100</f>
        <v>-3.549045756391692</v>
      </c>
      <c r="F131" s="1160">
        <f>(F124+100)/(F117+100)*100-100</f>
        <v>-0.11980980165073163</v>
      </c>
    </row>
    <row r="132" spans="2:6" ht="15.75" x14ac:dyDescent="0.25">
      <c r="B132" s="1151" t="s">
        <v>86</v>
      </c>
    </row>
    <row r="135" spans="2:6" ht="18" x14ac:dyDescent="0.25">
      <c r="B135" s="1168" t="s">
        <v>88</v>
      </c>
      <c r="C135" s="1169"/>
      <c r="D135" s="1153"/>
      <c r="E135" s="1153"/>
      <c r="F135" s="1154"/>
    </row>
    <row r="136" spans="2:6" ht="18" x14ac:dyDescent="0.25">
      <c r="B136" s="1155"/>
      <c r="C136" s="1162" t="s">
        <v>81</v>
      </c>
      <c r="D136" s="1162" t="s">
        <v>82</v>
      </c>
      <c r="E136" s="1162" t="s">
        <v>83</v>
      </c>
      <c r="F136" s="1163" t="s">
        <v>84</v>
      </c>
    </row>
    <row r="137" spans="2:6" ht="18" x14ac:dyDescent="0.25">
      <c r="B137" s="1155" t="s">
        <v>73</v>
      </c>
      <c r="C137" s="1156">
        <f>C114</f>
        <v>1.7725242361277225</v>
      </c>
      <c r="D137" s="1156">
        <f t="shared" ref="D137:F137" si="14">D114</f>
        <v>1.36149434483319</v>
      </c>
      <c r="E137" s="1156">
        <f t="shared" si="14"/>
        <v>6.8192875486504221</v>
      </c>
      <c r="F137" s="1157">
        <f t="shared" si="14"/>
        <v>2.3454064712864664</v>
      </c>
    </row>
    <row r="138" spans="2:6" ht="18" x14ac:dyDescent="0.25">
      <c r="B138" s="1165" t="s">
        <v>74</v>
      </c>
      <c r="C138" s="1166">
        <f t="shared" ref="C138:F138" si="15">C115</f>
        <v>0.775729841200274</v>
      </c>
      <c r="D138" s="1166">
        <f t="shared" si="15"/>
        <v>0.75463107855244971</v>
      </c>
      <c r="E138" s="1166">
        <f t="shared" si="15"/>
        <v>4.7947813305822251</v>
      </c>
      <c r="F138" s="1167">
        <f t="shared" si="15"/>
        <v>1.3334820809337771</v>
      </c>
    </row>
    <row r="139" spans="2:6" ht="18" x14ac:dyDescent="0.25">
      <c r="B139" s="1155" t="s">
        <v>75</v>
      </c>
      <c r="C139" s="1156">
        <f t="shared" ref="C139:F139" si="16">C116</f>
        <v>0.77573144093328494</v>
      </c>
      <c r="D139" s="1156">
        <f t="shared" si="16"/>
        <v>1.0340487232026732</v>
      </c>
      <c r="E139" s="1156">
        <f t="shared" si="16"/>
        <v>4.8587393014052793</v>
      </c>
      <c r="F139" s="1157">
        <f t="shared" si="16"/>
        <v>1.4325675106718876</v>
      </c>
    </row>
    <row r="140" spans="2:6" ht="18" x14ac:dyDescent="0.25">
      <c r="B140" s="1158" t="s">
        <v>77</v>
      </c>
      <c r="C140" s="1159">
        <f t="shared" ref="C140:F140" si="17">C117</f>
        <v>1.829053817251264</v>
      </c>
      <c r="D140" s="1159">
        <f t="shared" si="17"/>
        <v>0.86396839880930543</v>
      </c>
      <c r="E140" s="1159">
        <f t="shared" si="17"/>
        <v>6.5954962520066829</v>
      </c>
      <c r="F140" s="1160">
        <f t="shared" si="17"/>
        <v>2.1834481829058774</v>
      </c>
    </row>
    <row r="141" spans="2:6" ht="18" x14ac:dyDescent="0.25">
      <c r="B141" s="1152"/>
      <c r="C141" s="1153"/>
      <c r="D141" s="1153"/>
      <c r="E141" s="1153"/>
      <c r="F141" s="1154"/>
    </row>
    <row r="142" spans="2:6" ht="18" x14ac:dyDescent="0.25">
      <c r="B142" s="1168" t="s">
        <v>97</v>
      </c>
      <c r="C142" s="1169"/>
      <c r="D142" s="1175"/>
      <c r="E142" s="1169"/>
      <c r="F142" s="1176"/>
    </row>
    <row r="143" spans="2:6" ht="18" x14ac:dyDescent="0.25">
      <c r="B143" s="1155"/>
      <c r="C143" s="1162" t="s">
        <v>81</v>
      </c>
      <c r="D143" s="1162" t="s">
        <v>82</v>
      </c>
      <c r="E143" s="1162" t="s">
        <v>83</v>
      </c>
      <c r="F143" s="1163" t="s">
        <v>84</v>
      </c>
    </row>
    <row r="144" spans="2:6" ht="18" x14ac:dyDescent="0.25">
      <c r="B144" s="1155" t="s">
        <v>73</v>
      </c>
      <c r="C144" s="1156">
        <f>('prix production transport'!T12/'prix production transport'!T11)^(1/15)*100-100</f>
        <v>1.9101763073689995</v>
      </c>
      <c r="D144" s="1156">
        <f>(('prix production transport'!AC12/'prix production transport'!AC11)/('prix production transport'!T12/'prix production transport'!T11))^(1/9)*100-100</f>
        <v>1.6391732950997664</v>
      </c>
      <c r="E144" s="1156">
        <f>(('prix production transport'!AG12/'prix production transport'!AG11)/('prix production transport'!AC12/'prix production transport'!AC11))^(1/4)*100-100</f>
        <v>5.3796459110939168</v>
      </c>
      <c r="F144" s="1157">
        <f>(('prix production transport'!AG12/'prix production transport'!AG11)^(1/28)*100-100)</f>
        <v>2.3111272343817433</v>
      </c>
    </row>
    <row r="145" spans="2:6" ht="18" x14ac:dyDescent="0.25">
      <c r="B145" s="1165" t="s">
        <v>74</v>
      </c>
      <c r="C145" s="1166">
        <f>('prix production transport'!T17/'prix production transport'!T16)^(1/15)*100-100</f>
        <v>2.036821723534473</v>
      </c>
      <c r="D145" s="1166">
        <f>(('prix production transport'!AC17/'prix production transport'!AC16)/('prix production transport'!T17/'prix production transport'!T16))^(1/9)*100-100</f>
        <v>1.3196136898744726</v>
      </c>
      <c r="E145" s="1166">
        <f>(('prix production transport'!AG17/'prix production transport'!AG16)/('prix production transport'!AC17/'prix production transport'!AC16))^(1/4)*100-100</f>
        <v>3.2177889944893394</v>
      </c>
      <c r="F145" s="1167">
        <f>(('prix production transport'!AG17/'prix production transport'!AG16)^(1/28)*100-100)</f>
        <v>1.9732371428629563</v>
      </c>
    </row>
    <row r="146" spans="2:6" ht="18" x14ac:dyDescent="0.25">
      <c r="B146" s="1155" t="s">
        <v>75</v>
      </c>
      <c r="C146" s="1156">
        <f>('prix production transport'!T22/'prix production transport'!T21)^(1/15)*100-100</f>
        <v>1.070424323061502</v>
      </c>
      <c r="D146" s="1156">
        <f>(('prix production transport'!AC22/'prix production transport'!AC21)/('prix production transport'!T22/'prix production transport'!T21))^(1/9)*100-100</f>
        <v>1.5143955179127317</v>
      </c>
      <c r="E146" s="1156">
        <f>(('prix production transport'!AG22/'prix production transport'!AG21)/('prix production transport'!AC22/'prix production transport'!AC21))^(1/4)*100-100</f>
        <v>4.801776647101903</v>
      </c>
      <c r="F146" s="1157">
        <f>(('prix production transport'!AG22/'prix production transport'!AG21)^(1/28)*100-100)</f>
        <v>1.7384612172830884</v>
      </c>
    </row>
    <row r="147" spans="2:6" ht="18" x14ac:dyDescent="0.25">
      <c r="B147" s="1158" t="s">
        <v>77</v>
      </c>
      <c r="C147" s="1159">
        <f>('prix production transport'!T31/'prix production transport'!T30)^(1/15)*100-100</f>
        <v>1.7085712746399082</v>
      </c>
      <c r="D147" s="1159">
        <f>(('prix production transport'!AC31/'prix production transport'!AC30)/('prix production transport'!T31/'prix production transport'!T30))^(1/9)*100-100</f>
        <v>1.3876593177178336</v>
      </c>
      <c r="E147" s="1159">
        <f>(('prix production transport'!AG31/'prix production transport'!AG30)/('prix production transport'!AC31/'prix production transport'!AC30))^(1/4)*100-100</f>
        <v>5.3928608843943948</v>
      </c>
      <c r="F147" s="1160">
        <f>(('prix production transport'!AG31/'prix production transport'!AG30)^(1/28)*100-100)</f>
        <v>2.1231188431040522</v>
      </c>
    </row>
    <row r="148" spans="2:6" ht="18" x14ac:dyDescent="0.25">
      <c r="B148" s="1155"/>
      <c r="C148" s="1162"/>
      <c r="D148" s="1162"/>
      <c r="E148" s="1162"/>
      <c r="F148" s="1163"/>
    </row>
    <row r="149" spans="2:6" ht="18" x14ac:dyDescent="0.25">
      <c r="B149" s="1168" t="s">
        <v>98</v>
      </c>
      <c r="C149" s="1169"/>
      <c r="D149" s="1169"/>
      <c r="E149" s="1169"/>
      <c r="F149" s="1176"/>
    </row>
    <row r="150" spans="2:6" ht="18" x14ac:dyDescent="0.25">
      <c r="B150" s="1155"/>
      <c r="C150" s="1162" t="s">
        <v>81</v>
      </c>
      <c r="D150" s="1162" t="s">
        <v>82</v>
      </c>
      <c r="E150" s="1162" t="s">
        <v>83</v>
      </c>
      <c r="F150" s="1163" t="s">
        <v>84</v>
      </c>
    </row>
    <row r="151" spans="2:6" ht="18" x14ac:dyDescent="0.25">
      <c r="B151" s="1155" t="s">
        <v>73</v>
      </c>
      <c r="C151" s="1156">
        <f>(C144+100)/(C137+100)*100-100</f>
        <v>0.135254649793211</v>
      </c>
      <c r="D151" s="1156">
        <f>(D144+100)/(D137+100)*100-100</f>
        <v>0.27394914810736282</v>
      </c>
      <c r="E151" s="1156">
        <f>(E144+100)/(E137+100)*100-100</f>
        <v>-1.3477356670262566</v>
      </c>
      <c r="F151" s="1157">
        <f>(F144+100)/(F137+100)*100-100</f>
        <v>-3.3493674104803972E-2</v>
      </c>
    </row>
    <row r="152" spans="2:6" ht="18" x14ac:dyDescent="0.25">
      <c r="B152" s="1165" t="s">
        <v>74</v>
      </c>
      <c r="C152" s="1166">
        <f>(C145+100)/(C138+100)*100-100</f>
        <v>1.2513845191906654</v>
      </c>
      <c r="D152" s="1166">
        <f>(D145+100)/(D138+100)*100-100</f>
        <v>0.56075100992781302</v>
      </c>
      <c r="E152" s="1166">
        <f>(E145+100)/(E138+100)*100-100</f>
        <v>-1.5048386151197235</v>
      </c>
      <c r="F152" s="1167">
        <f>(F145+100)/(F138+100)*100-100</f>
        <v>0.63133630542589003</v>
      </c>
    </row>
    <row r="153" spans="2:6" ht="18" x14ac:dyDescent="0.25">
      <c r="B153" s="1155" t="s">
        <v>75</v>
      </c>
      <c r="C153" s="1156">
        <f>(C146+100)/(C139+100)*100-100</f>
        <v>0.2924244536998799</v>
      </c>
      <c r="D153" s="1156">
        <f>(D146+100)/(D139+100)*100-100</f>
        <v>0.47543061055192481</v>
      </c>
      <c r="E153" s="1156">
        <f>(E146+100)/(E139+100)*100-100</f>
        <v>-5.4323230169345038E-2</v>
      </c>
      <c r="F153" s="1157">
        <f>(F146+100)/(F139+100)*100-100</f>
        <v>0.30157346315719735</v>
      </c>
    </row>
    <row r="154" spans="2:6" ht="18" x14ac:dyDescent="0.25">
      <c r="B154" s="1158" t="s">
        <v>77</v>
      </c>
      <c r="C154" s="1159">
        <f>(C147+100)/(C140+100)*100-100</f>
        <v>-0.11831843476379333</v>
      </c>
      <c r="D154" s="1159">
        <f>(D147+100)/(D140+100)*100-100</f>
        <v>0.51920515048335858</v>
      </c>
      <c r="E154" s="1159">
        <f>(E147+100)/(E140+100)*100-100</f>
        <v>-1.1282234333513372</v>
      </c>
      <c r="F154" s="1160">
        <f>(F147+100)/(F140+100)*100-100</f>
        <v>-5.9040227037399973E-2</v>
      </c>
    </row>
    <row r="155" spans="2:6" ht="15.75" x14ac:dyDescent="0.25">
      <c r="B155" s="1151" t="s">
        <v>86</v>
      </c>
    </row>
    <row r="158" spans="2:6" ht="18" x14ac:dyDescent="0.25">
      <c r="B158" s="1168" t="s">
        <v>88</v>
      </c>
      <c r="C158" s="1169"/>
      <c r="D158" s="1153"/>
      <c r="E158" s="1153"/>
      <c r="F158" s="1154"/>
    </row>
    <row r="159" spans="2:6" ht="18" x14ac:dyDescent="0.25">
      <c r="B159" s="1155"/>
      <c r="C159" s="1162" t="s">
        <v>81</v>
      </c>
      <c r="D159" s="1162" t="s">
        <v>82</v>
      </c>
      <c r="E159" s="1162" t="s">
        <v>83</v>
      </c>
      <c r="F159" s="1163" t="s">
        <v>84</v>
      </c>
    </row>
    <row r="160" spans="2:6" ht="18" x14ac:dyDescent="0.25">
      <c r="B160" s="1155" t="s">
        <v>73</v>
      </c>
      <c r="C160" s="1156">
        <f>C137</f>
        <v>1.7725242361277225</v>
      </c>
      <c r="D160" s="1156">
        <f t="shared" ref="D160:F160" si="18">D137</f>
        <v>1.36149434483319</v>
      </c>
      <c r="E160" s="1156">
        <f t="shared" si="18"/>
        <v>6.8192875486504221</v>
      </c>
      <c r="F160" s="1157">
        <f t="shared" si="18"/>
        <v>2.3454064712864664</v>
      </c>
    </row>
    <row r="161" spans="2:6" ht="18" x14ac:dyDescent="0.25">
      <c r="B161" s="1165" t="s">
        <v>74</v>
      </c>
      <c r="C161" s="1166">
        <f t="shared" ref="C161:F161" si="19">C138</f>
        <v>0.775729841200274</v>
      </c>
      <c r="D161" s="1166">
        <f t="shared" si="19"/>
        <v>0.75463107855244971</v>
      </c>
      <c r="E161" s="1166">
        <f t="shared" si="19"/>
        <v>4.7947813305822251</v>
      </c>
      <c r="F161" s="1167">
        <f t="shared" si="19"/>
        <v>1.3334820809337771</v>
      </c>
    </row>
    <row r="162" spans="2:6" ht="18" x14ac:dyDescent="0.25">
      <c r="B162" s="1155" t="s">
        <v>75</v>
      </c>
      <c r="C162" s="1156">
        <f t="shared" ref="C162:F162" si="20">C139</f>
        <v>0.77573144093328494</v>
      </c>
      <c r="D162" s="1156">
        <f t="shared" si="20"/>
        <v>1.0340487232026732</v>
      </c>
      <c r="E162" s="1156">
        <f t="shared" si="20"/>
        <v>4.8587393014052793</v>
      </c>
      <c r="F162" s="1157">
        <f t="shared" si="20"/>
        <v>1.4325675106718876</v>
      </c>
    </row>
    <row r="163" spans="2:6" ht="18" x14ac:dyDescent="0.25">
      <c r="B163" s="1158" t="s">
        <v>77</v>
      </c>
      <c r="C163" s="1159">
        <f t="shared" ref="C163:F163" si="21">C140</f>
        <v>1.829053817251264</v>
      </c>
      <c r="D163" s="1159">
        <f t="shared" si="21"/>
        <v>0.86396839880930543</v>
      </c>
      <c r="E163" s="1159">
        <f t="shared" si="21"/>
        <v>6.5954962520066829</v>
      </c>
      <c r="F163" s="1160">
        <f t="shared" si="21"/>
        <v>2.1834481829058774</v>
      </c>
    </row>
    <row r="164" spans="2:6" ht="18" x14ac:dyDescent="0.25">
      <c r="B164" s="1152"/>
      <c r="C164" s="1153"/>
      <c r="D164" s="1153"/>
      <c r="E164" s="1153"/>
      <c r="F164" s="1154"/>
    </row>
    <row r="165" spans="2:6" ht="18" x14ac:dyDescent="0.25">
      <c r="B165" s="1168" t="s">
        <v>99</v>
      </c>
      <c r="C165" s="1169"/>
      <c r="D165" s="1175"/>
      <c r="E165" s="1169"/>
      <c r="F165" s="1176"/>
    </row>
    <row r="166" spans="2:6" ht="18" x14ac:dyDescent="0.25">
      <c r="B166" s="1155"/>
      <c r="C166" s="1162" t="s">
        <v>81</v>
      </c>
      <c r="D166" s="1162" t="s">
        <v>82</v>
      </c>
      <c r="E166" s="1162" t="s">
        <v>83</v>
      </c>
      <c r="F166" s="1163" t="s">
        <v>84</v>
      </c>
    </row>
    <row r="167" spans="2:6" ht="18" x14ac:dyDescent="0.25">
      <c r="B167" s="1155" t="s">
        <v>73</v>
      </c>
      <c r="C167" s="1156">
        <f>('prix production sante'!T12/'prix production sante'!T11)^(1/15)*100-100</f>
        <v>2.057602836844751</v>
      </c>
      <c r="D167" s="1156">
        <f>(('prix production sante'!AC12/'prix production sante'!AC11)/('prix production sante'!T12/'prix production sante'!T11))^(1/9)*100-100</f>
        <v>1.7145683869112816</v>
      </c>
      <c r="E167" s="1156">
        <f>(('prix production sante'!AG12/'prix production sante'!AG11)/('prix production sante'!AC12/'prix production sante'!AC11))^(1/4)*100-100</f>
        <v>2.1833390237569574</v>
      </c>
      <c r="F167" s="1157">
        <f>(('prix production sante'!AG12/'prix production sante'!AG11)^(1/28)*100-100)</f>
        <v>1.9651492020888952</v>
      </c>
    </row>
    <row r="168" spans="2:6" ht="18" x14ac:dyDescent="0.25">
      <c r="B168" s="1165" t="s">
        <v>74</v>
      </c>
      <c r="C168" s="1166">
        <f>('prix production sante'!T17/'prix production sante'!T16)^(1/15)*100-100</f>
        <v>1.9982140290425718</v>
      </c>
      <c r="D168" s="1166">
        <f>(('prix production sante'!AC17/'prix production sante'!AC16)/('prix production sante'!T17/'prix production sante'!T16))^(1/9)*100-100</f>
        <v>0.75176418930324473</v>
      </c>
      <c r="E168" s="1166">
        <f>(('prix production sante'!AG17/'prix production sante'!AG16)/('prix production sante'!AC17/'prix production sante'!AC16))^(1/4)*100-100</f>
        <v>3.6079052181942473</v>
      </c>
      <c r="F168" s="1167">
        <f>(('prix production sante'!AG17/'prix production sante'!AG16)^(1/28)*100-100)</f>
        <v>1.8234114870559637</v>
      </c>
    </row>
    <row r="169" spans="2:6" ht="18" x14ac:dyDescent="0.25">
      <c r="B169" s="1155" t="s">
        <v>75</v>
      </c>
      <c r="C169" s="1156">
        <f>('prix production sante'!T22/'prix production sante'!T21)^(1/15)*100-100</f>
        <v>0.48438535661917115</v>
      </c>
      <c r="D169" s="1156">
        <f>(('prix production sante'!AC22/'prix production sante'!AC21)/('prix production sante'!T22/'prix production sante'!T21))^(1/9)*100-100</f>
        <v>2.4434403849036244</v>
      </c>
      <c r="E169" s="1156">
        <f>(('prix production sante'!AG22/'prix production sante'!AG21)/('prix production sante'!AC22/'prix production sante'!AC21))^(1/4)*100-100</f>
        <v>3.1763769308080612</v>
      </c>
      <c r="F169" s="1157">
        <f>(('prix production sante'!AG22/'prix production sante'!AG21)^(1/28)*100-100)</f>
        <v>1.4925549620396623</v>
      </c>
    </row>
    <row r="170" spans="2:6" ht="18" x14ac:dyDescent="0.25">
      <c r="B170" s="1158" t="s">
        <v>77</v>
      </c>
      <c r="C170" s="1159">
        <f>('prix production sante'!T31/'prix production sante'!T30)^(1/15)*100-100</f>
        <v>2.9764965977865359</v>
      </c>
      <c r="D170" s="1159">
        <f>(('prix production sante'!AC31/'prix production sante'!AC30)/('prix production sante'!T31/'prix production sante'!T30))^(1/9)*100-100</f>
        <v>1.3683478345023445</v>
      </c>
      <c r="E170" s="1159">
        <f>(('prix production sante'!AG31/'prix production sante'!AG30)/('prix production sante'!AC31/'prix production sante'!AC30))^(1/4)*100-100</f>
        <v>3.6728008562366483</v>
      </c>
      <c r="F170" s="1160">
        <f>(('prix production sante'!AG31/'prix production sante'!AG30)^(1/28)*100-100)</f>
        <v>2.5555130708480078</v>
      </c>
    </row>
    <row r="171" spans="2:6" ht="18" x14ac:dyDescent="0.25">
      <c r="B171" s="1155"/>
      <c r="C171" s="1162"/>
      <c r="D171" s="1162"/>
      <c r="E171" s="1162"/>
      <c r="F171" s="1163"/>
    </row>
    <row r="172" spans="2:6" ht="18" x14ac:dyDescent="0.25">
      <c r="B172" s="1168" t="s">
        <v>103</v>
      </c>
      <c r="C172" s="1169"/>
      <c r="D172" s="1175"/>
      <c r="E172" s="1169"/>
      <c r="F172" s="1176"/>
    </row>
    <row r="173" spans="2:6" ht="18" x14ac:dyDescent="0.25">
      <c r="B173" s="1155"/>
      <c r="C173" s="1162" t="s">
        <v>81</v>
      </c>
      <c r="D173" s="1162" t="s">
        <v>82</v>
      </c>
      <c r="E173" s="1162" t="s">
        <v>83</v>
      </c>
      <c r="F173" s="1163" t="s">
        <v>84</v>
      </c>
    </row>
    <row r="174" spans="2:6" ht="18" x14ac:dyDescent="0.25">
      <c r="B174" s="1155" t="s">
        <v>73</v>
      </c>
      <c r="C174" s="1156">
        <f>(C167+100)/(C160+100)*100-100</f>
        <v>0.28011352067440498</v>
      </c>
      <c r="D174" s="1156">
        <f>(D167+100)/(D160+100)*100-100</f>
        <v>0.34833152802278278</v>
      </c>
      <c r="E174" s="1156">
        <f>(E167+100)/(E160+100)*100-100</f>
        <v>-4.3399919914107699</v>
      </c>
      <c r="F174" s="1157">
        <f>(F167+100)/(F160+100)*100-100</f>
        <v>-0.37154307389873509</v>
      </c>
    </row>
    <row r="175" spans="2:6" ht="18" x14ac:dyDescent="0.25">
      <c r="B175" s="1165" t="s">
        <v>74</v>
      </c>
      <c r="C175" s="1166">
        <f>(C168+100)/(C161+100)*100-100</f>
        <v>1.2130740107451032</v>
      </c>
      <c r="D175" s="1166">
        <f>(D168+100)/(D161+100)*100-100</f>
        <v>-2.84541684935391E-3</v>
      </c>
      <c r="E175" s="1166">
        <f>(E168+100)/(E161+100)*100-100</f>
        <v>-1.1325717724854059</v>
      </c>
      <c r="F175" s="1167">
        <f>(F168+100)/(F161+100)*100-100</f>
        <v>0.4834822568624304</v>
      </c>
    </row>
    <row r="176" spans="2:6" ht="18" x14ac:dyDescent="0.25">
      <c r="B176" s="1155" t="s">
        <v>75</v>
      </c>
      <c r="C176" s="1156">
        <f>(C169+100)/(C162+100)*100-100</f>
        <v>-0.28910341820230201</v>
      </c>
      <c r="D176" s="1156">
        <f>(D169+100)/(D162+100)*100-100</f>
        <v>1.394967023010409</v>
      </c>
      <c r="E176" s="1156">
        <f>(E169+100)/(E162+100)*100-100</f>
        <v>-1.6044083514693455</v>
      </c>
      <c r="F176" s="1157">
        <f>(F169+100)/(F162+100)*100-100</f>
        <v>5.914022768030236E-2</v>
      </c>
    </row>
    <row r="177" spans="2:6" ht="18" x14ac:dyDescent="0.25">
      <c r="B177" s="1158" t="s">
        <v>77</v>
      </c>
      <c r="C177" s="1159">
        <f>(C170+100)/(C163+100)*100-100</f>
        <v>1.1268324093382347</v>
      </c>
      <c r="D177" s="1159">
        <f>(D170+100)/(D163+100)*100-100</f>
        <v>0.50005908323849724</v>
      </c>
      <c r="E177" s="1159">
        <f>(E170+100)/(E163+100)*100-100</f>
        <v>-2.7418563621678516</v>
      </c>
      <c r="F177" s="1160">
        <f>(F170+100)/(F163+100)*100-100</f>
        <v>0.36411463359129925</v>
      </c>
    </row>
    <row r="178" spans="2:6" ht="15.75" x14ac:dyDescent="0.25">
      <c r="B178" s="1151" t="s">
        <v>86</v>
      </c>
    </row>
    <row r="181" spans="2:6" ht="18" x14ac:dyDescent="0.25">
      <c r="B181" s="1168" t="s">
        <v>88</v>
      </c>
      <c r="C181" s="1169"/>
      <c r="D181" s="1153"/>
      <c r="E181" s="1153"/>
      <c r="F181" s="1154"/>
    </row>
    <row r="182" spans="2:6" ht="18" x14ac:dyDescent="0.25">
      <c r="B182" s="1155"/>
      <c r="C182" s="1162" t="s">
        <v>81</v>
      </c>
      <c r="D182" s="1162" t="s">
        <v>82</v>
      </c>
      <c r="E182" s="1162" t="s">
        <v>83</v>
      </c>
      <c r="F182" s="1163" t="s">
        <v>84</v>
      </c>
    </row>
    <row r="183" spans="2:6" ht="18" x14ac:dyDescent="0.25">
      <c r="B183" s="1155" t="s">
        <v>73</v>
      </c>
      <c r="C183" s="1156">
        <f>C160</f>
        <v>1.7725242361277225</v>
      </c>
      <c r="D183" s="1156">
        <f t="shared" ref="D183:F183" si="22">D160</f>
        <v>1.36149434483319</v>
      </c>
      <c r="E183" s="1156">
        <f t="shared" si="22"/>
        <v>6.8192875486504221</v>
      </c>
      <c r="F183" s="1157">
        <f t="shared" si="22"/>
        <v>2.3454064712864664</v>
      </c>
    </row>
    <row r="184" spans="2:6" ht="18" x14ac:dyDescent="0.25">
      <c r="B184" s="1165" t="s">
        <v>74</v>
      </c>
      <c r="C184" s="1166">
        <f t="shared" ref="C184:F184" si="23">C161</f>
        <v>0.775729841200274</v>
      </c>
      <c r="D184" s="1166">
        <f t="shared" si="23"/>
        <v>0.75463107855244971</v>
      </c>
      <c r="E184" s="1166">
        <f t="shared" si="23"/>
        <v>4.7947813305822251</v>
      </c>
      <c r="F184" s="1167">
        <f t="shared" si="23"/>
        <v>1.3334820809337771</v>
      </c>
    </row>
    <row r="185" spans="2:6" ht="18" x14ac:dyDescent="0.25">
      <c r="B185" s="1155" t="s">
        <v>75</v>
      </c>
      <c r="C185" s="1156">
        <f t="shared" ref="C185:F185" si="24">C162</f>
        <v>0.77573144093328494</v>
      </c>
      <c r="D185" s="1156">
        <f t="shared" si="24"/>
        <v>1.0340487232026732</v>
      </c>
      <c r="E185" s="1156">
        <f t="shared" si="24"/>
        <v>4.8587393014052793</v>
      </c>
      <c r="F185" s="1157">
        <f t="shared" si="24"/>
        <v>1.4325675106718876</v>
      </c>
    </row>
    <row r="186" spans="2:6" ht="18" x14ac:dyDescent="0.25">
      <c r="B186" s="1158" t="s">
        <v>77</v>
      </c>
      <c r="C186" s="1159">
        <f t="shared" ref="C186:F186" si="25">C163</f>
        <v>1.829053817251264</v>
      </c>
      <c r="D186" s="1159">
        <f t="shared" si="25"/>
        <v>0.86396839880930543</v>
      </c>
      <c r="E186" s="1159">
        <f t="shared" si="25"/>
        <v>6.5954962520066829</v>
      </c>
      <c r="F186" s="1160">
        <f t="shared" si="25"/>
        <v>2.1834481829058774</v>
      </c>
    </row>
    <row r="187" spans="2:6" ht="18" x14ac:dyDescent="0.25">
      <c r="B187" s="1152"/>
      <c r="C187" s="1153"/>
      <c r="D187" s="1153"/>
      <c r="E187" s="1153"/>
      <c r="F187" s="1154"/>
    </row>
    <row r="188" spans="2:6" ht="18" x14ac:dyDescent="0.25">
      <c r="B188" s="1168" t="s">
        <v>100</v>
      </c>
      <c r="C188" s="1169"/>
      <c r="D188" s="1175"/>
      <c r="E188" s="1169"/>
      <c r="F188" s="1176"/>
    </row>
    <row r="189" spans="2:6" ht="18" x14ac:dyDescent="0.25">
      <c r="B189" s="1155"/>
      <c r="C189" s="1162" t="s">
        <v>81</v>
      </c>
      <c r="D189" s="1162" t="s">
        <v>82</v>
      </c>
      <c r="E189" s="1162" t="s">
        <v>83</v>
      </c>
      <c r="F189" s="1163" t="s">
        <v>84</v>
      </c>
    </row>
    <row r="190" spans="2:6" ht="18" x14ac:dyDescent="0.25">
      <c r="B190" s="1155" t="s">
        <v>73</v>
      </c>
      <c r="C190" s="1156">
        <f>('prix production admin'!T12/'prix production admin'!T11)^(1/15)*100-100</f>
        <v>1.8843804732315164</v>
      </c>
      <c r="D190" s="1156">
        <f>(('prix production admin'!AC12/'prix production admin'!AC11)/('prix production admin'!T12/'prix production admin'!T11))^(1/9)*100-100</f>
        <v>1.8505311073159731</v>
      </c>
      <c r="E190" s="1156">
        <f>(('prix production admin'!AG12/'prix production admin'!AG11)/('prix production admin'!AC12/'prix production admin'!AC11))^(1/4)*100-100</f>
        <v>3.7657340387874143</v>
      </c>
      <c r="F190" s="1157">
        <f>(('prix production admin'!AG12/'prix production admin'!AG11)^(1/28)*100-100)</f>
        <v>2.140132450174832</v>
      </c>
    </row>
    <row r="191" spans="2:6" ht="18" x14ac:dyDescent="0.25">
      <c r="B191" s="1165" t="s">
        <v>74</v>
      </c>
      <c r="C191" s="1166">
        <f>('prix production admin'!T17/'prix production admin'!T16)^(1/15)*100-100</f>
        <v>1.9362776801526991</v>
      </c>
      <c r="D191" s="1166">
        <f>(('prix production admin'!AC17/'prix production admin'!AC16)/('prix production admin'!T17/'prix production admin'!T16))^(1/9)*100-100</f>
        <v>0.81299780258339638</v>
      </c>
      <c r="E191" s="1166">
        <f>(('prix production admin'!AG17/'prix production admin'!AG16)/('prix production admin'!AC17/'prix production admin'!AC16))^(1/4)*100-100</f>
        <v>2.579900017709619</v>
      </c>
      <c r="F191" s="1167">
        <f>(('prix production admin'!AG17/'prix production admin'!AG16)^(1/28)*100-100)</f>
        <v>1.665237360862065</v>
      </c>
    </row>
    <row r="192" spans="2:6" ht="18" x14ac:dyDescent="0.25">
      <c r="B192" s="1155" t="s">
        <v>75</v>
      </c>
      <c r="C192" s="1156">
        <f>('prix production admin'!T22/'prix production admin'!T21)^(1/15)*100-100</f>
        <v>0.15240898335011366</v>
      </c>
      <c r="D192" s="1156">
        <f>(('prix production admin'!AC22/'prix production admin'!AC21)/('prix production admin'!T22/'prix production admin'!T21))^(1/9)*100-100</f>
        <v>1.6033794310567231</v>
      </c>
      <c r="E192" s="1156">
        <f>(('prix production admin'!AG22/'prix production admin'!AG21)/('prix production admin'!AC22/'prix production admin'!AC21))^(1/4)*100-100</f>
        <v>4.4897734220171941</v>
      </c>
      <c r="F192" s="1157">
        <f>(('prix production admin'!AG22/'prix production admin'!AG21)^(1/28)*100-100)</f>
        <v>1.2277598244359922</v>
      </c>
    </row>
    <row r="193" spans="2:6" ht="18" x14ac:dyDescent="0.25">
      <c r="B193" s="1158" t="s">
        <v>77</v>
      </c>
      <c r="C193" s="1159">
        <f>('prix production admin'!T31/'prix production admin'!T30)^(1/15)*100-100</f>
        <v>2.3113928479420593</v>
      </c>
      <c r="D193" s="1159">
        <f>(('prix production admin'!AC31/'prix production admin'!AC30)/('prix production admin'!T31/'prix production admin'!T30))^(1/9)*100-100</f>
        <v>1.3286570008308018</v>
      </c>
      <c r="E193" s="1159">
        <f>(('prix production admin'!AG31/'prix production admin'!AG30)/('prix production admin'!AC31/'prix production admin'!AC30))^(1/4)*100-100</f>
        <v>3.7575679305303993</v>
      </c>
      <c r="F193" s="1160">
        <f>(('prix production admin'!AG31/'prix production admin'!AG30)^(1/28)*100-100)</f>
        <v>2.1991981116463251</v>
      </c>
    </row>
    <row r="194" spans="2:6" ht="18" x14ac:dyDescent="0.25">
      <c r="B194" s="1155"/>
      <c r="C194" s="1162"/>
      <c r="D194" s="1162"/>
      <c r="E194" s="1162"/>
      <c r="F194" s="1163"/>
    </row>
    <row r="195" spans="2:6" ht="18" x14ac:dyDescent="0.25">
      <c r="B195" s="1173" t="s">
        <v>104</v>
      </c>
      <c r="C195" s="1169"/>
      <c r="D195" s="1169"/>
      <c r="E195" s="1169"/>
      <c r="F195" s="1176"/>
    </row>
    <row r="196" spans="2:6" ht="18" x14ac:dyDescent="0.25">
      <c r="B196" s="1155"/>
      <c r="C196" s="1162" t="s">
        <v>81</v>
      </c>
      <c r="D196" s="1162" t="s">
        <v>82</v>
      </c>
      <c r="E196" s="1162" t="s">
        <v>83</v>
      </c>
      <c r="F196" s="1163" t="s">
        <v>84</v>
      </c>
    </row>
    <row r="197" spans="2:6" ht="18" x14ac:dyDescent="0.25">
      <c r="B197" s="1155" t="s">
        <v>73</v>
      </c>
      <c r="C197" s="1156">
        <f>(C190+100)/(C183+100)*100-100</f>
        <v>0.10990808957855336</v>
      </c>
      <c r="D197" s="1156">
        <f>(D190+100)/(D183+100)*100-100</f>
        <v>0.48246798810905034</v>
      </c>
      <c r="E197" s="1156">
        <f>(E190+100)/(E183+100)*100-100</f>
        <v>-2.8586162479994783</v>
      </c>
      <c r="F197" s="1157">
        <f>(F190+100)/(F183+100)*100-100</f>
        <v>-0.20056984303367642</v>
      </c>
    </row>
    <row r="198" spans="2:6" ht="18" x14ac:dyDescent="0.25">
      <c r="B198" s="1165" t="s">
        <v>74</v>
      </c>
      <c r="C198" s="1166">
        <f>(C191+100)/(C184+100)*100-100</f>
        <v>1.1516144222236733</v>
      </c>
      <c r="D198" s="1166">
        <f>(D191+100)/(D184+100)*100-100</f>
        <v>5.7929569495868805E-2</v>
      </c>
      <c r="E198" s="1166">
        <f>(E191+100)/(E184+100)*100-100</f>
        <v>-2.1135416141435712</v>
      </c>
      <c r="F198" s="1167">
        <f>(F191+100)/(F184+100)*100-100</f>
        <v>0.32738959830011538</v>
      </c>
    </row>
    <row r="199" spans="2:6" ht="18" x14ac:dyDescent="0.25">
      <c r="B199" s="1155" t="s">
        <v>75</v>
      </c>
      <c r="C199" s="1156">
        <f>(C192+100)/(C185+100)*100-100</f>
        <v>-0.61852436957852319</v>
      </c>
      <c r="D199" s="1156">
        <f>(D192+100)/(D185+100)*100-100</f>
        <v>0.56350380396396815</v>
      </c>
      <c r="E199" s="1156">
        <f>(E192+100)/(E185+100)*100-100</f>
        <v>-0.3518694596618559</v>
      </c>
      <c r="F199" s="1157">
        <f>(F192+100)/(F185+100)*100-100</f>
        <v>-0.20191511588656397</v>
      </c>
    </row>
    <row r="200" spans="2:6" ht="18" x14ac:dyDescent="0.25">
      <c r="B200" s="1158" t="s">
        <v>77</v>
      </c>
      <c r="C200" s="1159">
        <f>(C193+100)/(C186+100)*100-100</f>
        <v>0.47367525535142363</v>
      </c>
      <c r="D200" s="1159">
        <f>(D193+100)/(D186+100)*100-100</f>
        <v>0.46070822851640969</v>
      </c>
      <c r="E200" s="1159">
        <f>(E193+100)/(E186+100)*100-100</f>
        <v>-2.662334171011338</v>
      </c>
      <c r="F200" s="1160">
        <f>(F193+100)/(F186+100)*100-100</f>
        <v>1.5413385455786965E-2</v>
      </c>
    </row>
    <row r="201" spans="2:6" ht="15.75" x14ac:dyDescent="0.25">
      <c r="B201" s="1151" t="s">
        <v>86</v>
      </c>
    </row>
    <row r="204" spans="2:6" ht="18" x14ac:dyDescent="0.25">
      <c r="B204" s="1168" t="s">
        <v>88</v>
      </c>
      <c r="C204" s="1169"/>
      <c r="D204" s="1153"/>
      <c r="E204" s="1153"/>
      <c r="F204" s="1154"/>
    </row>
    <row r="205" spans="2:6" ht="18" x14ac:dyDescent="0.25">
      <c r="B205" s="1155"/>
      <c r="C205" s="1162" t="s">
        <v>81</v>
      </c>
      <c r="D205" s="1162" t="s">
        <v>82</v>
      </c>
      <c r="E205" s="1162" t="s">
        <v>83</v>
      </c>
      <c r="F205" s="1163" t="s">
        <v>84</v>
      </c>
    </row>
    <row r="206" spans="2:6" ht="18" x14ac:dyDescent="0.25">
      <c r="B206" s="1155" t="s">
        <v>73</v>
      </c>
      <c r="C206" s="1156">
        <f>C183</f>
        <v>1.7725242361277225</v>
      </c>
      <c r="D206" s="1156">
        <f t="shared" ref="D206:F206" si="26">D183</f>
        <v>1.36149434483319</v>
      </c>
      <c r="E206" s="1156">
        <f t="shared" si="26"/>
        <v>6.8192875486504221</v>
      </c>
      <c r="F206" s="1157">
        <f t="shared" si="26"/>
        <v>2.3454064712864664</v>
      </c>
    </row>
    <row r="207" spans="2:6" ht="18" x14ac:dyDescent="0.25">
      <c r="B207" s="1165" t="s">
        <v>74</v>
      </c>
      <c r="C207" s="1166">
        <f t="shared" ref="C207:F207" si="27">C184</f>
        <v>0.775729841200274</v>
      </c>
      <c r="D207" s="1166">
        <f t="shared" si="27"/>
        <v>0.75463107855244971</v>
      </c>
      <c r="E207" s="1166">
        <f t="shared" si="27"/>
        <v>4.7947813305822251</v>
      </c>
      <c r="F207" s="1167">
        <f t="shared" si="27"/>
        <v>1.3334820809337771</v>
      </c>
    </row>
    <row r="208" spans="2:6" ht="18" x14ac:dyDescent="0.25">
      <c r="B208" s="1155" t="s">
        <v>75</v>
      </c>
      <c r="C208" s="1156">
        <f t="shared" ref="C208:F208" si="28">C185</f>
        <v>0.77573144093328494</v>
      </c>
      <c r="D208" s="1156">
        <f t="shared" si="28"/>
        <v>1.0340487232026732</v>
      </c>
      <c r="E208" s="1156">
        <f t="shared" si="28"/>
        <v>4.8587393014052793</v>
      </c>
      <c r="F208" s="1157">
        <f t="shared" si="28"/>
        <v>1.4325675106718876</v>
      </c>
    </row>
    <row r="209" spans="2:6" ht="18" x14ac:dyDescent="0.25">
      <c r="B209" s="1158" t="s">
        <v>77</v>
      </c>
      <c r="C209" s="1159">
        <f t="shared" ref="C209:F209" si="29">C186</f>
        <v>1.829053817251264</v>
      </c>
      <c r="D209" s="1159">
        <f t="shared" si="29"/>
        <v>0.86396839880930543</v>
      </c>
      <c r="E209" s="1159">
        <f t="shared" si="29"/>
        <v>6.5954962520066829</v>
      </c>
      <c r="F209" s="1160">
        <f t="shared" si="29"/>
        <v>2.1834481829058774</v>
      </c>
    </row>
    <row r="210" spans="2:6" ht="18" x14ac:dyDescent="0.25">
      <c r="B210" s="1152"/>
      <c r="C210" s="1153"/>
      <c r="D210" s="1153"/>
      <c r="E210" s="1153"/>
      <c r="F210" s="1154"/>
    </row>
    <row r="211" spans="2:6" ht="18" x14ac:dyDescent="0.25">
      <c r="B211" s="1168" t="s">
        <v>102</v>
      </c>
      <c r="C211" s="1169"/>
      <c r="D211" s="1169"/>
      <c r="E211" s="1169"/>
      <c r="F211" s="1176"/>
    </row>
    <row r="212" spans="2:6" ht="18" x14ac:dyDescent="0.25">
      <c r="B212" s="1155"/>
      <c r="C212" s="1162" t="s">
        <v>81</v>
      </c>
      <c r="D212" s="1162" t="s">
        <v>82</v>
      </c>
      <c r="E212" s="1162" t="s">
        <v>83</v>
      </c>
      <c r="F212" s="1163" t="s">
        <v>84</v>
      </c>
    </row>
    <row r="213" spans="2:6" ht="18" x14ac:dyDescent="0.25">
      <c r="B213" s="1155" t="s">
        <v>73</v>
      </c>
      <c r="C213" s="1156">
        <f>('prix production information'!T12/'prix production information'!T11)^(1/15)*100-100</f>
        <v>0.47760670923810267</v>
      </c>
      <c r="D213" s="1156">
        <f>(('prix production information'!AC12/'prix production information'!AC11)/('prix production information'!T12/'prix production information'!T11))^(1/9)*100-100</f>
        <v>-0.33110707149936047</v>
      </c>
      <c r="E213" s="1156">
        <f>(('prix production information'!AG12/'prix production information'!AG11)/('prix production information'!AC12/'prix production information'!AC11))^(1/4)*100-100</f>
        <v>2.2976115486714122</v>
      </c>
      <c r="F213" s="1157">
        <f>(('prix production information'!AG12/'prix production information'!AG11)^(1/28)*100-100)</f>
        <v>0.47428527748130023</v>
      </c>
    </row>
    <row r="214" spans="2:6" ht="18" x14ac:dyDescent="0.25">
      <c r="B214" s="1165" t="s">
        <v>74</v>
      </c>
      <c r="C214" s="1166">
        <f>('prix production information'!T17/'prix production information'!T16)^(1/15)*100-100</f>
        <v>-0.4117900371067833</v>
      </c>
      <c r="D214" s="1166">
        <f>(('prix production information'!AC17/'prix production information'!AC16)/('prix production information'!T17/'prix production information'!T16))^(1/9)*100-100</f>
        <v>-1.1226170798368571</v>
      </c>
      <c r="E214" s="1166">
        <f>(('prix production information'!AG17/'prix production information'!AG16)/('prix production information'!AC17/'prix production information'!AC16))^(1/4)*100-100</f>
        <v>0.35522694029141633</v>
      </c>
      <c r="F214" s="1167">
        <f>(('prix production information'!AG17/'prix production information'!AG16)^(1/28)*100-100)</f>
        <v>-0.53186297663313553</v>
      </c>
    </row>
    <row r="215" spans="2:6" ht="18" x14ac:dyDescent="0.25">
      <c r="B215" s="1155" t="s">
        <v>75</v>
      </c>
      <c r="C215" s="1156">
        <f>('prix production information'!T22/'prix production information'!T21)^(1/15)*100-100</f>
        <v>-1.6675405768446154</v>
      </c>
      <c r="D215" s="1156">
        <f>(('prix production information'!AC22/'prix production information'!AC21)/('prix production information'!T22/'prix production information'!T21))^(1/9)*100-100</f>
        <v>2.0312115634141037E-2</v>
      </c>
      <c r="E215" s="1156">
        <f>(('prix production information'!AG22/'prix production information'!AG21)/('prix production information'!AC22/'prix production information'!AC21))^(1/4)*100-100</f>
        <v>1.7197227182414565</v>
      </c>
      <c r="F215" s="1157">
        <f>(('prix production information'!AG22/'prix production information'!AG21)^(1/28)*100-100)</f>
        <v>-0.6486303395737707</v>
      </c>
    </row>
    <row r="216" spans="2:6" ht="18" x14ac:dyDescent="0.25">
      <c r="B216" s="1158" t="s">
        <v>77</v>
      </c>
      <c r="C216" s="1159">
        <f>('prix production information'!T31/'prix production information'!T30)^(1/15)*100-100</f>
        <v>-4.7362857116041823E-2</v>
      </c>
      <c r="D216" s="1159">
        <f>(('prix production information'!AC31/'prix production information'!AC30)/('prix production information'!T31/'prix production information'!T30))^(1/9)*100-100</f>
        <v>-8.6924276063342631E-2</v>
      </c>
      <c r="E216" s="1159">
        <f>(('prix production information'!AG31/'prix production information'!AG30)/('prix production information'!AC31/'prix production information'!AC30))^(1/4)*100-100</f>
        <v>2.4655186037556973</v>
      </c>
      <c r="F216" s="1160">
        <f>(('prix production information'!AG31/'prix production information'!AG30)^(1/28)*100-100)</f>
        <v>0.29504837788773841</v>
      </c>
    </row>
    <row r="217" spans="2:6" ht="18" x14ac:dyDescent="0.25">
      <c r="B217" s="1155"/>
      <c r="C217" s="1162"/>
      <c r="D217" s="1162"/>
      <c r="E217" s="1162"/>
      <c r="F217" s="1163"/>
    </row>
    <row r="218" spans="2:6" ht="18" x14ac:dyDescent="0.25">
      <c r="B218" s="1168" t="s">
        <v>105</v>
      </c>
      <c r="C218" s="1169"/>
      <c r="D218" s="1169"/>
      <c r="E218" s="1169"/>
      <c r="F218" s="1176"/>
    </row>
    <row r="219" spans="2:6" ht="18" x14ac:dyDescent="0.25">
      <c r="B219" s="1155"/>
      <c r="C219" s="1162" t="s">
        <v>81</v>
      </c>
      <c r="D219" s="1162" t="s">
        <v>82</v>
      </c>
      <c r="E219" s="1162" t="s">
        <v>83</v>
      </c>
      <c r="F219" s="1163" t="s">
        <v>84</v>
      </c>
    </row>
    <row r="220" spans="2:6" ht="18" x14ac:dyDescent="0.25">
      <c r="B220" s="1155" t="s">
        <v>73</v>
      </c>
      <c r="C220" s="1156">
        <f>(C213+100)/(C206+100)*100-100</f>
        <v>-1.2723645567493378</v>
      </c>
      <c r="D220" s="1156">
        <f>(D213+100)/(D206+100)*100-100</f>
        <v>-1.6698662813457616</v>
      </c>
      <c r="E220" s="1156">
        <f>(E213+100)/(E206+100)*100-100</f>
        <v>-4.2330145648271866</v>
      </c>
      <c r="F220" s="1157">
        <f>(F213+100)/(F206+100)*100-100</f>
        <v>-1.8282414993682465</v>
      </c>
    </row>
    <row r="221" spans="2:6" ht="18" x14ac:dyDescent="0.25">
      <c r="B221" s="1165" t="s">
        <v>74</v>
      </c>
      <c r="C221" s="1166">
        <f>(C214+100)/(C207+100)*100-100</f>
        <v>-1.1783788419873673</v>
      </c>
      <c r="D221" s="1166">
        <f>(D214+100)/(D207+100)*100-100</f>
        <v>-1.8631879629688939</v>
      </c>
      <c r="E221" s="1166">
        <f>(E214+100)/(E207+100)*100-100</f>
        <v>-4.2364269803530874</v>
      </c>
      <c r="F221" s="1167">
        <f>(F214+100)/(F207+100)*100-100</f>
        <v>-1.8407983415363987</v>
      </c>
    </row>
    <row r="222" spans="2:6" ht="18" x14ac:dyDescent="0.25">
      <c r="B222" s="1155" t="s">
        <v>75</v>
      </c>
      <c r="C222" s="1156">
        <f>(C215+100)/(C208+100)*100-100</f>
        <v>-2.4244646829578755</v>
      </c>
      <c r="D222" s="1156">
        <f>(D215+100)/(D208+100)*100-100</f>
        <v>-1.0033613622134538</v>
      </c>
      <c r="E222" s="1156">
        <f>(E215+100)/(E208+100)*100-100</f>
        <v>-2.9935669683583086</v>
      </c>
      <c r="F222" s="1157">
        <f>(F215+100)/(F208+100)*100-100</f>
        <v>-2.0518043674943982</v>
      </c>
    </row>
    <row r="223" spans="2:6" ht="18" x14ac:dyDescent="0.25">
      <c r="B223" s="1158" t="s">
        <v>77</v>
      </c>
      <c r="C223" s="1159">
        <f>(C216+100)/(C209+100)*100-100</f>
        <v>-1.8427124715651786</v>
      </c>
      <c r="D223" s="1159">
        <f>(D216+100)/(D209+100)*100-100</f>
        <v>-0.94274763324092703</v>
      </c>
      <c r="E223" s="1159">
        <f>(E216+100)/(E209+100)*100-100</f>
        <v>-3.8744391587493823</v>
      </c>
      <c r="F223" s="1160">
        <f>(F216+100)/(F209+100)*100-100</f>
        <v>-1.848048620984045</v>
      </c>
    </row>
    <row r="224" spans="2:6" ht="15.75" x14ac:dyDescent="0.25">
      <c r="B224" s="1151" t="s">
        <v>86</v>
      </c>
    </row>
    <row r="227" spans="2:6" ht="18" x14ac:dyDescent="0.25">
      <c r="B227" s="1168" t="s">
        <v>88</v>
      </c>
      <c r="C227" s="1169"/>
      <c r="D227" s="1153"/>
      <c r="E227" s="1153"/>
      <c r="F227" s="1154"/>
    </row>
    <row r="228" spans="2:6" ht="18" x14ac:dyDescent="0.25">
      <c r="B228" s="1155"/>
      <c r="C228" s="1162" t="s">
        <v>81</v>
      </c>
      <c r="D228" s="1162" t="s">
        <v>82</v>
      </c>
      <c r="E228" s="1162" t="s">
        <v>83</v>
      </c>
      <c r="F228" s="1163" t="s">
        <v>84</v>
      </c>
    </row>
    <row r="229" spans="2:6" ht="18" x14ac:dyDescent="0.25">
      <c r="B229" s="1155" t="s">
        <v>73</v>
      </c>
      <c r="C229" s="1156">
        <f>C206</f>
        <v>1.7725242361277225</v>
      </c>
      <c r="D229" s="1156">
        <f t="shared" ref="D229:F229" si="30">D206</f>
        <v>1.36149434483319</v>
      </c>
      <c r="E229" s="1156">
        <f t="shared" si="30"/>
        <v>6.8192875486504221</v>
      </c>
      <c r="F229" s="1157">
        <f t="shared" si="30"/>
        <v>2.3454064712864664</v>
      </c>
    </row>
    <row r="230" spans="2:6" ht="18" x14ac:dyDescent="0.25">
      <c r="B230" s="1165" t="s">
        <v>74</v>
      </c>
      <c r="C230" s="1166">
        <f t="shared" ref="C230:F230" si="31">C207</f>
        <v>0.775729841200274</v>
      </c>
      <c r="D230" s="1166">
        <f t="shared" si="31"/>
        <v>0.75463107855244971</v>
      </c>
      <c r="E230" s="1166">
        <f t="shared" si="31"/>
        <v>4.7947813305822251</v>
      </c>
      <c r="F230" s="1167">
        <f t="shared" si="31"/>
        <v>1.3334820809337771</v>
      </c>
    </row>
    <row r="231" spans="2:6" ht="18" x14ac:dyDescent="0.25">
      <c r="B231" s="1155" t="s">
        <v>75</v>
      </c>
      <c r="C231" s="1156">
        <f t="shared" ref="C231:F231" si="32">C208</f>
        <v>0.77573144093328494</v>
      </c>
      <c r="D231" s="1156">
        <f t="shared" si="32"/>
        <v>1.0340487232026732</v>
      </c>
      <c r="E231" s="1156">
        <f t="shared" si="32"/>
        <v>4.8587393014052793</v>
      </c>
      <c r="F231" s="1157">
        <f t="shared" si="32"/>
        <v>1.4325675106718876</v>
      </c>
    </row>
    <row r="232" spans="2:6" ht="18" x14ac:dyDescent="0.25">
      <c r="B232" s="1158" t="s">
        <v>77</v>
      </c>
      <c r="C232" s="1159">
        <f t="shared" ref="C232:F232" si="33">C209</f>
        <v>1.829053817251264</v>
      </c>
      <c r="D232" s="1159">
        <f t="shared" si="33"/>
        <v>0.86396839880930543</v>
      </c>
      <c r="E232" s="1159">
        <f t="shared" si="33"/>
        <v>6.5954962520066829</v>
      </c>
      <c r="F232" s="1160">
        <f t="shared" si="33"/>
        <v>2.1834481829058774</v>
      </c>
    </row>
    <row r="233" spans="2:6" ht="18" x14ac:dyDescent="0.25">
      <c r="B233" s="1152"/>
      <c r="C233" s="1153"/>
      <c r="D233" s="1153"/>
      <c r="E233" s="1153"/>
      <c r="F233" s="1154"/>
    </row>
    <row r="234" spans="2:6" ht="18" x14ac:dyDescent="0.25">
      <c r="B234" s="1168" t="s">
        <v>106</v>
      </c>
      <c r="C234" s="1169"/>
      <c r="D234" s="1175"/>
      <c r="E234" s="1169"/>
      <c r="F234" s="1176"/>
    </row>
    <row r="235" spans="2:6" ht="18" x14ac:dyDescent="0.25">
      <c r="B235" s="1155"/>
      <c r="C235" s="1162" t="s">
        <v>81</v>
      </c>
      <c r="D235" s="1162" t="s">
        <v>82</v>
      </c>
      <c r="E235" s="1162" t="s">
        <v>83</v>
      </c>
      <c r="F235" s="1163" t="s">
        <v>84</v>
      </c>
    </row>
    <row r="236" spans="2:6" ht="18" x14ac:dyDescent="0.25">
      <c r="B236" s="1155" t="s">
        <v>73</v>
      </c>
      <c r="C236" s="1156">
        <f>('prix production information'!T12/'prix production information'!T11)^(1/15)*100-100</f>
        <v>0.47760670923810267</v>
      </c>
      <c r="D236" s="1156">
        <f>(('prix production information'!AC12/'prix production information'!AC11)/('prix production information'!T12/'prix production information'!T11))^(1/9)*100-100</f>
        <v>-0.33110707149936047</v>
      </c>
      <c r="E236" s="1156">
        <f>(('prix production information'!AG12/'prix production information'!AG11)/('prix production information'!AC12/'prix production information'!AC11))^(1/4)*100-100</f>
        <v>2.2976115486714122</v>
      </c>
      <c r="F236" s="1157">
        <f>(('prix production information'!AG12/'prix production information'!AG11)^(1/28)*100-100)</f>
        <v>0.47428527748130023</v>
      </c>
    </row>
    <row r="237" spans="2:6" ht="18" x14ac:dyDescent="0.25">
      <c r="B237" s="1165" t="s">
        <v>74</v>
      </c>
      <c r="C237" s="1166">
        <f>('prix production information'!T17/'prix production information'!T16)^(1/15)*100-100</f>
        <v>-0.4117900371067833</v>
      </c>
      <c r="D237" s="1166">
        <f>(('prix production information'!AC17/'prix production information'!AC16)/('prix production information'!T17/'prix production information'!T16))^(1/9)*100-100</f>
        <v>-1.1226170798368571</v>
      </c>
      <c r="E237" s="1166">
        <f>(('prix production information'!AG17/'prix production information'!AG16)/('prix production information'!AC17/'prix production information'!AC16))^(1/4)*100-100</f>
        <v>0.35522694029141633</v>
      </c>
      <c r="F237" s="1167">
        <f>(('prix production information'!AG17/'prix production information'!AG16)^(1/28)*100-100)</f>
        <v>-0.53186297663313553</v>
      </c>
    </row>
    <row r="238" spans="2:6" ht="18" x14ac:dyDescent="0.25">
      <c r="B238" s="1155" t="s">
        <v>75</v>
      </c>
      <c r="C238" s="1156">
        <f>('prix production information'!T22/'prix production information'!T21)^(1/15)*100-100</f>
        <v>-1.6675405768446154</v>
      </c>
      <c r="D238" s="1156">
        <f>(('prix production information'!AC22/'prix production information'!AC21)/('prix production information'!T22/'prix production information'!T21))^(1/9)*100-100</f>
        <v>2.0312115634141037E-2</v>
      </c>
      <c r="E238" s="1156">
        <f>(('prix production information'!AG22/'prix production information'!AG21)/('prix production information'!AC22/'prix production information'!AC21))^(1/4)*100-100</f>
        <v>1.7197227182414565</v>
      </c>
      <c r="F238" s="1157">
        <f>(('prix production information'!AG22/'prix production information'!AG21)^(1/28)*100-100)</f>
        <v>-0.6486303395737707</v>
      </c>
    </row>
    <row r="239" spans="2:6" ht="18" x14ac:dyDescent="0.25">
      <c r="B239" s="1158" t="s">
        <v>77</v>
      </c>
      <c r="C239" s="1159">
        <f>('prix production information'!T31/'prix production information'!T30)^(1/15)*100-100</f>
        <v>-4.7362857116041823E-2</v>
      </c>
      <c r="D239" s="1159">
        <f>(('prix production information'!AC31/'prix production information'!AC30)/('prix production information'!T31/'prix production information'!T30))^(1/9)*100-100</f>
        <v>-8.6924276063342631E-2</v>
      </c>
      <c r="E239" s="1159">
        <f>(('prix production information'!AG31/'prix production information'!AG30)/('prix production information'!AC31/'prix production information'!AC30))^(1/4)*100-100</f>
        <v>2.4655186037556973</v>
      </c>
      <c r="F239" s="1160">
        <f>(('prix production information'!AG31/'prix production information'!AG30)^(1/28)*100-100)</f>
        <v>0.29504837788773841</v>
      </c>
    </row>
    <row r="240" spans="2:6" ht="18" x14ac:dyDescent="0.25">
      <c r="B240" s="1155"/>
      <c r="C240" s="1162"/>
      <c r="D240" s="1162"/>
      <c r="E240" s="1162"/>
      <c r="F240" s="1163"/>
    </row>
    <row r="241" spans="2:6" ht="18" x14ac:dyDescent="0.25">
      <c r="B241" s="1168" t="s">
        <v>107</v>
      </c>
      <c r="C241" s="1169"/>
      <c r="D241" s="1169"/>
      <c r="E241" s="1169"/>
      <c r="F241" s="1176"/>
    </row>
    <row r="242" spans="2:6" ht="18" x14ac:dyDescent="0.25">
      <c r="B242" s="1155"/>
      <c r="C242" s="1162" t="s">
        <v>81</v>
      </c>
      <c r="D242" s="1162" t="s">
        <v>82</v>
      </c>
      <c r="E242" s="1162" t="s">
        <v>83</v>
      </c>
      <c r="F242" s="1163" t="s">
        <v>84</v>
      </c>
    </row>
    <row r="243" spans="2:6" ht="18" x14ac:dyDescent="0.25">
      <c r="B243" s="1155" t="s">
        <v>73</v>
      </c>
      <c r="C243" s="1156">
        <f>(C236+100)/(C229+100)*100-100</f>
        <v>-1.2723645567493378</v>
      </c>
      <c r="D243" s="1156">
        <f>(D236+100)/(D229+100)*100-100</f>
        <v>-1.6698662813457616</v>
      </c>
      <c r="E243" s="1156">
        <f>(E236+100)/(E229+100)*100-100</f>
        <v>-4.2330145648271866</v>
      </c>
      <c r="F243" s="1157">
        <f>(F236+100)/(F229+100)*100-100</f>
        <v>-1.8282414993682465</v>
      </c>
    </row>
    <row r="244" spans="2:6" ht="18" x14ac:dyDescent="0.25">
      <c r="B244" s="1165" t="s">
        <v>74</v>
      </c>
      <c r="C244" s="1166">
        <f>(C237+100)/(C230+100)*100-100</f>
        <v>-1.1783788419873673</v>
      </c>
      <c r="D244" s="1166">
        <f>(D237+100)/(D230+100)*100-100</f>
        <v>-1.8631879629688939</v>
      </c>
      <c r="E244" s="1166">
        <f>(E237+100)/(E230+100)*100-100</f>
        <v>-4.2364269803530874</v>
      </c>
      <c r="F244" s="1167">
        <f>(F237+100)/(F230+100)*100-100</f>
        <v>-1.8407983415363987</v>
      </c>
    </row>
    <row r="245" spans="2:6" ht="18" x14ac:dyDescent="0.25">
      <c r="B245" s="1155" t="s">
        <v>75</v>
      </c>
      <c r="C245" s="1156">
        <f>(C238+100)/(C231+100)*100-100</f>
        <v>-2.4244646829578755</v>
      </c>
      <c r="D245" s="1156">
        <f>(D238+100)/(D231+100)*100-100</f>
        <v>-1.0033613622134538</v>
      </c>
      <c r="E245" s="1156">
        <f>(E238+100)/(E231+100)*100-100</f>
        <v>-2.9935669683583086</v>
      </c>
      <c r="F245" s="1157">
        <f>(F238+100)/(F231+100)*100-100</f>
        <v>-2.0518043674943982</v>
      </c>
    </row>
    <row r="246" spans="2:6" ht="18" x14ac:dyDescent="0.25">
      <c r="B246" s="1158" t="s">
        <v>77</v>
      </c>
      <c r="C246" s="1159">
        <f>(C239+100)/(C232+100)*100-100</f>
        <v>-1.8427124715651786</v>
      </c>
      <c r="D246" s="1159">
        <f>(D239+100)/(D232+100)*100-100</f>
        <v>-0.94274763324092703</v>
      </c>
      <c r="E246" s="1159">
        <f>(E239+100)/(E232+100)*100-100</f>
        <v>-3.8744391587493823</v>
      </c>
      <c r="F246" s="1160">
        <f>(F239+100)/(F232+100)*100-100</f>
        <v>-1.848048620984045</v>
      </c>
    </row>
    <row r="247" spans="2:6" ht="15.75" x14ac:dyDescent="0.25">
      <c r="B247" s="1151" t="s">
        <v>86</v>
      </c>
    </row>
  </sheetData>
  <sortState ref="B29:AE34">
    <sortCondition descending="1" ref="AD29:AD34"/>
  </sortState>
  <mergeCells count="27">
    <mergeCell ref="B218:E218"/>
    <mergeCell ref="B211:E211"/>
    <mergeCell ref="B227:C227"/>
    <mergeCell ref="B241:E241"/>
    <mergeCell ref="B234:C234"/>
    <mergeCell ref="D234:E234"/>
    <mergeCell ref="B195:E195"/>
    <mergeCell ref="B204:C204"/>
    <mergeCell ref="B181:C181"/>
    <mergeCell ref="B188:C188"/>
    <mergeCell ref="D188:E188"/>
    <mergeCell ref="B158:C158"/>
    <mergeCell ref="B165:C165"/>
    <mergeCell ref="D165:E165"/>
    <mergeCell ref="B172:C172"/>
    <mergeCell ref="D172:E172"/>
    <mergeCell ref="B135:C135"/>
    <mergeCell ref="B142:C142"/>
    <mergeCell ref="D142:E142"/>
    <mergeCell ref="B149:E149"/>
    <mergeCell ref="B119:F119"/>
    <mergeCell ref="B126:F126"/>
    <mergeCell ref="B64:C64"/>
    <mergeCell ref="B89:C89"/>
    <mergeCell ref="B96:C96"/>
    <mergeCell ref="B103:D103"/>
    <mergeCell ref="B112:C1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6422-9B54-44CD-86B6-90B0BC4DB93B}">
  <dimension ref="B1:AH41"/>
  <sheetViews>
    <sheetView topLeftCell="A15" workbookViewId="0">
      <selection sqref="A1:XFD1048576"/>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64</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43026.1</v>
      </c>
      <c r="F9" s="883">
        <v>42106.2</v>
      </c>
      <c r="G9" s="883">
        <v>42644.4</v>
      </c>
      <c r="H9" s="883">
        <v>40471.5</v>
      </c>
      <c r="I9" s="883">
        <v>42392.800000000003</v>
      </c>
      <c r="J9" s="883">
        <v>40442.300000000003</v>
      </c>
      <c r="K9" s="883">
        <v>42052.3</v>
      </c>
      <c r="L9" s="883">
        <v>44954.2</v>
      </c>
      <c r="M9" s="883">
        <v>47312.800000000003</v>
      </c>
      <c r="N9" s="883">
        <v>48570.2</v>
      </c>
      <c r="O9" s="883">
        <v>46972.5</v>
      </c>
      <c r="P9" s="883">
        <v>48162.6</v>
      </c>
      <c r="Q9" s="883">
        <v>51380.3</v>
      </c>
      <c r="R9" s="883">
        <v>52065.3</v>
      </c>
      <c r="S9" s="884">
        <v>48489.4</v>
      </c>
      <c r="T9" s="883">
        <v>49319.1</v>
      </c>
      <c r="U9" s="883">
        <v>50279.5</v>
      </c>
      <c r="V9" s="883">
        <v>48949.9</v>
      </c>
      <c r="W9" s="883">
        <v>48464.2</v>
      </c>
      <c r="X9" s="883">
        <v>48597</v>
      </c>
      <c r="Y9" s="883">
        <v>48933.7</v>
      </c>
      <c r="Z9" s="883">
        <v>50248.2</v>
      </c>
      <c r="AA9" s="883">
        <v>47713.7</v>
      </c>
      <c r="AB9" s="883">
        <v>48109</v>
      </c>
      <c r="AC9" s="883">
        <v>49141.7</v>
      </c>
      <c r="AD9" s="883">
        <v>47595.1</v>
      </c>
      <c r="AE9" s="883">
        <v>54118.2</v>
      </c>
      <c r="AF9" s="883">
        <v>57118.1</v>
      </c>
      <c r="AG9" s="885">
        <v>56870.3</v>
      </c>
    </row>
    <row r="10" spans="2:33" x14ac:dyDescent="0.25">
      <c r="B10" s="881" t="s">
        <v>37</v>
      </c>
      <c r="C10" s="881" t="s">
        <v>39</v>
      </c>
      <c r="D10" s="882" t="s">
        <v>35</v>
      </c>
      <c r="E10" s="883">
        <v>22918.9</v>
      </c>
      <c r="F10" s="883">
        <v>22845.1</v>
      </c>
      <c r="G10" s="883">
        <v>23613</v>
      </c>
      <c r="H10" s="883">
        <v>24310.9</v>
      </c>
      <c r="I10" s="883">
        <v>25332</v>
      </c>
      <c r="J10" s="883">
        <v>25725</v>
      </c>
      <c r="K10" s="883">
        <v>27636.9</v>
      </c>
      <c r="L10" s="883">
        <v>30519.3</v>
      </c>
      <c r="M10" s="883">
        <v>33078.1</v>
      </c>
      <c r="N10" s="883">
        <v>35422</v>
      </c>
      <c r="O10" s="883">
        <v>36825</v>
      </c>
      <c r="P10" s="883">
        <v>38005.300000000003</v>
      </c>
      <c r="Q10" s="883">
        <v>40547.800000000003</v>
      </c>
      <c r="R10" s="883">
        <v>41748.800000000003</v>
      </c>
      <c r="S10" s="884">
        <v>39349.199999999997</v>
      </c>
      <c r="T10" s="883">
        <v>40843.9</v>
      </c>
      <c r="U10" s="883">
        <v>43013.5</v>
      </c>
      <c r="V10" s="883">
        <v>42958.2</v>
      </c>
      <c r="W10" s="883">
        <v>43045.7</v>
      </c>
      <c r="X10" s="883">
        <v>43667.8</v>
      </c>
      <c r="Y10" s="883">
        <v>44218.1</v>
      </c>
      <c r="Z10" s="883">
        <v>46553.8</v>
      </c>
      <c r="AA10" s="883">
        <v>45302</v>
      </c>
      <c r="AB10" s="883">
        <v>46453.8</v>
      </c>
      <c r="AC10" s="883">
        <v>48164.5</v>
      </c>
      <c r="AD10" s="883">
        <v>47595.1</v>
      </c>
      <c r="AE10" s="883">
        <v>55037.5</v>
      </c>
      <c r="AF10" s="883">
        <v>62488.1</v>
      </c>
      <c r="AG10" s="885">
        <v>65437.1</v>
      </c>
    </row>
    <row r="11" spans="2:33" x14ac:dyDescent="0.25">
      <c r="B11" s="881" t="s">
        <v>40</v>
      </c>
      <c r="C11" s="881" t="s">
        <v>38</v>
      </c>
      <c r="D11" s="882" t="s">
        <v>35</v>
      </c>
      <c r="E11" s="883">
        <v>83415.399999999994</v>
      </c>
      <c r="F11" s="883">
        <v>82117.399999999994</v>
      </c>
      <c r="G11" s="883">
        <v>84533.3</v>
      </c>
      <c r="H11" s="883">
        <v>88661.7</v>
      </c>
      <c r="I11" s="883">
        <v>96546.1</v>
      </c>
      <c r="J11" s="883">
        <v>90305.3</v>
      </c>
      <c r="K11" s="883">
        <v>93470.2</v>
      </c>
      <c r="L11" s="883">
        <v>96843</v>
      </c>
      <c r="M11" s="883">
        <v>95500.6</v>
      </c>
      <c r="N11" s="883">
        <v>96449.4</v>
      </c>
      <c r="O11" s="883">
        <v>96081</v>
      </c>
      <c r="P11" s="883">
        <v>96605.6</v>
      </c>
      <c r="Q11" s="883">
        <v>101593.60000000001</v>
      </c>
      <c r="R11" s="883">
        <v>101558.39999999999</v>
      </c>
      <c r="S11" s="884">
        <v>89621.7</v>
      </c>
      <c r="T11" s="883">
        <v>95495.5</v>
      </c>
      <c r="U11" s="883">
        <v>97528.8</v>
      </c>
      <c r="V11" s="883">
        <v>96381.1</v>
      </c>
      <c r="W11" s="883">
        <v>96062.3</v>
      </c>
      <c r="X11" s="883">
        <v>96403</v>
      </c>
      <c r="Y11" s="883">
        <v>94109.8</v>
      </c>
      <c r="Z11" s="883">
        <v>100743.9</v>
      </c>
      <c r="AA11" s="883">
        <v>97474.8</v>
      </c>
      <c r="AB11" s="883">
        <v>98751.4</v>
      </c>
      <c r="AC11" s="883">
        <v>103327.5</v>
      </c>
      <c r="AD11" s="883">
        <v>87664.4</v>
      </c>
      <c r="AE11" s="883">
        <v>117271.9</v>
      </c>
      <c r="AF11" s="883">
        <v>112172</v>
      </c>
      <c r="AG11" s="885">
        <v>103144.9</v>
      </c>
    </row>
    <row r="12" spans="2:33" x14ac:dyDescent="0.25">
      <c r="B12" s="881" t="s">
        <v>40</v>
      </c>
      <c r="C12" s="881" t="s">
        <v>39</v>
      </c>
      <c r="D12" s="882" t="s">
        <v>35</v>
      </c>
      <c r="E12" s="883">
        <v>49855.1</v>
      </c>
      <c r="F12" s="883">
        <v>51140.7</v>
      </c>
      <c r="G12" s="883">
        <v>51899.199999999997</v>
      </c>
      <c r="H12" s="883">
        <v>55707.6</v>
      </c>
      <c r="I12" s="883">
        <v>59848.2</v>
      </c>
      <c r="J12" s="883">
        <v>63215.199999999997</v>
      </c>
      <c r="K12" s="883">
        <v>66555.7</v>
      </c>
      <c r="L12" s="883">
        <v>70539.7</v>
      </c>
      <c r="M12" s="883">
        <v>70072.5</v>
      </c>
      <c r="N12" s="883">
        <v>72617.600000000006</v>
      </c>
      <c r="O12" s="883">
        <v>76176</v>
      </c>
      <c r="P12" s="883">
        <v>77602.3</v>
      </c>
      <c r="Q12" s="883">
        <v>82440.2</v>
      </c>
      <c r="R12" s="883">
        <v>84226.5</v>
      </c>
      <c r="S12" s="884">
        <v>74965.5</v>
      </c>
      <c r="T12" s="883">
        <v>81617.100000000006</v>
      </c>
      <c r="U12" s="883">
        <v>86103.6</v>
      </c>
      <c r="V12" s="883">
        <v>87625.600000000006</v>
      </c>
      <c r="W12" s="883">
        <v>88294.399999999994</v>
      </c>
      <c r="X12" s="883">
        <v>88969.3</v>
      </c>
      <c r="Y12" s="883">
        <v>87142.8</v>
      </c>
      <c r="Z12" s="883">
        <v>94452.5</v>
      </c>
      <c r="AA12" s="883">
        <v>93185</v>
      </c>
      <c r="AB12" s="883">
        <v>96328</v>
      </c>
      <c r="AC12" s="883">
        <v>102203</v>
      </c>
      <c r="AD12" s="883">
        <v>87664.4</v>
      </c>
      <c r="AE12" s="883">
        <v>121100.7</v>
      </c>
      <c r="AF12" s="883">
        <v>124483.8</v>
      </c>
      <c r="AG12" s="885">
        <v>119985.8</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144518.70000000001</v>
      </c>
      <c r="F14" s="883">
        <v>145118.9</v>
      </c>
      <c r="G14" s="883">
        <v>150945.5</v>
      </c>
      <c r="H14" s="883">
        <v>159337.20000000001</v>
      </c>
      <c r="I14" s="883">
        <v>166181.29999999999</v>
      </c>
      <c r="J14" s="883">
        <v>175497.1</v>
      </c>
      <c r="K14" s="883">
        <v>182066.5</v>
      </c>
      <c r="L14" s="883">
        <v>185332.1</v>
      </c>
      <c r="M14" s="883">
        <v>187536.2</v>
      </c>
      <c r="N14" s="883">
        <v>189219.9</v>
      </c>
      <c r="O14" s="883">
        <v>190238.1</v>
      </c>
      <c r="P14" s="883">
        <v>193601.4</v>
      </c>
      <c r="Q14" s="883">
        <v>199518.1</v>
      </c>
      <c r="R14" s="883">
        <v>205010.3</v>
      </c>
      <c r="S14" s="883">
        <v>195024.6</v>
      </c>
      <c r="T14" s="883">
        <v>196481.4</v>
      </c>
      <c r="U14" s="883">
        <v>203015.4</v>
      </c>
      <c r="V14" s="883">
        <v>202215.7</v>
      </c>
      <c r="W14" s="883">
        <v>203915.3</v>
      </c>
      <c r="X14" s="883">
        <v>207470</v>
      </c>
      <c r="Y14" s="883">
        <v>217663.7</v>
      </c>
      <c r="Z14" s="883">
        <v>221599.9</v>
      </c>
      <c r="AA14" s="883">
        <v>224303.2</v>
      </c>
      <c r="AB14" s="883">
        <v>225912.9</v>
      </c>
      <c r="AC14" s="883">
        <v>229331.8</v>
      </c>
      <c r="AD14" s="883">
        <v>210359.2</v>
      </c>
      <c r="AE14" s="883">
        <v>220718.4</v>
      </c>
      <c r="AF14" s="885">
        <v>222136.9</v>
      </c>
      <c r="AG14" s="885">
        <v>219058.8</v>
      </c>
    </row>
    <row r="15" spans="2:33" x14ac:dyDescent="0.25">
      <c r="B15" s="881" t="s">
        <v>37</v>
      </c>
      <c r="C15" s="881" t="s">
        <v>39</v>
      </c>
      <c r="D15" s="882" t="s">
        <v>35</v>
      </c>
      <c r="E15" s="883">
        <v>124612.2</v>
      </c>
      <c r="F15" s="883">
        <v>124725.1</v>
      </c>
      <c r="G15" s="883">
        <v>128238.9</v>
      </c>
      <c r="H15" s="883">
        <v>134837.20000000001</v>
      </c>
      <c r="I15" s="883">
        <v>137695.1</v>
      </c>
      <c r="J15" s="883">
        <v>145110.29999999999</v>
      </c>
      <c r="K15" s="883">
        <v>155981.4</v>
      </c>
      <c r="L15" s="883">
        <v>160363.6</v>
      </c>
      <c r="M15" s="883">
        <v>168893.4</v>
      </c>
      <c r="N15" s="883">
        <v>171796</v>
      </c>
      <c r="O15" s="883">
        <v>173570.3</v>
      </c>
      <c r="P15" s="883">
        <v>176898.1</v>
      </c>
      <c r="Q15" s="883">
        <v>183356.2</v>
      </c>
      <c r="R15" s="883">
        <v>193767.6</v>
      </c>
      <c r="S15" s="883">
        <v>190126</v>
      </c>
      <c r="T15" s="883">
        <v>188267.6</v>
      </c>
      <c r="U15" s="883">
        <v>192943.9</v>
      </c>
      <c r="V15" s="883">
        <v>194485.4</v>
      </c>
      <c r="W15" s="883">
        <v>194641.5</v>
      </c>
      <c r="X15" s="883">
        <v>195157</v>
      </c>
      <c r="Y15" s="883">
        <v>201891.4</v>
      </c>
      <c r="Z15" s="883">
        <v>203088.5</v>
      </c>
      <c r="AA15" s="883">
        <v>206272.9</v>
      </c>
      <c r="AB15" s="883">
        <v>209936.5</v>
      </c>
      <c r="AC15" s="883">
        <v>218378.5</v>
      </c>
      <c r="AD15" s="883">
        <v>210359.2</v>
      </c>
      <c r="AE15" s="883">
        <v>227549.8</v>
      </c>
      <c r="AF15" s="885">
        <v>255044.8</v>
      </c>
      <c r="AG15" s="885">
        <v>255500.4</v>
      </c>
    </row>
    <row r="16" spans="2:33" x14ac:dyDescent="0.25">
      <c r="B16" s="881" t="s">
        <v>40</v>
      </c>
      <c r="C16" s="881" t="s">
        <v>38</v>
      </c>
      <c r="D16" s="882" t="s">
        <v>35</v>
      </c>
      <c r="E16" s="883">
        <v>249965.8</v>
      </c>
      <c r="F16" s="883">
        <v>251392</v>
      </c>
      <c r="G16" s="883">
        <v>259878.39999999999</v>
      </c>
      <c r="H16" s="883">
        <v>275034.5</v>
      </c>
      <c r="I16" s="883">
        <v>288665.5</v>
      </c>
      <c r="J16" s="883">
        <v>306034.5</v>
      </c>
      <c r="K16" s="883">
        <v>319145.2</v>
      </c>
      <c r="L16" s="883">
        <v>325526.40000000002</v>
      </c>
      <c r="M16" s="883">
        <v>332523.40000000002</v>
      </c>
      <c r="N16" s="883">
        <v>347163.7</v>
      </c>
      <c r="O16" s="883">
        <v>355374.7</v>
      </c>
      <c r="P16" s="883">
        <v>363942.5</v>
      </c>
      <c r="Q16" s="883">
        <v>373750.2</v>
      </c>
      <c r="R16" s="883">
        <v>377610.4</v>
      </c>
      <c r="S16" s="883">
        <v>358353.8</v>
      </c>
      <c r="T16" s="883">
        <v>369311.9</v>
      </c>
      <c r="U16" s="883">
        <v>377617.8</v>
      </c>
      <c r="V16" s="883">
        <v>378823.1</v>
      </c>
      <c r="W16" s="883">
        <v>381324.79999999999</v>
      </c>
      <c r="X16" s="883">
        <v>390173.7</v>
      </c>
      <c r="Y16" s="883">
        <v>405189.3</v>
      </c>
      <c r="Z16" s="883">
        <v>416028.4</v>
      </c>
      <c r="AA16" s="883">
        <v>428542.9</v>
      </c>
      <c r="AB16" s="883">
        <v>435706</v>
      </c>
      <c r="AC16" s="883">
        <v>442823.7</v>
      </c>
      <c r="AD16" s="883">
        <v>415795</v>
      </c>
      <c r="AE16" s="883">
        <v>443989.2</v>
      </c>
      <c r="AF16" s="885">
        <v>453796.6</v>
      </c>
      <c r="AG16" s="885">
        <v>452662.4</v>
      </c>
    </row>
    <row r="17" spans="2:33" x14ac:dyDescent="0.25">
      <c r="B17" s="881" t="s">
        <v>40</v>
      </c>
      <c r="C17" s="881" t="s">
        <v>39</v>
      </c>
      <c r="D17" s="882" t="s">
        <v>35</v>
      </c>
      <c r="E17" s="883">
        <v>207484.1</v>
      </c>
      <c r="F17" s="883">
        <v>210112.2</v>
      </c>
      <c r="G17" s="883">
        <v>216709.2</v>
      </c>
      <c r="H17" s="883">
        <v>228785.8</v>
      </c>
      <c r="I17" s="883">
        <v>237776</v>
      </c>
      <c r="J17" s="883">
        <v>253086.3</v>
      </c>
      <c r="K17" s="883">
        <v>271857.2</v>
      </c>
      <c r="L17" s="883">
        <v>283634.7</v>
      </c>
      <c r="M17" s="883">
        <v>296949.2</v>
      </c>
      <c r="N17" s="883">
        <v>313906.8</v>
      </c>
      <c r="O17" s="883">
        <v>324449.7</v>
      </c>
      <c r="P17" s="883">
        <v>333952.2</v>
      </c>
      <c r="Q17" s="883">
        <v>346019</v>
      </c>
      <c r="R17" s="883">
        <v>358871.8</v>
      </c>
      <c r="S17" s="883">
        <v>344102.2</v>
      </c>
      <c r="T17" s="883">
        <v>352999.2</v>
      </c>
      <c r="U17" s="883">
        <v>362665.3</v>
      </c>
      <c r="V17" s="883">
        <v>368408.5</v>
      </c>
      <c r="W17" s="883">
        <v>370331.5</v>
      </c>
      <c r="X17" s="883">
        <v>374868.2</v>
      </c>
      <c r="Y17" s="883">
        <v>384978.1</v>
      </c>
      <c r="Z17" s="883">
        <v>392110.7</v>
      </c>
      <c r="AA17" s="883">
        <v>406466.7</v>
      </c>
      <c r="AB17" s="883">
        <v>417351.3</v>
      </c>
      <c r="AC17" s="883">
        <v>431014.6</v>
      </c>
      <c r="AD17" s="883">
        <v>415795</v>
      </c>
      <c r="AE17" s="883">
        <v>455896.1</v>
      </c>
      <c r="AF17" s="885">
        <v>508869.2</v>
      </c>
      <c r="AG17" s="885">
        <v>519008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202960.9</v>
      </c>
      <c r="F19" s="883">
        <v>200139.16</v>
      </c>
      <c r="G19" s="883">
        <v>203232.87</v>
      </c>
      <c r="H19" s="883">
        <v>212004.04</v>
      </c>
      <c r="I19" s="883">
        <v>212751.97</v>
      </c>
      <c r="J19" s="883">
        <v>222305.08</v>
      </c>
      <c r="K19" s="883">
        <v>236175.77</v>
      </c>
      <c r="L19" s="883">
        <v>239473.46</v>
      </c>
      <c r="M19" s="883">
        <v>249026.56</v>
      </c>
      <c r="N19" s="883">
        <v>252596.22</v>
      </c>
      <c r="O19" s="883">
        <v>258477.67</v>
      </c>
      <c r="P19" s="883">
        <v>284655.21000000002</v>
      </c>
      <c r="Q19" s="883">
        <v>285913.09000000003</v>
      </c>
      <c r="R19" s="883">
        <v>284757.2</v>
      </c>
      <c r="S19" s="883">
        <v>267962.78000000003</v>
      </c>
      <c r="T19" s="883">
        <v>259395.58</v>
      </c>
      <c r="U19" s="883">
        <v>271090.48</v>
      </c>
      <c r="V19" s="883">
        <v>282139.44</v>
      </c>
      <c r="W19" s="883">
        <v>278535.78000000003</v>
      </c>
      <c r="X19" s="883">
        <v>289414.76</v>
      </c>
      <c r="Y19" s="883">
        <v>297404.01</v>
      </c>
      <c r="Z19" s="883">
        <v>308147</v>
      </c>
      <c r="AA19" s="883">
        <v>322901.61</v>
      </c>
      <c r="AB19" s="883">
        <v>323989.5</v>
      </c>
      <c r="AC19" s="883">
        <v>337384.24</v>
      </c>
      <c r="AD19" s="885">
        <v>339968</v>
      </c>
      <c r="AE19" s="885">
        <v>332420.71000000002</v>
      </c>
      <c r="AF19" s="885">
        <v>335072.46000000002</v>
      </c>
      <c r="AG19" s="885">
        <v>324873.42</v>
      </c>
    </row>
    <row r="20" spans="2:33" x14ac:dyDescent="0.25">
      <c r="B20" s="881" t="s">
        <v>37</v>
      </c>
      <c r="C20" s="881" t="s">
        <v>39</v>
      </c>
      <c r="D20" s="882" t="s">
        <v>35</v>
      </c>
      <c r="E20" s="883">
        <v>175508</v>
      </c>
      <c r="F20" s="883">
        <v>175906</v>
      </c>
      <c r="G20" s="883">
        <v>179601</v>
      </c>
      <c r="H20" s="883">
        <v>189818</v>
      </c>
      <c r="I20" s="883">
        <v>187311</v>
      </c>
      <c r="J20" s="883">
        <v>195063</v>
      </c>
      <c r="K20" s="883">
        <v>206888</v>
      </c>
      <c r="L20" s="883">
        <v>209781</v>
      </c>
      <c r="M20" s="883">
        <v>213703</v>
      </c>
      <c r="N20" s="883">
        <v>215254</v>
      </c>
      <c r="O20" s="883">
        <v>219037</v>
      </c>
      <c r="P20" s="883">
        <v>225837</v>
      </c>
      <c r="Q20" s="883">
        <v>233261</v>
      </c>
      <c r="R20" s="883">
        <v>241615</v>
      </c>
      <c r="S20" s="883">
        <v>240682</v>
      </c>
      <c r="T20" s="883">
        <v>232275</v>
      </c>
      <c r="U20" s="883">
        <v>243920</v>
      </c>
      <c r="V20" s="883">
        <v>238284</v>
      </c>
      <c r="W20" s="883">
        <v>241587</v>
      </c>
      <c r="X20" s="883">
        <v>261236</v>
      </c>
      <c r="Y20" s="883">
        <v>272104</v>
      </c>
      <c r="Z20" s="883">
        <v>286443</v>
      </c>
      <c r="AA20" s="883">
        <v>308478</v>
      </c>
      <c r="AB20" s="883">
        <v>316581</v>
      </c>
      <c r="AC20" s="883">
        <v>325945</v>
      </c>
      <c r="AD20" s="885">
        <v>339968</v>
      </c>
      <c r="AE20" s="885">
        <v>343665</v>
      </c>
      <c r="AF20" s="885">
        <v>387718</v>
      </c>
      <c r="AG20" s="885">
        <v>397493</v>
      </c>
    </row>
    <row r="21" spans="2:33" x14ac:dyDescent="0.25">
      <c r="B21" s="881" t="s">
        <v>40</v>
      </c>
      <c r="C21" s="881" t="s">
        <v>38</v>
      </c>
      <c r="D21" s="882" t="s">
        <v>35</v>
      </c>
      <c r="E21" s="883">
        <v>358035.7</v>
      </c>
      <c r="F21" s="883">
        <v>357727.37</v>
      </c>
      <c r="G21" s="883">
        <v>364757.35</v>
      </c>
      <c r="H21" s="883">
        <v>381037.3</v>
      </c>
      <c r="I21" s="883">
        <v>390287.28</v>
      </c>
      <c r="J21" s="883">
        <v>400338.92</v>
      </c>
      <c r="K21" s="883">
        <v>416248.88</v>
      </c>
      <c r="L21" s="883">
        <v>415447.21</v>
      </c>
      <c r="M21" s="883">
        <v>430308.84</v>
      </c>
      <c r="N21" s="883">
        <v>445170.46</v>
      </c>
      <c r="O21" s="883">
        <v>454173.77</v>
      </c>
      <c r="P21" s="883">
        <v>484822.02</v>
      </c>
      <c r="Q21" s="883">
        <v>487103.68</v>
      </c>
      <c r="R21" s="883">
        <v>497463.66</v>
      </c>
      <c r="S21" s="883">
        <v>470145.4</v>
      </c>
      <c r="T21" s="883">
        <v>487042.02</v>
      </c>
      <c r="U21" s="883">
        <v>501471.98</v>
      </c>
      <c r="V21" s="883">
        <v>496600.32000000001</v>
      </c>
      <c r="W21" s="883">
        <v>493702</v>
      </c>
      <c r="X21" s="883">
        <v>514298.61</v>
      </c>
      <c r="Y21" s="883">
        <v>523178.59</v>
      </c>
      <c r="Z21" s="883">
        <v>540753.54</v>
      </c>
      <c r="AA21" s="883">
        <v>567331.80000000005</v>
      </c>
      <c r="AB21" s="883">
        <v>584290.09</v>
      </c>
      <c r="AC21" s="883">
        <v>602605.04</v>
      </c>
      <c r="AD21" s="885">
        <v>616665</v>
      </c>
      <c r="AE21" s="885">
        <v>620858.31999999995</v>
      </c>
      <c r="AF21" s="885">
        <v>633561.62</v>
      </c>
      <c r="AG21" s="885">
        <v>614506.67000000004</v>
      </c>
    </row>
    <row r="22" spans="2:33" x14ac:dyDescent="0.25">
      <c r="B22" s="881" t="s">
        <v>40</v>
      </c>
      <c r="C22" s="881" t="s">
        <v>39</v>
      </c>
      <c r="D22" s="882" t="s">
        <v>35</v>
      </c>
      <c r="E22" s="883">
        <v>295991</v>
      </c>
      <c r="F22" s="883">
        <v>297362</v>
      </c>
      <c r="G22" s="883">
        <v>305757</v>
      </c>
      <c r="H22" s="883">
        <v>321595</v>
      </c>
      <c r="I22" s="883">
        <v>326359</v>
      </c>
      <c r="J22" s="883">
        <v>336727</v>
      </c>
      <c r="K22" s="883">
        <v>351833</v>
      </c>
      <c r="L22" s="883">
        <v>352747</v>
      </c>
      <c r="M22" s="883">
        <v>360940</v>
      </c>
      <c r="N22" s="883">
        <v>373125</v>
      </c>
      <c r="O22" s="883">
        <v>381101</v>
      </c>
      <c r="P22" s="883">
        <v>394554</v>
      </c>
      <c r="Q22" s="883">
        <v>405704</v>
      </c>
      <c r="R22" s="883">
        <v>428383</v>
      </c>
      <c r="S22" s="883">
        <v>415453</v>
      </c>
      <c r="T22" s="883">
        <v>429845</v>
      </c>
      <c r="U22" s="883">
        <v>450293</v>
      </c>
      <c r="V22" s="883">
        <v>433068</v>
      </c>
      <c r="W22" s="883">
        <v>438500</v>
      </c>
      <c r="X22" s="883">
        <v>469421</v>
      </c>
      <c r="Y22" s="883">
        <v>481633</v>
      </c>
      <c r="Z22" s="883">
        <v>503215</v>
      </c>
      <c r="AA22" s="883">
        <v>540219</v>
      </c>
      <c r="AB22" s="883">
        <v>571585</v>
      </c>
      <c r="AC22" s="883">
        <v>590110</v>
      </c>
      <c r="AD22" s="885">
        <v>616665</v>
      </c>
      <c r="AE22" s="885">
        <v>645811</v>
      </c>
      <c r="AF22" s="885">
        <v>733784</v>
      </c>
      <c r="AG22" s="885">
        <v>736545</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128276.5</v>
      </c>
      <c r="F24" s="883">
        <v>129379.1</v>
      </c>
      <c r="G24" s="883">
        <v>132635</v>
      </c>
      <c r="H24" s="883">
        <v>136614.70000000001</v>
      </c>
      <c r="I24" s="883">
        <v>139471.79999999999</v>
      </c>
      <c r="J24" s="883">
        <v>143708.20000000001</v>
      </c>
      <c r="K24" s="883">
        <v>146517.6</v>
      </c>
      <c r="L24" s="883">
        <v>143397.4</v>
      </c>
      <c r="M24" s="883">
        <v>143542.1</v>
      </c>
      <c r="N24" s="883">
        <v>148024.20000000001</v>
      </c>
      <c r="O24" s="883">
        <v>152909.9</v>
      </c>
      <c r="P24" s="883">
        <v>153887.79999999999</v>
      </c>
      <c r="Q24" s="883">
        <v>158026.70000000001</v>
      </c>
      <c r="R24" s="883">
        <v>157386.9</v>
      </c>
      <c r="S24" s="883">
        <v>145861.6</v>
      </c>
      <c r="T24" s="883">
        <v>153895.4</v>
      </c>
      <c r="U24" s="883">
        <v>160373.1</v>
      </c>
      <c r="V24" s="883">
        <v>159704.6</v>
      </c>
      <c r="W24" s="883">
        <v>161528</v>
      </c>
      <c r="X24" s="883">
        <v>167569.4</v>
      </c>
      <c r="Y24" s="883">
        <v>175381.9</v>
      </c>
      <c r="Z24" s="883">
        <v>178835.4</v>
      </c>
      <c r="AA24" s="883">
        <v>182135.9</v>
      </c>
      <c r="AB24" s="883">
        <v>185390.7</v>
      </c>
      <c r="AC24" s="883">
        <v>191983.8</v>
      </c>
      <c r="AD24" s="883">
        <v>175832.3</v>
      </c>
      <c r="AE24" s="883">
        <v>200673.2</v>
      </c>
      <c r="AF24" s="883">
        <v>207589.7</v>
      </c>
      <c r="AG24" s="883">
        <v>208487.7</v>
      </c>
    </row>
    <row r="25" spans="2:33" x14ac:dyDescent="0.25">
      <c r="B25" s="881" t="s">
        <v>37</v>
      </c>
      <c r="C25" s="881" t="s">
        <v>39</v>
      </c>
      <c r="D25" s="882" t="s">
        <v>35</v>
      </c>
      <c r="E25" s="883">
        <v>126217.5</v>
      </c>
      <c r="F25" s="883">
        <v>130549</v>
      </c>
      <c r="G25" s="883">
        <v>134428.79999999999</v>
      </c>
      <c r="H25" s="883">
        <v>137945.1</v>
      </c>
      <c r="I25" s="883">
        <v>138950.1</v>
      </c>
      <c r="J25" s="883">
        <v>145014.70000000001</v>
      </c>
      <c r="K25" s="883">
        <v>152564.29999999999</v>
      </c>
      <c r="L25" s="883">
        <v>152781.70000000001</v>
      </c>
      <c r="M25" s="883">
        <v>154163.70000000001</v>
      </c>
      <c r="N25" s="883">
        <v>158692.79999999999</v>
      </c>
      <c r="O25" s="883">
        <v>161126.6</v>
      </c>
      <c r="P25" s="883">
        <v>163314.70000000001</v>
      </c>
      <c r="Q25" s="883">
        <v>167270.5</v>
      </c>
      <c r="R25" s="883">
        <v>169596.79999999999</v>
      </c>
      <c r="S25" s="883">
        <v>160247.70000000001</v>
      </c>
      <c r="T25" s="883">
        <v>163201.29999999999</v>
      </c>
      <c r="U25" s="883">
        <v>168417.9</v>
      </c>
      <c r="V25" s="883">
        <v>164404</v>
      </c>
      <c r="W25" s="883">
        <v>161800.29999999999</v>
      </c>
      <c r="X25" s="883">
        <v>164500.20000000001</v>
      </c>
      <c r="Y25" s="883">
        <v>171054.1</v>
      </c>
      <c r="Z25" s="883">
        <v>177789.5</v>
      </c>
      <c r="AA25" s="883">
        <v>184969.60000000001</v>
      </c>
      <c r="AB25" s="883">
        <v>188193.7</v>
      </c>
      <c r="AC25" s="883">
        <v>197078.39999999999</v>
      </c>
      <c r="AD25" s="883">
        <v>175832.3</v>
      </c>
      <c r="AE25" s="883">
        <v>199798.3</v>
      </c>
      <c r="AF25" s="883">
        <v>220259.3</v>
      </c>
      <c r="AG25" s="883">
        <v>230535.2</v>
      </c>
    </row>
    <row r="26" spans="2:33" x14ac:dyDescent="0.25">
      <c r="B26" s="881" t="s">
        <v>40</v>
      </c>
      <c r="C26" s="881" t="s">
        <v>39</v>
      </c>
      <c r="D26" s="882" t="s">
        <v>35</v>
      </c>
      <c r="E26" s="883">
        <v>215716.7</v>
      </c>
      <c r="F26" s="883">
        <v>224768.5</v>
      </c>
      <c r="G26" s="883">
        <v>235151.5</v>
      </c>
      <c r="H26" s="883">
        <v>244662.6</v>
      </c>
      <c r="I26" s="883">
        <v>253522.6</v>
      </c>
      <c r="J26" s="883">
        <v>270478.7</v>
      </c>
      <c r="K26" s="883">
        <v>285489.8</v>
      </c>
      <c r="L26" s="883">
        <v>290950.09999999998</v>
      </c>
      <c r="M26" s="883">
        <v>295860.90000000002</v>
      </c>
      <c r="N26" s="883">
        <v>307400.3</v>
      </c>
      <c r="O26" s="883">
        <v>311699.8</v>
      </c>
      <c r="P26" s="883">
        <v>322123.40000000002</v>
      </c>
      <c r="Q26" s="883">
        <v>333990.59999999998</v>
      </c>
      <c r="R26" s="883">
        <v>337235.9</v>
      </c>
      <c r="S26" s="883">
        <v>320308.59999999998</v>
      </c>
      <c r="T26" s="883">
        <v>327661.5</v>
      </c>
      <c r="U26" s="883">
        <v>335284.2</v>
      </c>
      <c r="V26" s="883">
        <v>331697.59999999998</v>
      </c>
      <c r="W26" s="883">
        <v>319959.8</v>
      </c>
      <c r="X26" s="883">
        <v>327414.3</v>
      </c>
      <c r="Y26" s="883">
        <v>333761.2</v>
      </c>
      <c r="Z26" s="883">
        <v>336877.8</v>
      </c>
      <c r="AA26" s="883">
        <v>352576.5</v>
      </c>
      <c r="AB26" s="883">
        <v>359988.6</v>
      </c>
      <c r="AC26" s="883">
        <v>374095.4</v>
      </c>
      <c r="AD26" s="883">
        <v>351892.9</v>
      </c>
      <c r="AE26" s="883">
        <v>394414.6</v>
      </c>
      <c r="AF26" s="883">
        <v>435290.9</v>
      </c>
      <c r="AG26" s="883">
        <v>447106.1</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51927.671000000002</v>
      </c>
      <c r="F28" s="883">
        <v>54506.233</v>
      </c>
      <c r="G28" s="883">
        <v>58640.298000000003</v>
      </c>
      <c r="H28" s="883">
        <v>62718.048999999999</v>
      </c>
      <c r="I28" s="883">
        <v>66275.517999999996</v>
      </c>
      <c r="J28" s="883">
        <v>71535.688999999998</v>
      </c>
      <c r="K28" s="883">
        <v>72463.206999999995</v>
      </c>
      <c r="L28" s="883">
        <v>71440.539000000004</v>
      </c>
      <c r="M28" s="883">
        <v>72194.904999999999</v>
      </c>
      <c r="N28" s="883">
        <v>74998.843999999997</v>
      </c>
      <c r="O28" s="883">
        <v>77078.955000000002</v>
      </c>
      <c r="P28" s="883">
        <v>80861.006999999998</v>
      </c>
      <c r="Q28" s="883">
        <v>84262.184999999998</v>
      </c>
      <c r="R28" s="883">
        <v>84573.468999999997</v>
      </c>
      <c r="S28" s="883">
        <v>79439.160999999993</v>
      </c>
      <c r="T28" s="883">
        <v>82875.520999999993</v>
      </c>
      <c r="U28" s="883">
        <v>86731.213000000003</v>
      </c>
      <c r="V28" s="883">
        <v>86441.145999999993</v>
      </c>
      <c r="W28" s="883">
        <v>87978.862999999998</v>
      </c>
      <c r="X28" s="883">
        <v>90532.645000000004</v>
      </c>
      <c r="Y28" s="883">
        <v>93559.576000000001</v>
      </c>
      <c r="Z28" s="883">
        <v>96729.815000000002</v>
      </c>
      <c r="AA28" s="883">
        <v>99589.572</v>
      </c>
      <c r="AB28" s="883">
        <v>103274.249</v>
      </c>
      <c r="AC28" s="883">
        <v>107796.607</v>
      </c>
      <c r="AD28" s="883">
        <v>107341.284</v>
      </c>
      <c r="AE28" s="883">
        <v>117519</v>
      </c>
      <c r="AF28" s="883">
        <v>117025</v>
      </c>
      <c r="AG28" s="883">
        <v>115849.776</v>
      </c>
    </row>
    <row r="29" spans="2:33" x14ac:dyDescent="0.25">
      <c r="B29" s="881" t="s">
        <v>37</v>
      </c>
      <c r="C29" s="881" t="s">
        <v>39</v>
      </c>
      <c r="D29" s="882" t="s">
        <v>35</v>
      </c>
      <c r="E29" s="883">
        <v>37296</v>
      </c>
      <c r="F29" s="883">
        <v>38842</v>
      </c>
      <c r="G29" s="883">
        <v>42739</v>
      </c>
      <c r="H29" s="883">
        <v>47072</v>
      </c>
      <c r="I29" s="883">
        <v>50272</v>
      </c>
      <c r="J29" s="883">
        <v>55145</v>
      </c>
      <c r="K29" s="883">
        <v>58953</v>
      </c>
      <c r="L29" s="883">
        <v>62125</v>
      </c>
      <c r="M29" s="883">
        <v>60816</v>
      </c>
      <c r="N29" s="883">
        <v>62700</v>
      </c>
      <c r="O29" s="883">
        <v>64218</v>
      </c>
      <c r="P29" s="883">
        <v>66711</v>
      </c>
      <c r="Q29" s="883">
        <v>71192</v>
      </c>
      <c r="R29" s="883">
        <v>73532</v>
      </c>
      <c r="S29" s="883">
        <v>70392</v>
      </c>
      <c r="T29" s="883">
        <v>72006</v>
      </c>
      <c r="U29" s="883">
        <v>74452</v>
      </c>
      <c r="V29" s="883">
        <v>75664</v>
      </c>
      <c r="W29" s="883">
        <v>78857</v>
      </c>
      <c r="X29" s="883">
        <v>79917</v>
      </c>
      <c r="Y29" s="883">
        <v>83548</v>
      </c>
      <c r="Z29" s="883">
        <v>86726</v>
      </c>
      <c r="AA29" s="883">
        <v>90625</v>
      </c>
      <c r="AB29" s="883">
        <v>95182</v>
      </c>
      <c r="AC29" s="883">
        <v>102275</v>
      </c>
      <c r="AD29" s="883">
        <v>103442</v>
      </c>
      <c r="AE29" s="883">
        <v>117519</v>
      </c>
      <c r="AF29" s="883">
        <v>121882</v>
      </c>
      <c r="AG29" s="883">
        <v>126717</v>
      </c>
    </row>
    <row r="30" spans="2:33" x14ac:dyDescent="0.25">
      <c r="B30" s="881" t="s">
        <v>40</v>
      </c>
      <c r="C30" s="881" t="s">
        <v>45</v>
      </c>
      <c r="D30" s="882" t="s">
        <v>35</v>
      </c>
      <c r="E30" s="883">
        <v>90917.644</v>
      </c>
      <c r="F30" s="883">
        <v>97566.377999999997</v>
      </c>
      <c r="G30" s="883">
        <v>104529.08900000001</v>
      </c>
      <c r="H30" s="883">
        <v>112303.93399999999</v>
      </c>
      <c r="I30" s="883">
        <v>119981.571</v>
      </c>
      <c r="J30" s="883">
        <v>127155.005</v>
      </c>
      <c r="K30" s="883">
        <v>128600.728</v>
      </c>
      <c r="L30" s="883">
        <v>128716.879</v>
      </c>
      <c r="M30" s="883">
        <v>127218.06600000001</v>
      </c>
      <c r="N30" s="883">
        <v>131101.40599999999</v>
      </c>
      <c r="O30" s="883">
        <v>133638.549</v>
      </c>
      <c r="P30" s="883">
        <v>141257.12899999999</v>
      </c>
      <c r="Q30" s="883">
        <v>146965.53899999999</v>
      </c>
      <c r="R30" s="883">
        <v>148138.87</v>
      </c>
      <c r="S30" s="883">
        <v>139875.04699999999</v>
      </c>
      <c r="T30" s="883">
        <v>145088.36199999999</v>
      </c>
      <c r="U30" s="883">
        <v>151654.64799999999</v>
      </c>
      <c r="V30" s="883">
        <v>152489.38399999999</v>
      </c>
      <c r="W30" s="883">
        <v>155475.23699999999</v>
      </c>
      <c r="X30" s="883">
        <v>160464.321</v>
      </c>
      <c r="Y30" s="883">
        <v>169114.77600000001</v>
      </c>
      <c r="Z30" s="883">
        <v>174964.56400000001</v>
      </c>
      <c r="AA30" s="883">
        <v>182644.55100000001</v>
      </c>
      <c r="AB30" s="883">
        <v>188683.94399999999</v>
      </c>
      <c r="AC30" s="883">
        <v>195022.69699999999</v>
      </c>
      <c r="AD30" s="883">
        <v>192287.49600000001</v>
      </c>
      <c r="AE30" s="883">
        <v>208878</v>
      </c>
      <c r="AF30" s="883">
        <v>207813</v>
      </c>
      <c r="AG30" s="883">
        <v>207709.83600000001</v>
      </c>
    </row>
    <row r="31" spans="2:33" x14ac:dyDescent="0.25">
      <c r="B31" s="881" t="s">
        <v>40</v>
      </c>
      <c r="C31" s="881" t="s">
        <v>39</v>
      </c>
      <c r="D31" s="882" t="s">
        <v>35</v>
      </c>
      <c r="E31" s="883">
        <v>63422</v>
      </c>
      <c r="F31" s="883">
        <v>68410</v>
      </c>
      <c r="G31" s="883">
        <v>74644</v>
      </c>
      <c r="H31" s="883">
        <v>81972</v>
      </c>
      <c r="I31" s="883">
        <v>88881</v>
      </c>
      <c r="J31" s="883">
        <v>96396</v>
      </c>
      <c r="K31" s="883">
        <v>101861</v>
      </c>
      <c r="L31" s="883">
        <v>107349</v>
      </c>
      <c r="M31" s="883">
        <v>105225</v>
      </c>
      <c r="N31" s="883">
        <v>108823</v>
      </c>
      <c r="O31" s="883">
        <v>111509</v>
      </c>
      <c r="P31" s="883">
        <v>118110</v>
      </c>
      <c r="Q31" s="883">
        <v>125756</v>
      </c>
      <c r="R31" s="883">
        <v>130180</v>
      </c>
      <c r="S31" s="883">
        <v>124305</v>
      </c>
      <c r="T31" s="883">
        <v>127803</v>
      </c>
      <c r="U31" s="883">
        <v>133353</v>
      </c>
      <c r="V31" s="883">
        <v>135950</v>
      </c>
      <c r="W31" s="883">
        <v>140639</v>
      </c>
      <c r="X31" s="883">
        <v>143928</v>
      </c>
      <c r="Y31" s="883">
        <v>152787</v>
      </c>
      <c r="Z31" s="883">
        <v>158448</v>
      </c>
      <c r="AA31" s="883">
        <v>167693</v>
      </c>
      <c r="AB31" s="883">
        <v>175713</v>
      </c>
      <c r="AC31" s="883">
        <v>186167</v>
      </c>
      <c r="AD31" s="883">
        <v>185710</v>
      </c>
      <c r="AE31" s="883">
        <v>208878</v>
      </c>
      <c r="AF31" s="883">
        <v>221584</v>
      </c>
      <c r="AG31" s="883">
        <v>231281</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73761</v>
      </c>
      <c r="F33" s="883">
        <v>75280</v>
      </c>
      <c r="G33" s="883">
        <v>77756</v>
      </c>
      <c r="H33" s="883">
        <v>81122</v>
      </c>
      <c r="I33" s="883">
        <v>85092</v>
      </c>
      <c r="J33" s="883">
        <v>87761</v>
      </c>
      <c r="K33" s="883">
        <v>92609</v>
      </c>
      <c r="L33" s="883">
        <v>96130</v>
      </c>
      <c r="M33" s="883">
        <v>98672</v>
      </c>
      <c r="N33" s="883">
        <v>103120</v>
      </c>
      <c r="O33" s="883">
        <v>107581</v>
      </c>
      <c r="P33" s="883">
        <v>112447</v>
      </c>
      <c r="Q33" s="883">
        <v>118395</v>
      </c>
      <c r="R33" s="883">
        <v>120143</v>
      </c>
      <c r="S33" s="883">
        <v>117669</v>
      </c>
      <c r="T33" s="883">
        <v>120712</v>
      </c>
      <c r="U33" s="883">
        <v>120909</v>
      </c>
      <c r="V33" s="883">
        <v>119025</v>
      </c>
      <c r="W33" s="883">
        <v>120958</v>
      </c>
      <c r="X33" s="883">
        <v>122747</v>
      </c>
      <c r="Y33" s="883">
        <v>131841</v>
      </c>
      <c r="Z33" s="883">
        <v>138734</v>
      </c>
      <c r="AA33" s="883">
        <v>140248</v>
      </c>
      <c r="AB33" s="883">
        <v>144394</v>
      </c>
      <c r="AC33" s="883">
        <v>147668</v>
      </c>
      <c r="AD33" s="883">
        <v>135607</v>
      </c>
      <c r="AE33" s="883">
        <v>144760</v>
      </c>
      <c r="AF33" s="885">
        <v>145133</v>
      </c>
      <c r="AG33" s="885">
        <v>143769</v>
      </c>
    </row>
    <row r="34" spans="2:34" x14ac:dyDescent="0.25">
      <c r="B34" s="881" t="s">
        <v>37</v>
      </c>
      <c r="C34" s="881" t="s">
        <v>39</v>
      </c>
      <c r="D34" s="882" t="s">
        <v>35</v>
      </c>
      <c r="E34" s="883">
        <v>52488</v>
      </c>
      <c r="F34" s="883">
        <v>54785</v>
      </c>
      <c r="G34" s="883">
        <v>57149</v>
      </c>
      <c r="H34" s="883">
        <v>59628</v>
      </c>
      <c r="I34" s="883">
        <v>63585</v>
      </c>
      <c r="J34" s="883">
        <v>68415</v>
      </c>
      <c r="K34" s="883">
        <v>74878</v>
      </c>
      <c r="L34" s="883">
        <v>80544</v>
      </c>
      <c r="M34" s="883">
        <v>84870</v>
      </c>
      <c r="N34" s="883">
        <v>91739</v>
      </c>
      <c r="O34" s="883">
        <v>97547</v>
      </c>
      <c r="P34" s="883">
        <v>105084</v>
      </c>
      <c r="Q34" s="883">
        <v>114096</v>
      </c>
      <c r="R34" s="883">
        <v>120550</v>
      </c>
      <c r="S34" s="883">
        <v>118064</v>
      </c>
      <c r="T34" s="883">
        <v>119726</v>
      </c>
      <c r="U34" s="883">
        <v>122348</v>
      </c>
      <c r="V34" s="883">
        <v>120807</v>
      </c>
      <c r="W34" s="883">
        <v>120581</v>
      </c>
      <c r="X34" s="883">
        <v>120318</v>
      </c>
      <c r="Y34" s="883">
        <v>126859</v>
      </c>
      <c r="Z34" s="883">
        <v>134228</v>
      </c>
      <c r="AA34" s="883">
        <v>139334</v>
      </c>
      <c r="AB34" s="883">
        <v>144466</v>
      </c>
      <c r="AC34" s="883">
        <v>147392</v>
      </c>
      <c r="AD34" s="883">
        <v>135607</v>
      </c>
      <c r="AE34" s="883">
        <v>154401</v>
      </c>
      <c r="AF34" s="885">
        <v>166315</v>
      </c>
      <c r="AG34" s="885">
        <v>170830</v>
      </c>
    </row>
    <row r="35" spans="2:34" x14ac:dyDescent="0.25">
      <c r="B35" s="881" t="s">
        <v>40</v>
      </c>
      <c r="C35" s="881" t="s">
        <v>39</v>
      </c>
      <c r="D35" s="882" t="s">
        <v>35</v>
      </c>
      <c r="E35" s="883">
        <v>76446</v>
      </c>
      <c r="F35" s="883">
        <v>81762</v>
      </c>
      <c r="G35" s="883">
        <v>87425</v>
      </c>
      <c r="H35" s="883">
        <v>93220</v>
      </c>
      <c r="I35" s="883">
        <v>100892</v>
      </c>
      <c r="J35" s="883">
        <v>110696</v>
      </c>
      <c r="K35" s="883">
        <v>122425</v>
      </c>
      <c r="L35" s="883">
        <v>134382</v>
      </c>
      <c r="M35" s="883">
        <v>146093</v>
      </c>
      <c r="N35" s="883">
        <v>162204</v>
      </c>
      <c r="O35" s="883">
        <v>175409</v>
      </c>
      <c r="P35" s="883">
        <v>190576</v>
      </c>
      <c r="Q35" s="883">
        <v>210104</v>
      </c>
      <c r="R35" s="883">
        <v>215223</v>
      </c>
      <c r="S35" s="883">
        <v>204466</v>
      </c>
      <c r="T35" s="883">
        <v>207118</v>
      </c>
      <c r="U35" s="883">
        <v>209483</v>
      </c>
      <c r="V35" s="883">
        <v>204673</v>
      </c>
      <c r="W35" s="883">
        <v>203897</v>
      </c>
      <c r="X35" s="883">
        <v>207064</v>
      </c>
      <c r="Y35" s="883">
        <v>215742</v>
      </c>
      <c r="Z35" s="883">
        <v>228948</v>
      </c>
      <c r="AA35" s="883">
        <v>237231</v>
      </c>
      <c r="AB35" s="883">
        <v>246100</v>
      </c>
      <c r="AC35" s="883">
        <v>254778</v>
      </c>
      <c r="AD35" s="883">
        <v>242229</v>
      </c>
      <c r="AE35" s="883">
        <v>261790</v>
      </c>
      <c r="AF35" s="885">
        <v>287555</v>
      </c>
      <c r="AG35" s="885">
        <v>297749</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181124</v>
      </c>
      <c r="F37" s="883">
        <v>186954</v>
      </c>
      <c r="G37" s="883">
        <v>191807</v>
      </c>
      <c r="H37" s="883">
        <v>187814</v>
      </c>
      <c r="I37" s="883">
        <v>186035</v>
      </c>
      <c r="J37" s="883">
        <v>202350</v>
      </c>
      <c r="K37" s="883">
        <v>201673</v>
      </c>
      <c r="L37" s="883">
        <v>201529</v>
      </c>
      <c r="M37" s="883">
        <v>200897</v>
      </c>
      <c r="N37" s="883">
        <v>205650</v>
      </c>
      <c r="O37" s="883">
        <v>214642</v>
      </c>
      <c r="P37" s="883">
        <v>226093</v>
      </c>
      <c r="Q37" s="883">
        <v>226510</v>
      </c>
      <c r="R37" s="883">
        <v>223209</v>
      </c>
      <c r="S37" s="883">
        <v>199052</v>
      </c>
      <c r="T37" s="883">
        <v>218804</v>
      </c>
      <c r="U37" s="883">
        <v>221449</v>
      </c>
      <c r="V37" s="883">
        <v>222594</v>
      </c>
      <c r="W37" s="883">
        <v>219010</v>
      </c>
      <c r="X37" s="883">
        <v>235002</v>
      </c>
      <c r="Y37" s="883">
        <v>236724</v>
      </c>
      <c r="Z37" s="883">
        <v>237341</v>
      </c>
      <c r="AA37" s="883">
        <v>245523</v>
      </c>
      <c r="AB37" s="883">
        <v>242509</v>
      </c>
      <c r="AC37" s="883">
        <v>240832</v>
      </c>
      <c r="AD37" s="883">
        <v>202276</v>
      </c>
      <c r="AE37" s="883">
        <v>225190</v>
      </c>
      <c r="AF37" s="883">
        <v>229915</v>
      </c>
      <c r="AG37" s="886" t="s">
        <v>35</v>
      </c>
    </row>
    <row r="38" spans="2:34" x14ac:dyDescent="0.25">
      <c r="B38" s="881" t="s">
        <v>37</v>
      </c>
      <c r="C38" s="881" t="s">
        <v>49</v>
      </c>
      <c r="D38" s="882" t="s">
        <v>35</v>
      </c>
      <c r="E38" s="883">
        <v>88181</v>
      </c>
      <c r="F38" s="883">
        <v>95273</v>
      </c>
      <c r="G38" s="883">
        <v>103043</v>
      </c>
      <c r="H38" s="883">
        <v>109383</v>
      </c>
      <c r="I38" s="883">
        <v>112925</v>
      </c>
      <c r="J38" s="883">
        <v>115698</v>
      </c>
      <c r="K38" s="883">
        <v>124792</v>
      </c>
      <c r="L38" s="883">
        <v>126792</v>
      </c>
      <c r="M38" s="883">
        <v>131808</v>
      </c>
      <c r="N38" s="883">
        <v>135835</v>
      </c>
      <c r="O38" s="883">
        <v>139646</v>
      </c>
      <c r="P38" s="883">
        <v>146525</v>
      </c>
      <c r="Q38" s="883">
        <v>152137</v>
      </c>
      <c r="R38" s="883">
        <v>154614</v>
      </c>
      <c r="S38" s="883">
        <v>152176</v>
      </c>
      <c r="T38" s="883">
        <v>157867</v>
      </c>
      <c r="U38" s="883">
        <v>155728</v>
      </c>
      <c r="V38" s="883">
        <v>159735</v>
      </c>
      <c r="W38" s="883">
        <v>162067</v>
      </c>
      <c r="X38" s="883">
        <v>171395</v>
      </c>
      <c r="Y38" s="883">
        <v>175107</v>
      </c>
      <c r="Z38" s="883">
        <v>174738</v>
      </c>
      <c r="AA38" s="883">
        <v>187143</v>
      </c>
      <c r="AB38" s="883">
        <v>194178</v>
      </c>
      <c r="AC38" s="883">
        <v>204415</v>
      </c>
      <c r="AD38" s="883">
        <v>195799</v>
      </c>
      <c r="AE38" s="883">
        <v>216392</v>
      </c>
      <c r="AF38" s="883">
        <v>229915</v>
      </c>
      <c r="AG38" s="886" t="s">
        <v>35</v>
      </c>
    </row>
    <row r="39" spans="2:34" x14ac:dyDescent="0.25">
      <c r="B39" s="881" t="s">
        <v>40</v>
      </c>
      <c r="C39" s="881" t="s">
        <v>49</v>
      </c>
      <c r="D39" s="882" t="s">
        <v>35</v>
      </c>
      <c r="E39" s="883">
        <v>149488</v>
      </c>
      <c r="F39" s="883">
        <v>161036</v>
      </c>
      <c r="G39" s="883">
        <v>172029</v>
      </c>
      <c r="H39" s="883">
        <v>187190</v>
      </c>
      <c r="I39" s="883">
        <v>197017</v>
      </c>
      <c r="J39" s="883">
        <v>201677</v>
      </c>
      <c r="K39" s="883">
        <v>215823</v>
      </c>
      <c r="L39" s="883">
        <v>221158</v>
      </c>
      <c r="M39" s="883">
        <v>231597</v>
      </c>
      <c r="N39" s="883">
        <v>240171</v>
      </c>
      <c r="O39" s="883">
        <v>242923</v>
      </c>
      <c r="P39" s="883">
        <v>254791</v>
      </c>
      <c r="Q39" s="883">
        <v>264336</v>
      </c>
      <c r="R39" s="883">
        <v>266054</v>
      </c>
      <c r="S39" s="883">
        <v>260874</v>
      </c>
      <c r="T39" s="883">
        <v>269103</v>
      </c>
      <c r="U39" s="883">
        <v>269609</v>
      </c>
      <c r="V39" s="883">
        <v>276578</v>
      </c>
      <c r="W39" s="883">
        <v>290020</v>
      </c>
      <c r="X39" s="883">
        <v>301534</v>
      </c>
      <c r="Y39" s="883">
        <v>312286</v>
      </c>
      <c r="Z39" s="883">
        <v>311580</v>
      </c>
      <c r="AA39" s="883">
        <v>330887</v>
      </c>
      <c r="AB39" s="883">
        <v>347608</v>
      </c>
      <c r="AC39" s="883">
        <v>365268</v>
      </c>
      <c r="AD39" s="883">
        <v>348419</v>
      </c>
      <c r="AE39" s="883">
        <v>384615</v>
      </c>
      <c r="AF39" s="883">
        <v>421590</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D34B5423-4FA3-4562-BA94-8F289882ADFF}"/>
    <hyperlink ref="AH41" r:id="rId2" xr:uid="{AFA99F98-6E12-49B1-ACB4-8CB18AE279A9}"/>
  </hyperlinks>
  <pageMargins left="0.7" right="0.7" top="0.75" bottom="0.75" header="0.3" footer="0.3"/>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B8138-82C7-41F5-A9FC-70962E4E3052}">
  <dimension ref="B1:AH41"/>
  <sheetViews>
    <sheetView workbookViewId="0">
      <selection activeCell="B17" sqref="B17"/>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65</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20187.099999999999</v>
      </c>
      <c r="F9" s="883">
        <v>19530.7</v>
      </c>
      <c r="G9" s="883">
        <v>19902.900000000001</v>
      </c>
      <c r="H9" s="883">
        <v>20525.7</v>
      </c>
      <c r="I9" s="883">
        <v>20476.3</v>
      </c>
      <c r="J9" s="883">
        <v>21905.200000000001</v>
      </c>
      <c r="K9" s="883">
        <v>22131.200000000001</v>
      </c>
      <c r="L9" s="883">
        <v>21324.1</v>
      </c>
      <c r="M9" s="883">
        <v>21483.7</v>
      </c>
      <c r="N9" s="883">
        <v>21208</v>
      </c>
      <c r="O9" s="883">
        <v>22461.3</v>
      </c>
      <c r="P9" s="883">
        <v>22513.5</v>
      </c>
      <c r="Q9" s="883">
        <v>23012.400000000001</v>
      </c>
      <c r="R9" s="883">
        <v>23645.4</v>
      </c>
      <c r="S9" s="884">
        <v>23042.1</v>
      </c>
      <c r="T9" s="883">
        <v>23350.9</v>
      </c>
      <c r="U9" s="883">
        <v>23384.1</v>
      </c>
      <c r="V9" s="883">
        <v>23330.799999999999</v>
      </c>
      <c r="W9" s="883">
        <v>22612</v>
      </c>
      <c r="X9" s="883">
        <v>23244.400000000001</v>
      </c>
      <c r="Y9" s="883">
        <v>24268.9</v>
      </c>
      <c r="Z9" s="883">
        <v>23707.200000000001</v>
      </c>
      <c r="AA9" s="883">
        <v>24056.9</v>
      </c>
      <c r="AB9" s="883">
        <v>24680.6</v>
      </c>
      <c r="AC9" s="883">
        <v>24624.2</v>
      </c>
      <c r="AD9" s="883">
        <v>22570.1</v>
      </c>
      <c r="AE9" s="883">
        <v>23501</v>
      </c>
      <c r="AF9" s="883">
        <v>24034.1</v>
      </c>
      <c r="AG9" s="885">
        <v>24034.3</v>
      </c>
    </row>
    <row r="10" spans="2:33" x14ac:dyDescent="0.25">
      <c r="B10" s="881" t="s">
        <v>37</v>
      </c>
      <c r="C10" s="881" t="s">
        <v>39</v>
      </c>
      <c r="D10" s="882" t="s">
        <v>35</v>
      </c>
      <c r="E10" s="883">
        <v>12218.5</v>
      </c>
      <c r="F10" s="883">
        <v>11726.7</v>
      </c>
      <c r="G10" s="883">
        <v>12189</v>
      </c>
      <c r="H10" s="883">
        <v>13039.4</v>
      </c>
      <c r="I10" s="883">
        <v>13250.9</v>
      </c>
      <c r="J10" s="883">
        <v>13774.7</v>
      </c>
      <c r="K10" s="883">
        <v>14262.9</v>
      </c>
      <c r="L10" s="883">
        <v>14043.5</v>
      </c>
      <c r="M10" s="883">
        <v>14906.6</v>
      </c>
      <c r="N10" s="883">
        <v>15372.3</v>
      </c>
      <c r="O10" s="883">
        <v>16823.900000000001</v>
      </c>
      <c r="P10" s="883">
        <v>17851.2</v>
      </c>
      <c r="Q10" s="883">
        <v>18734.099999999999</v>
      </c>
      <c r="R10" s="883">
        <v>19589</v>
      </c>
      <c r="S10" s="884">
        <v>19140.099999999999</v>
      </c>
      <c r="T10" s="883">
        <v>19586.5</v>
      </c>
      <c r="U10" s="883">
        <v>19956.599999999999</v>
      </c>
      <c r="V10" s="883">
        <v>20113.3</v>
      </c>
      <c r="W10" s="883">
        <v>19818.900000000001</v>
      </c>
      <c r="X10" s="883">
        <v>20532.5</v>
      </c>
      <c r="Y10" s="883">
        <v>21537.3</v>
      </c>
      <c r="Z10" s="883">
        <v>21498.6</v>
      </c>
      <c r="AA10" s="883">
        <v>22280.7</v>
      </c>
      <c r="AB10" s="883">
        <v>23315.7</v>
      </c>
      <c r="AC10" s="883">
        <v>24045</v>
      </c>
      <c r="AD10" s="883">
        <v>22570.1</v>
      </c>
      <c r="AE10" s="883">
        <v>24756.5</v>
      </c>
      <c r="AF10" s="883">
        <v>27394.6</v>
      </c>
      <c r="AG10" s="885">
        <v>29607.200000000001</v>
      </c>
    </row>
    <row r="11" spans="2:33" x14ac:dyDescent="0.25">
      <c r="B11" s="881" t="s">
        <v>40</v>
      </c>
      <c r="C11" s="881" t="s">
        <v>38</v>
      </c>
      <c r="D11" s="882" t="s">
        <v>35</v>
      </c>
      <c r="E11" s="883">
        <v>43965.7</v>
      </c>
      <c r="F11" s="883">
        <v>44042.5</v>
      </c>
      <c r="G11" s="883">
        <v>46685.3</v>
      </c>
      <c r="H11" s="883">
        <v>50657.4</v>
      </c>
      <c r="I11" s="883">
        <v>51911</v>
      </c>
      <c r="J11" s="883">
        <v>53034.400000000001</v>
      </c>
      <c r="K11" s="883">
        <v>54339.1</v>
      </c>
      <c r="L11" s="883">
        <v>50486.6</v>
      </c>
      <c r="M11" s="883">
        <v>51269.1</v>
      </c>
      <c r="N11" s="883">
        <v>52293</v>
      </c>
      <c r="O11" s="883">
        <v>56488.1</v>
      </c>
      <c r="P11" s="883">
        <v>57449.7</v>
      </c>
      <c r="Q11" s="883">
        <v>59573.599999999999</v>
      </c>
      <c r="R11" s="883">
        <v>61998.5</v>
      </c>
      <c r="S11" s="884">
        <v>57384.2</v>
      </c>
      <c r="T11" s="883">
        <v>60965.2</v>
      </c>
      <c r="U11" s="883">
        <v>62009.4</v>
      </c>
      <c r="V11" s="883">
        <v>60966.3</v>
      </c>
      <c r="W11" s="883">
        <v>57262</v>
      </c>
      <c r="X11" s="883">
        <v>59676.1</v>
      </c>
      <c r="Y11" s="883">
        <v>63303.199999999997</v>
      </c>
      <c r="Z11" s="883">
        <v>62692.3</v>
      </c>
      <c r="AA11" s="883">
        <v>64273.5</v>
      </c>
      <c r="AB11" s="883">
        <v>66493.7</v>
      </c>
      <c r="AC11" s="883">
        <v>67131.399999999994</v>
      </c>
      <c r="AD11" s="883">
        <v>61033.1</v>
      </c>
      <c r="AE11" s="883">
        <v>66483.8</v>
      </c>
      <c r="AF11" s="883">
        <v>70756.5</v>
      </c>
      <c r="AG11" s="885">
        <v>66528.399999999994</v>
      </c>
    </row>
    <row r="12" spans="2:33" x14ac:dyDescent="0.25">
      <c r="B12" s="881" t="s">
        <v>40</v>
      </c>
      <c r="C12" s="881" t="s">
        <v>39</v>
      </c>
      <c r="D12" s="882" t="s">
        <v>35</v>
      </c>
      <c r="E12" s="883">
        <v>28404.9</v>
      </c>
      <c r="F12" s="883">
        <v>28679.1</v>
      </c>
      <c r="G12" s="883">
        <v>30565.5</v>
      </c>
      <c r="H12" s="883">
        <v>32620.9</v>
      </c>
      <c r="I12" s="883">
        <v>33706.6</v>
      </c>
      <c r="J12" s="883">
        <v>36891.4</v>
      </c>
      <c r="K12" s="883">
        <v>38383.699999999997</v>
      </c>
      <c r="L12" s="883">
        <v>35956.5</v>
      </c>
      <c r="M12" s="883">
        <v>37430.699999999997</v>
      </c>
      <c r="N12" s="883">
        <v>39535.800000000003</v>
      </c>
      <c r="O12" s="883">
        <v>44275.9</v>
      </c>
      <c r="P12" s="883">
        <v>46973.2</v>
      </c>
      <c r="Q12" s="883">
        <v>49941.1</v>
      </c>
      <c r="R12" s="883">
        <v>53817</v>
      </c>
      <c r="S12" s="884">
        <v>48486.8</v>
      </c>
      <c r="T12" s="883">
        <v>52314.8</v>
      </c>
      <c r="U12" s="883">
        <v>54537.2</v>
      </c>
      <c r="V12" s="883">
        <v>55091.5</v>
      </c>
      <c r="W12" s="883">
        <v>52325.9</v>
      </c>
      <c r="X12" s="883">
        <v>54387.3</v>
      </c>
      <c r="Y12" s="883">
        <v>57083.4</v>
      </c>
      <c r="Z12" s="883">
        <v>57074.400000000001</v>
      </c>
      <c r="AA12" s="883">
        <v>60075.199999999997</v>
      </c>
      <c r="AB12" s="883">
        <v>64199.4</v>
      </c>
      <c r="AC12" s="883">
        <v>66683.5</v>
      </c>
      <c r="AD12" s="883">
        <v>61033.1</v>
      </c>
      <c r="AE12" s="883">
        <v>70379.899999999994</v>
      </c>
      <c r="AF12" s="883">
        <v>81937.100000000006</v>
      </c>
      <c r="AG12" s="885">
        <v>81494.2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61278.2</v>
      </c>
      <c r="F14" s="883">
        <v>64602.9</v>
      </c>
      <c r="G14" s="883">
        <v>71350.2</v>
      </c>
      <c r="H14" s="883">
        <v>78115.899999999994</v>
      </c>
      <c r="I14" s="883">
        <v>82051.5</v>
      </c>
      <c r="J14" s="883">
        <v>84892.1</v>
      </c>
      <c r="K14" s="883">
        <v>84500.3</v>
      </c>
      <c r="L14" s="883">
        <v>85346.6</v>
      </c>
      <c r="M14" s="883">
        <v>85433.1</v>
      </c>
      <c r="N14" s="883">
        <v>89418.3</v>
      </c>
      <c r="O14" s="883">
        <v>92317.9</v>
      </c>
      <c r="P14" s="883">
        <v>95267.1</v>
      </c>
      <c r="Q14" s="883">
        <v>98505.8</v>
      </c>
      <c r="R14" s="883">
        <v>98187.4</v>
      </c>
      <c r="S14" s="883">
        <v>91872.8</v>
      </c>
      <c r="T14" s="883">
        <v>99891.3</v>
      </c>
      <c r="U14" s="883">
        <v>101599.8</v>
      </c>
      <c r="V14" s="883">
        <v>103545.4</v>
      </c>
      <c r="W14" s="883">
        <v>101571.3</v>
      </c>
      <c r="X14" s="883">
        <v>102437.4</v>
      </c>
      <c r="Y14" s="883">
        <v>98905.7</v>
      </c>
      <c r="Z14" s="883">
        <v>100161</v>
      </c>
      <c r="AA14" s="883">
        <v>102936.5</v>
      </c>
      <c r="AB14" s="883">
        <v>99332.800000000003</v>
      </c>
      <c r="AC14" s="883">
        <v>103493.7</v>
      </c>
      <c r="AD14" s="883">
        <v>84929.2</v>
      </c>
      <c r="AE14" s="883">
        <v>97103.5</v>
      </c>
      <c r="AF14" s="885">
        <v>107457</v>
      </c>
      <c r="AG14" s="885">
        <v>103112.8</v>
      </c>
    </row>
    <row r="15" spans="2:33" x14ac:dyDescent="0.25">
      <c r="B15" s="881" t="s">
        <v>37</v>
      </c>
      <c r="C15" s="881" t="s">
        <v>39</v>
      </c>
      <c r="D15" s="882" t="s">
        <v>35</v>
      </c>
      <c r="E15" s="883">
        <v>43781.9</v>
      </c>
      <c r="F15" s="883">
        <v>44345</v>
      </c>
      <c r="G15" s="883">
        <v>47698.400000000001</v>
      </c>
      <c r="H15" s="883">
        <v>51488</v>
      </c>
      <c r="I15" s="883">
        <v>53540.800000000003</v>
      </c>
      <c r="J15" s="883">
        <v>55319.8</v>
      </c>
      <c r="K15" s="883">
        <v>58460.6</v>
      </c>
      <c r="L15" s="883">
        <v>61206.5</v>
      </c>
      <c r="M15" s="883">
        <v>62619.1</v>
      </c>
      <c r="N15" s="883">
        <v>66720.3</v>
      </c>
      <c r="O15" s="883">
        <v>69229.2</v>
      </c>
      <c r="P15" s="883">
        <v>71229.8</v>
      </c>
      <c r="Q15" s="883">
        <v>76562</v>
      </c>
      <c r="R15" s="883">
        <v>79811.5</v>
      </c>
      <c r="S15" s="883">
        <v>76300.2</v>
      </c>
      <c r="T15" s="883">
        <v>81155.399999999994</v>
      </c>
      <c r="U15" s="883">
        <v>80200.899999999994</v>
      </c>
      <c r="V15" s="883">
        <v>82249.899999999994</v>
      </c>
      <c r="W15" s="883">
        <v>82743.100000000006</v>
      </c>
      <c r="X15" s="883">
        <v>86055</v>
      </c>
      <c r="Y15" s="883">
        <v>88809.600000000006</v>
      </c>
      <c r="Z15" s="883">
        <v>88938.3</v>
      </c>
      <c r="AA15" s="883">
        <v>92003.6</v>
      </c>
      <c r="AB15" s="883">
        <v>89864.7</v>
      </c>
      <c r="AC15" s="883">
        <v>95511.2</v>
      </c>
      <c r="AD15" s="883">
        <v>84929.2</v>
      </c>
      <c r="AE15" s="883">
        <v>109418.9</v>
      </c>
      <c r="AF15" s="885">
        <v>128549.7</v>
      </c>
      <c r="AG15" s="885">
        <v>106500.1</v>
      </c>
    </row>
    <row r="16" spans="2:33" x14ac:dyDescent="0.25">
      <c r="B16" s="881" t="s">
        <v>40</v>
      </c>
      <c r="C16" s="881" t="s">
        <v>38</v>
      </c>
      <c r="D16" s="882" t="s">
        <v>35</v>
      </c>
      <c r="E16" s="883">
        <v>150719.20000000001</v>
      </c>
      <c r="F16" s="883">
        <v>152759</v>
      </c>
      <c r="G16" s="883">
        <v>166430.6</v>
      </c>
      <c r="H16" s="883">
        <v>171978.6</v>
      </c>
      <c r="I16" s="883">
        <v>179864.3</v>
      </c>
      <c r="J16" s="883">
        <v>190025.4</v>
      </c>
      <c r="K16" s="883">
        <v>192684.5</v>
      </c>
      <c r="L16" s="883">
        <v>194514.1</v>
      </c>
      <c r="M16" s="883">
        <v>194277.2</v>
      </c>
      <c r="N16" s="883">
        <v>200086.3</v>
      </c>
      <c r="O16" s="883">
        <v>203600.8</v>
      </c>
      <c r="P16" s="883">
        <v>209869.4</v>
      </c>
      <c r="Q16" s="883">
        <v>217573</v>
      </c>
      <c r="R16" s="883">
        <v>215295.5</v>
      </c>
      <c r="S16" s="883">
        <v>195743.6</v>
      </c>
      <c r="T16" s="883">
        <v>205478.7</v>
      </c>
      <c r="U16" s="883">
        <v>208834.2</v>
      </c>
      <c r="V16" s="883">
        <v>207771.2</v>
      </c>
      <c r="W16" s="883">
        <v>207962.9</v>
      </c>
      <c r="X16" s="883">
        <v>211041.1</v>
      </c>
      <c r="Y16" s="883">
        <v>212598.39999999999</v>
      </c>
      <c r="Z16" s="883">
        <v>214822.6</v>
      </c>
      <c r="AA16" s="883">
        <v>223516.6</v>
      </c>
      <c r="AB16" s="883">
        <v>226103.1</v>
      </c>
      <c r="AC16" s="883">
        <v>232141.9</v>
      </c>
      <c r="AD16" s="883">
        <v>200087.3</v>
      </c>
      <c r="AE16" s="883">
        <v>222618.3</v>
      </c>
      <c r="AF16" s="885">
        <v>250184.6</v>
      </c>
      <c r="AG16" s="885">
        <v>252155.4</v>
      </c>
    </row>
    <row r="17" spans="2:33" x14ac:dyDescent="0.25">
      <c r="B17" s="881" t="s">
        <v>40</v>
      </c>
      <c r="C17" s="881" t="s">
        <v>39</v>
      </c>
      <c r="D17" s="882" t="s">
        <v>35</v>
      </c>
      <c r="E17" s="883">
        <v>96775.4</v>
      </c>
      <c r="F17" s="883">
        <v>98213.5</v>
      </c>
      <c r="G17" s="883">
        <v>109367.5</v>
      </c>
      <c r="H17" s="883">
        <v>114331.5</v>
      </c>
      <c r="I17" s="883">
        <v>122411.4</v>
      </c>
      <c r="J17" s="883">
        <v>133154</v>
      </c>
      <c r="K17" s="883">
        <v>138225</v>
      </c>
      <c r="L17" s="883">
        <v>142474.20000000001</v>
      </c>
      <c r="M17" s="883">
        <v>144525.1</v>
      </c>
      <c r="N17" s="883">
        <v>151705.29999999999</v>
      </c>
      <c r="O17" s="883">
        <v>158249.79999999999</v>
      </c>
      <c r="P17" s="883">
        <v>166870</v>
      </c>
      <c r="Q17" s="883">
        <v>178146.5</v>
      </c>
      <c r="R17" s="883">
        <v>183619.9</v>
      </c>
      <c r="S17" s="883">
        <v>167596.5</v>
      </c>
      <c r="T17" s="883">
        <v>178532.4</v>
      </c>
      <c r="U17" s="883">
        <v>184427.8</v>
      </c>
      <c r="V17" s="883">
        <v>187836.9</v>
      </c>
      <c r="W17" s="883">
        <v>190595.3</v>
      </c>
      <c r="X17" s="883">
        <v>195030.7</v>
      </c>
      <c r="Y17" s="883">
        <v>198627.8</v>
      </c>
      <c r="Z17" s="883">
        <v>198857</v>
      </c>
      <c r="AA17" s="883">
        <v>209888</v>
      </c>
      <c r="AB17" s="883">
        <v>217330.8</v>
      </c>
      <c r="AC17" s="883">
        <v>226958</v>
      </c>
      <c r="AD17" s="883">
        <v>200087.3</v>
      </c>
      <c r="AE17" s="883">
        <v>240477.2</v>
      </c>
      <c r="AF17" s="885">
        <v>293229.2</v>
      </c>
      <c r="AG17" s="885">
        <v>279819.8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88941.51</v>
      </c>
      <c r="F19" s="883">
        <v>91657.97</v>
      </c>
      <c r="G19" s="883">
        <v>94629.49</v>
      </c>
      <c r="H19" s="883">
        <v>95292.66</v>
      </c>
      <c r="I19" s="883">
        <v>100381.22</v>
      </c>
      <c r="J19" s="883">
        <v>100993.38</v>
      </c>
      <c r="K19" s="883">
        <v>102753.34</v>
      </c>
      <c r="L19" s="883">
        <v>107688.87</v>
      </c>
      <c r="M19" s="883">
        <v>107216.99</v>
      </c>
      <c r="N19" s="883">
        <v>115761.7</v>
      </c>
      <c r="O19" s="883">
        <v>120365.65</v>
      </c>
      <c r="P19" s="883">
        <v>128629.78</v>
      </c>
      <c r="Q19" s="883">
        <v>137046.96</v>
      </c>
      <c r="R19" s="883">
        <v>141548.88</v>
      </c>
      <c r="S19" s="883">
        <v>134611.07999999999</v>
      </c>
      <c r="T19" s="883">
        <v>135503.81</v>
      </c>
      <c r="U19" s="883">
        <v>138309.54</v>
      </c>
      <c r="V19" s="883">
        <v>136868.42000000001</v>
      </c>
      <c r="W19" s="883">
        <v>142173.79</v>
      </c>
      <c r="X19" s="883">
        <v>137110.73000000001</v>
      </c>
      <c r="Y19" s="883">
        <v>138220.26999999999</v>
      </c>
      <c r="Z19" s="883">
        <v>136957.69</v>
      </c>
      <c r="AA19" s="883">
        <v>140197.03</v>
      </c>
      <c r="AB19" s="883">
        <v>147976.54</v>
      </c>
      <c r="AC19" s="883">
        <v>145680.95000000001</v>
      </c>
      <c r="AD19" s="885">
        <v>127533</v>
      </c>
      <c r="AE19" s="885">
        <v>140541.37</v>
      </c>
      <c r="AF19" s="885">
        <v>147797.99</v>
      </c>
      <c r="AG19" s="885">
        <v>149264.62</v>
      </c>
    </row>
    <row r="20" spans="2:33" x14ac:dyDescent="0.25">
      <c r="B20" s="881" t="s">
        <v>37</v>
      </c>
      <c r="C20" s="881" t="s">
        <v>39</v>
      </c>
      <c r="D20" s="882" t="s">
        <v>35</v>
      </c>
      <c r="E20" s="883">
        <v>68833</v>
      </c>
      <c r="F20" s="883">
        <v>69332</v>
      </c>
      <c r="G20" s="883">
        <v>74026</v>
      </c>
      <c r="H20" s="883">
        <v>75142</v>
      </c>
      <c r="I20" s="883">
        <v>79474</v>
      </c>
      <c r="J20" s="883">
        <v>82514</v>
      </c>
      <c r="K20" s="883">
        <v>86914</v>
      </c>
      <c r="L20" s="883">
        <v>88671</v>
      </c>
      <c r="M20" s="883">
        <v>90275</v>
      </c>
      <c r="N20" s="883">
        <v>92424</v>
      </c>
      <c r="O20" s="883">
        <v>96882</v>
      </c>
      <c r="P20" s="883">
        <v>102647</v>
      </c>
      <c r="Q20" s="883">
        <v>108276</v>
      </c>
      <c r="R20" s="883">
        <v>110771</v>
      </c>
      <c r="S20" s="883">
        <v>106725</v>
      </c>
      <c r="T20" s="883">
        <v>108838</v>
      </c>
      <c r="U20" s="883">
        <v>110896</v>
      </c>
      <c r="V20" s="883">
        <v>112959</v>
      </c>
      <c r="W20" s="883">
        <v>119792</v>
      </c>
      <c r="X20" s="883">
        <v>120706</v>
      </c>
      <c r="Y20" s="883">
        <v>127795</v>
      </c>
      <c r="Z20" s="883">
        <v>126912</v>
      </c>
      <c r="AA20" s="883">
        <v>133085</v>
      </c>
      <c r="AB20" s="883">
        <v>138071</v>
      </c>
      <c r="AC20" s="883">
        <v>141158</v>
      </c>
      <c r="AD20" s="885">
        <v>127533</v>
      </c>
      <c r="AE20" s="885">
        <v>152050</v>
      </c>
      <c r="AF20" s="885">
        <v>172664</v>
      </c>
      <c r="AG20" s="885">
        <v>177107</v>
      </c>
    </row>
    <row r="21" spans="2:33" x14ac:dyDescent="0.25">
      <c r="B21" s="881" t="s">
        <v>40</v>
      </c>
      <c r="C21" s="881" t="s">
        <v>38</v>
      </c>
      <c r="D21" s="882" t="s">
        <v>35</v>
      </c>
      <c r="E21" s="883">
        <v>207919.34</v>
      </c>
      <c r="F21" s="883">
        <v>212526.28</v>
      </c>
      <c r="G21" s="883">
        <v>219383.12</v>
      </c>
      <c r="H21" s="883">
        <v>226025.68</v>
      </c>
      <c r="I21" s="883">
        <v>236418.07</v>
      </c>
      <c r="J21" s="883">
        <v>248631.82</v>
      </c>
      <c r="K21" s="883">
        <v>254452.99</v>
      </c>
      <c r="L21" s="883">
        <v>260024.17</v>
      </c>
      <c r="M21" s="883">
        <v>259952.74</v>
      </c>
      <c r="N21" s="883">
        <v>272595.03999999998</v>
      </c>
      <c r="O21" s="883">
        <v>282951.71999999997</v>
      </c>
      <c r="P21" s="883">
        <v>297451.08</v>
      </c>
      <c r="Q21" s="883">
        <v>317735.89</v>
      </c>
      <c r="R21" s="883">
        <v>330413.90000000002</v>
      </c>
      <c r="S21" s="883">
        <v>310414.78999999998</v>
      </c>
      <c r="T21" s="883">
        <v>329949.64</v>
      </c>
      <c r="U21" s="883">
        <v>342199.09</v>
      </c>
      <c r="V21" s="883">
        <v>339449.21</v>
      </c>
      <c r="W21" s="883">
        <v>342056.24</v>
      </c>
      <c r="X21" s="883">
        <v>347698.85</v>
      </c>
      <c r="Y21" s="883">
        <v>365590.91</v>
      </c>
      <c r="Z21" s="883">
        <v>362341.05</v>
      </c>
      <c r="AA21" s="883">
        <v>368233.65</v>
      </c>
      <c r="AB21" s="883">
        <v>383161.56</v>
      </c>
      <c r="AC21" s="883">
        <v>388518.46</v>
      </c>
      <c r="AD21" s="885">
        <v>357127</v>
      </c>
      <c r="AE21" s="885">
        <v>373590.55</v>
      </c>
      <c r="AF21" s="885">
        <v>406874.79</v>
      </c>
      <c r="AG21" s="885">
        <v>414088.76</v>
      </c>
    </row>
    <row r="22" spans="2:33" x14ac:dyDescent="0.25">
      <c r="B22" s="881" t="s">
        <v>40</v>
      </c>
      <c r="C22" s="881" t="s">
        <v>39</v>
      </c>
      <c r="D22" s="882" t="s">
        <v>35</v>
      </c>
      <c r="E22" s="883">
        <v>153564</v>
      </c>
      <c r="F22" s="883">
        <v>156194</v>
      </c>
      <c r="G22" s="883">
        <v>165167</v>
      </c>
      <c r="H22" s="883">
        <v>170379</v>
      </c>
      <c r="I22" s="883">
        <v>178020</v>
      </c>
      <c r="J22" s="883">
        <v>194121</v>
      </c>
      <c r="K22" s="883">
        <v>204300</v>
      </c>
      <c r="L22" s="883">
        <v>208303</v>
      </c>
      <c r="M22" s="883">
        <v>210830</v>
      </c>
      <c r="N22" s="883">
        <v>220875</v>
      </c>
      <c r="O22" s="883">
        <v>235329</v>
      </c>
      <c r="P22" s="883">
        <v>250459</v>
      </c>
      <c r="Q22" s="883">
        <v>270281</v>
      </c>
      <c r="R22" s="883">
        <v>289267</v>
      </c>
      <c r="S22" s="883">
        <v>263366</v>
      </c>
      <c r="T22" s="883">
        <v>285893</v>
      </c>
      <c r="U22" s="883">
        <v>305808</v>
      </c>
      <c r="V22" s="883">
        <v>312447</v>
      </c>
      <c r="W22" s="883">
        <v>317409</v>
      </c>
      <c r="X22" s="883">
        <v>328769</v>
      </c>
      <c r="Y22" s="883">
        <v>344004</v>
      </c>
      <c r="Z22" s="883">
        <v>337231</v>
      </c>
      <c r="AA22" s="883">
        <v>351783</v>
      </c>
      <c r="AB22" s="883">
        <v>371695</v>
      </c>
      <c r="AC22" s="883">
        <v>385404</v>
      </c>
      <c r="AD22" s="885">
        <v>357127</v>
      </c>
      <c r="AE22" s="885">
        <v>403717</v>
      </c>
      <c r="AF22" s="885">
        <v>489805</v>
      </c>
      <c r="AG22" s="885">
        <v>495533</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61116.2</v>
      </c>
      <c r="F24" s="883">
        <v>62691.8</v>
      </c>
      <c r="G24" s="883">
        <v>67104.5</v>
      </c>
      <c r="H24" s="883">
        <v>71059.399999999994</v>
      </c>
      <c r="I24" s="883">
        <v>71495.100000000006</v>
      </c>
      <c r="J24" s="883">
        <v>79439.100000000006</v>
      </c>
      <c r="K24" s="883">
        <v>82744</v>
      </c>
      <c r="L24" s="883">
        <v>84286</v>
      </c>
      <c r="M24" s="883">
        <v>85512.2</v>
      </c>
      <c r="N24" s="883">
        <v>86786.4</v>
      </c>
      <c r="O24" s="883">
        <v>89542.2</v>
      </c>
      <c r="P24" s="883">
        <v>90354.1</v>
      </c>
      <c r="Q24" s="883">
        <v>92031.2</v>
      </c>
      <c r="R24" s="883">
        <v>89698.5</v>
      </c>
      <c r="S24" s="883">
        <v>84510.9</v>
      </c>
      <c r="T24" s="883">
        <v>86053.5</v>
      </c>
      <c r="U24" s="883">
        <v>85066.8</v>
      </c>
      <c r="V24" s="883">
        <v>81196.899999999994</v>
      </c>
      <c r="W24" s="883">
        <v>78115.100000000006</v>
      </c>
      <c r="X24" s="883">
        <v>76956.7</v>
      </c>
      <c r="Y24" s="883">
        <v>74639.399999999994</v>
      </c>
      <c r="Z24" s="883">
        <v>77538.3</v>
      </c>
      <c r="AA24" s="883">
        <v>82930.3</v>
      </c>
      <c r="AB24" s="883">
        <v>82280</v>
      </c>
      <c r="AC24" s="883">
        <v>84876.1</v>
      </c>
      <c r="AD24" s="883">
        <v>69700.7</v>
      </c>
      <c r="AE24" s="883">
        <v>76243</v>
      </c>
      <c r="AF24" s="883">
        <v>82296.5</v>
      </c>
      <c r="AG24" s="883">
        <v>80483.899999999994</v>
      </c>
    </row>
    <row r="25" spans="2:33" x14ac:dyDescent="0.25">
      <c r="B25" s="881" t="s">
        <v>37</v>
      </c>
      <c r="C25" s="881" t="s">
        <v>39</v>
      </c>
      <c r="D25" s="882" t="s">
        <v>35</v>
      </c>
      <c r="E25" s="883">
        <v>42911.4</v>
      </c>
      <c r="F25" s="883">
        <v>44525.2</v>
      </c>
      <c r="G25" s="883">
        <v>46121.7</v>
      </c>
      <c r="H25" s="883">
        <v>49921.2</v>
      </c>
      <c r="I25" s="883">
        <v>50335.3</v>
      </c>
      <c r="J25" s="883">
        <v>54669.1</v>
      </c>
      <c r="K25" s="883">
        <v>58750.400000000001</v>
      </c>
      <c r="L25" s="883">
        <v>61036.2</v>
      </c>
      <c r="M25" s="883">
        <v>62538.3</v>
      </c>
      <c r="N25" s="883">
        <v>64957.8</v>
      </c>
      <c r="O25" s="883">
        <v>65756.7</v>
      </c>
      <c r="P25" s="883">
        <v>66948.600000000006</v>
      </c>
      <c r="Q25" s="883">
        <v>71795.199999999997</v>
      </c>
      <c r="R25" s="883">
        <v>72521.600000000006</v>
      </c>
      <c r="S25" s="883">
        <v>70993.899999999994</v>
      </c>
      <c r="T25" s="883">
        <v>73744.399999999994</v>
      </c>
      <c r="U25" s="883">
        <v>74847.8</v>
      </c>
      <c r="V25" s="883">
        <v>72510.100000000006</v>
      </c>
      <c r="W25" s="883">
        <v>73198</v>
      </c>
      <c r="X25" s="883">
        <v>74652.899999999994</v>
      </c>
      <c r="Y25" s="883">
        <v>75631.3</v>
      </c>
      <c r="Z25" s="883">
        <v>78518.600000000006</v>
      </c>
      <c r="AA25" s="883">
        <v>80729.600000000006</v>
      </c>
      <c r="AB25" s="883">
        <v>80846.3</v>
      </c>
      <c r="AC25" s="883">
        <v>82552.3</v>
      </c>
      <c r="AD25" s="883">
        <v>69700.7</v>
      </c>
      <c r="AE25" s="883">
        <v>77680.899999999994</v>
      </c>
      <c r="AF25" s="883">
        <v>85449.7</v>
      </c>
      <c r="AG25" s="883">
        <v>89470.399999999994</v>
      </c>
    </row>
    <row r="26" spans="2:33" x14ac:dyDescent="0.25">
      <c r="B26" s="881" t="s">
        <v>40</v>
      </c>
      <c r="C26" s="881" t="s">
        <v>39</v>
      </c>
      <c r="D26" s="882" t="s">
        <v>35</v>
      </c>
      <c r="E26" s="883">
        <v>95710.2</v>
      </c>
      <c r="F26" s="883">
        <v>99703.9</v>
      </c>
      <c r="G26" s="883">
        <v>105705.1</v>
      </c>
      <c r="H26" s="883">
        <v>113311.9</v>
      </c>
      <c r="I26" s="883">
        <v>118958.6</v>
      </c>
      <c r="J26" s="883">
        <v>134401.29999999999</v>
      </c>
      <c r="K26" s="883">
        <v>142521.29999999999</v>
      </c>
      <c r="L26" s="883">
        <v>145421.1</v>
      </c>
      <c r="M26" s="883">
        <v>150765.79999999999</v>
      </c>
      <c r="N26" s="883">
        <v>154694.20000000001</v>
      </c>
      <c r="O26" s="883">
        <v>162584.5</v>
      </c>
      <c r="P26" s="883">
        <v>168389.5</v>
      </c>
      <c r="Q26" s="883">
        <v>176789.9</v>
      </c>
      <c r="R26" s="883">
        <v>178457.7</v>
      </c>
      <c r="S26" s="883">
        <v>162815.4</v>
      </c>
      <c r="T26" s="883">
        <v>174315</v>
      </c>
      <c r="U26" s="883">
        <v>180798.9</v>
      </c>
      <c r="V26" s="883">
        <v>177186</v>
      </c>
      <c r="W26" s="883">
        <v>178907.3</v>
      </c>
      <c r="X26" s="883">
        <v>181090.6</v>
      </c>
      <c r="Y26" s="883">
        <v>184673</v>
      </c>
      <c r="Z26" s="883">
        <v>184042.4</v>
      </c>
      <c r="AA26" s="883">
        <v>190468.8</v>
      </c>
      <c r="AB26" s="883">
        <v>193765.1</v>
      </c>
      <c r="AC26" s="883">
        <v>197539.6</v>
      </c>
      <c r="AD26" s="883">
        <v>172462.7</v>
      </c>
      <c r="AE26" s="883">
        <v>195793.8</v>
      </c>
      <c r="AF26" s="883">
        <v>226279.6</v>
      </c>
      <c r="AG26" s="883">
        <v>229719.6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22177.26</v>
      </c>
      <c r="F28" s="883">
        <v>22683.022000000001</v>
      </c>
      <c r="G28" s="883">
        <v>23751.788</v>
      </c>
      <c r="H28" s="883">
        <v>25253.100999999999</v>
      </c>
      <c r="I28" s="883">
        <v>26015.998</v>
      </c>
      <c r="J28" s="883">
        <v>27381.280999999999</v>
      </c>
      <c r="K28" s="883">
        <v>27599.041000000001</v>
      </c>
      <c r="L28" s="883">
        <v>27070.024000000001</v>
      </c>
      <c r="M28" s="883">
        <v>27931.058000000001</v>
      </c>
      <c r="N28" s="883">
        <v>29513.455000000002</v>
      </c>
      <c r="O28" s="883">
        <v>30557.753000000001</v>
      </c>
      <c r="P28" s="883">
        <v>32041.101999999999</v>
      </c>
      <c r="Q28" s="883">
        <v>33864.072999999997</v>
      </c>
      <c r="R28" s="883">
        <v>34232.451999999997</v>
      </c>
      <c r="S28" s="883">
        <v>31553.927</v>
      </c>
      <c r="T28" s="883">
        <v>33078.928</v>
      </c>
      <c r="U28" s="883">
        <v>34284.237999999998</v>
      </c>
      <c r="V28" s="883">
        <v>34636.232000000004</v>
      </c>
      <c r="W28" s="883">
        <v>34418.591999999997</v>
      </c>
      <c r="X28" s="883">
        <v>35323.048000000003</v>
      </c>
      <c r="Y28" s="883">
        <v>35198.688999999998</v>
      </c>
      <c r="Z28" s="883">
        <v>34741.919000000002</v>
      </c>
      <c r="AA28" s="883">
        <v>36123.338000000003</v>
      </c>
      <c r="AB28" s="883">
        <v>36310.430999999997</v>
      </c>
      <c r="AC28" s="883">
        <v>37276.069000000003</v>
      </c>
      <c r="AD28" s="883">
        <v>30632.745999999999</v>
      </c>
      <c r="AE28" s="883">
        <v>34289</v>
      </c>
      <c r="AF28" s="883">
        <v>39356</v>
      </c>
      <c r="AG28" s="883">
        <v>36690.771999999997</v>
      </c>
    </row>
    <row r="29" spans="2:33" x14ac:dyDescent="0.25">
      <c r="B29" s="881" t="s">
        <v>37</v>
      </c>
      <c r="C29" s="881" t="s">
        <v>39</v>
      </c>
      <c r="D29" s="882" t="s">
        <v>35</v>
      </c>
      <c r="E29" s="883">
        <v>15698</v>
      </c>
      <c r="F29" s="883">
        <v>15663</v>
      </c>
      <c r="G29" s="883">
        <v>17292</v>
      </c>
      <c r="H29" s="883">
        <v>18901</v>
      </c>
      <c r="I29" s="883">
        <v>18922</v>
      </c>
      <c r="J29" s="883">
        <v>19867</v>
      </c>
      <c r="K29" s="883">
        <v>20816</v>
      </c>
      <c r="L29" s="883">
        <v>21127</v>
      </c>
      <c r="M29" s="883">
        <v>21552</v>
      </c>
      <c r="N29" s="883">
        <v>22694</v>
      </c>
      <c r="O29" s="883">
        <v>23773</v>
      </c>
      <c r="P29" s="883">
        <v>25222</v>
      </c>
      <c r="Q29" s="883">
        <v>26567</v>
      </c>
      <c r="R29" s="883">
        <v>27171</v>
      </c>
      <c r="S29" s="883">
        <v>24850</v>
      </c>
      <c r="T29" s="883">
        <v>25633</v>
      </c>
      <c r="U29" s="883">
        <v>25811</v>
      </c>
      <c r="V29" s="883">
        <v>26418</v>
      </c>
      <c r="W29" s="883">
        <v>27247</v>
      </c>
      <c r="X29" s="883">
        <v>28688</v>
      </c>
      <c r="Y29" s="883">
        <v>30824</v>
      </c>
      <c r="Z29" s="883">
        <v>31135</v>
      </c>
      <c r="AA29" s="883">
        <v>32437</v>
      </c>
      <c r="AB29" s="883">
        <v>33015</v>
      </c>
      <c r="AC29" s="883">
        <v>34710</v>
      </c>
      <c r="AD29" s="883">
        <v>30329</v>
      </c>
      <c r="AE29" s="883">
        <v>34289</v>
      </c>
      <c r="AF29" s="883">
        <v>43945</v>
      </c>
      <c r="AG29" s="883">
        <v>42893</v>
      </c>
    </row>
    <row r="30" spans="2:33" x14ac:dyDescent="0.25">
      <c r="B30" s="881" t="s">
        <v>40</v>
      </c>
      <c r="C30" s="881" t="s">
        <v>45</v>
      </c>
      <c r="D30" s="882" t="s">
        <v>35</v>
      </c>
      <c r="E30" s="883">
        <v>50740.635999999999</v>
      </c>
      <c r="F30" s="883">
        <v>52900.601999999999</v>
      </c>
      <c r="G30" s="883">
        <v>55968.735000000001</v>
      </c>
      <c r="H30" s="883">
        <v>59195.059000000001</v>
      </c>
      <c r="I30" s="883">
        <v>61111.885000000002</v>
      </c>
      <c r="J30" s="883">
        <v>63964.146000000001</v>
      </c>
      <c r="K30" s="883">
        <v>64687.682999999997</v>
      </c>
      <c r="L30" s="883">
        <v>64369.661</v>
      </c>
      <c r="M30" s="883">
        <v>64910.059000000001</v>
      </c>
      <c r="N30" s="883">
        <v>68701.104000000007</v>
      </c>
      <c r="O30" s="883">
        <v>70910.75</v>
      </c>
      <c r="P30" s="883">
        <v>73274.952999999994</v>
      </c>
      <c r="Q30" s="883">
        <v>77516.679999999993</v>
      </c>
      <c r="R30" s="883">
        <v>79158.672000000006</v>
      </c>
      <c r="S30" s="883">
        <v>74602.862999999998</v>
      </c>
      <c r="T30" s="883">
        <v>76273.778999999995</v>
      </c>
      <c r="U30" s="883">
        <v>79240.294999999998</v>
      </c>
      <c r="V30" s="883">
        <v>79757.898000000001</v>
      </c>
      <c r="W30" s="883">
        <v>80197.5</v>
      </c>
      <c r="X30" s="883">
        <v>82841.024999999994</v>
      </c>
      <c r="Y30" s="883">
        <v>85455.679999999993</v>
      </c>
      <c r="Z30" s="883">
        <v>85858.903999999995</v>
      </c>
      <c r="AA30" s="883">
        <v>89671.020999999993</v>
      </c>
      <c r="AB30" s="883">
        <v>92058.274999999994</v>
      </c>
      <c r="AC30" s="883">
        <v>93943.986000000004</v>
      </c>
      <c r="AD30" s="883">
        <v>83385.743000000002</v>
      </c>
      <c r="AE30" s="883">
        <v>91889</v>
      </c>
      <c r="AF30" s="883">
        <v>103360</v>
      </c>
      <c r="AG30" s="883">
        <v>98284.948000000004</v>
      </c>
    </row>
    <row r="31" spans="2:33" x14ac:dyDescent="0.25">
      <c r="B31" s="881" t="s">
        <v>40</v>
      </c>
      <c r="C31" s="881" t="s">
        <v>39</v>
      </c>
      <c r="D31" s="882" t="s">
        <v>35</v>
      </c>
      <c r="E31" s="883">
        <v>32794</v>
      </c>
      <c r="F31" s="883">
        <v>34277</v>
      </c>
      <c r="G31" s="883">
        <v>37488</v>
      </c>
      <c r="H31" s="883">
        <v>40239</v>
      </c>
      <c r="I31" s="883">
        <v>41566</v>
      </c>
      <c r="J31" s="883">
        <v>44998</v>
      </c>
      <c r="K31" s="883">
        <v>46580</v>
      </c>
      <c r="L31" s="883">
        <v>47527</v>
      </c>
      <c r="M31" s="883">
        <v>48301</v>
      </c>
      <c r="N31" s="883">
        <v>52016</v>
      </c>
      <c r="O31" s="883">
        <v>55458</v>
      </c>
      <c r="P31" s="883">
        <v>58527</v>
      </c>
      <c r="Q31" s="883">
        <v>62363</v>
      </c>
      <c r="R31" s="883">
        <v>66339</v>
      </c>
      <c r="S31" s="883">
        <v>60989</v>
      </c>
      <c r="T31" s="883">
        <v>63559</v>
      </c>
      <c r="U31" s="883">
        <v>67360</v>
      </c>
      <c r="V31" s="883">
        <v>69307</v>
      </c>
      <c r="W31" s="883">
        <v>70686</v>
      </c>
      <c r="X31" s="883">
        <v>73442</v>
      </c>
      <c r="Y31" s="883">
        <v>76507</v>
      </c>
      <c r="Z31" s="883">
        <v>76622</v>
      </c>
      <c r="AA31" s="883">
        <v>80947</v>
      </c>
      <c r="AB31" s="883">
        <v>84896</v>
      </c>
      <c r="AC31" s="883">
        <v>88621</v>
      </c>
      <c r="AD31" s="883">
        <v>80255</v>
      </c>
      <c r="AE31" s="883">
        <v>91889</v>
      </c>
      <c r="AF31" s="883">
        <v>116984</v>
      </c>
      <c r="AG31" s="883">
        <v>114393</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40569</v>
      </c>
      <c r="F33" s="883">
        <v>40658</v>
      </c>
      <c r="G33" s="883">
        <v>41584</v>
      </c>
      <c r="H33" s="883">
        <v>42816</v>
      </c>
      <c r="I33" s="883">
        <v>44842</v>
      </c>
      <c r="J33" s="883">
        <v>46961</v>
      </c>
      <c r="K33" s="883">
        <v>48555</v>
      </c>
      <c r="L33" s="883">
        <v>48361</v>
      </c>
      <c r="M33" s="883">
        <v>47952</v>
      </c>
      <c r="N33" s="883">
        <v>48873</v>
      </c>
      <c r="O33" s="883">
        <v>47955</v>
      </c>
      <c r="P33" s="883">
        <v>48528</v>
      </c>
      <c r="Q33" s="883">
        <v>50267</v>
      </c>
      <c r="R33" s="883">
        <v>49872</v>
      </c>
      <c r="S33" s="883">
        <v>47432</v>
      </c>
      <c r="T33" s="883">
        <v>49785</v>
      </c>
      <c r="U33" s="883">
        <v>50803</v>
      </c>
      <c r="V33" s="883">
        <v>49996</v>
      </c>
      <c r="W33" s="883">
        <v>47287</v>
      </c>
      <c r="X33" s="883">
        <v>49189</v>
      </c>
      <c r="Y33" s="883">
        <v>51438</v>
      </c>
      <c r="Z33" s="883">
        <v>49181</v>
      </c>
      <c r="AA33" s="883">
        <v>51727</v>
      </c>
      <c r="AB33" s="883">
        <v>54046</v>
      </c>
      <c r="AC33" s="883">
        <v>55433</v>
      </c>
      <c r="AD33" s="883">
        <v>40170</v>
      </c>
      <c r="AE33" s="883">
        <v>46403</v>
      </c>
      <c r="AF33" s="885">
        <v>58364</v>
      </c>
      <c r="AG33" s="885">
        <v>60151</v>
      </c>
    </row>
    <row r="34" spans="2:34" x14ac:dyDescent="0.25">
      <c r="B34" s="881" t="s">
        <v>37</v>
      </c>
      <c r="C34" s="881" t="s">
        <v>39</v>
      </c>
      <c r="D34" s="882" t="s">
        <v>35</v>
      </c>
      <c r="E34" s="883">
        <v>22377</v>
      </c>
      <c r="F34" s="883">
        <v>22869</v>
      </c>
      <c r="G34" s="883">
        <v>23652</v>
      </c>
      <c r="H34" s="883">
        <v>25158</v>
      </c>
      <c r="I34" s="883">
        <v>26496</v>
      </c>
      <c r="J34" s="883">
        <v>27973</v>
      </c>
      <c r="K34" s="883">
        <v>31039</v>
      </c>
      <c r="L34" s="883">
        <v>32456</v>
      </c>
      <c r="M34" s="883">
        <v>34083</v>
      </c>
      <c r="N34" s="883">
        <v>35761</v>
      </c>
      <c r="O34" s="883">
        <v>35575</v>
      </c>
      <c r="P34" s="883">
        <v>37754</v>
      </c>
      <c r="Q34" s="883">
        <v>40373</v>
      </c>
      <c r="R34" s="883">
        <v>42116</v>
      </c>
      <c r="S34" s="883">
        <v>41680</v>
      </c>
      <c r="T34" s="883">
        <v>43578</v>
      </c>
      <c r="U34" s="883">
        <v>44502</v>
      </c>
      <c r="V34" s="883">
        <v>43212</v>
      </c>
      <c r="W34" s="883">
        <v>42149</v>
      </c>
      <c r="X34" s="883">
        <v>44350</v>
      </c>
      <c r="Y34" s="883">
        <v>47420</v>
      </c>
      <c r="Z34" s="883">
        <v>46864</v>
      </c>
      <c r="AA34" s="883">
        <v>48402</v>
      </c>
      <c r="AB34" s="883">
        <v>49836</v>
      </c>
      <c r="AC34" s="883">
        <v>51954</v>
      </c>
      <c r="AD34" s="883">
        <v>40170</v>
      </c>
      <c r="AE34" s="883">
        <v>43806</v>
      </c>
      <c r="AF34" s="885">
        <v>55900</v>
      </c>
      <c r="AG34" s="885">
        <v>64896</v>
      </c>
    </row>
    <row r="35" spans="2:34" x14ac:dyDescent="0.25">
      <c r="B35" s="881" t="s">
        <v>40</v>
      </c>
      <c r="C35" s="881" t="s">
        <v>39</v>
      </c>
      <c r="D35" s="882" t="s">
        <v>35</v>
      </c>
      <c r="E35" s="883">
        <v>37583</v>
      </c>
      <c r="F35" s="883">
        <v>40905</v>
      </c>
      <c r="G35" s="883">
        <v>44615</v>
      </c>
      <c r="H35" s="883">
        <v>49594</v>
      </c>
      <c r="I35" s="883">
        <v>55771</v>
      </c>
      <c r="J35" s="883">
        <v>62787</v>
      </c>
      <c r="K35" s="883">
        <v>68528</v>
      </c>
      <c r="L35" s="883">
        <v>71578</v>
      </c>
      <c r="M35" s="883">
        <v>76273</v>
      </c>
      <c r="N35" s="883">
        <v>81545</v>
      </c>
      <c r="O35" s="883">
        <v>88158</v>
      </c>
      <c r="P35" s="883">
        <v>97903</v>
      </c>
      <c r="Q35" s="883">
        <v>104999</v>
      </c>
      <c r="R35" s="883">
        <v>110614</v>
      </c>
      <c r="S35" s="883">
        <v>102369</v>
      </c>
      <c r="T35" s="883">
        <v>106858</v>
      </c>
      <c r="U35" s="883">
        <v>108823</v>
      </c>
      <c r="V35" s="883">
        <v>106311</v>
      </c>
      <c r="W35" s="883">
        <v>102236</v>
      </c>
      <c r="X35" s="883">
        <v>107531</v>
      </c>
      <c r="Y35" s="883">
        <v>111829</v>
      </c>
      <c r="Z35" s="883">
        <v>112379</v>
      </c>
      <c r="AA35" s="883">
        <v>116060</v>
      </c>
      <c r="AB35" s="883">
        <v>120790</v>
      </c>
      <c r="AC35" s="883">
        <v>127698</v>
      </c>
      <c r="AD35" s="883">
        <v>106445</v>
      </c>
      <c r="AE35" s="883">
        <v>122482</v>
      </c>
      <c r="AF35" s="885">
        <v>155218</v>
      </c>
      <c r="AG35" s="885">
        <v>176557</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53702</v>
      </c>
      <c r="F37" s="883">
        <v>56987</v>
      </c>
      <c r="G37" s="883">
        <v>63073</v>
      </c>
      <c r="H37" s="883">
        <v>68678</v>
      </c>
      <c r="I37" s="883">
        <v>72209</v>
      </c>
      <c r="J37" s="883">
        <v>73823</v>
      </c>
      <c r="K37" s="883">
        <v>72313</v>
      </c>
      <c r="L37" s="883">
        <v>68504</v>
      </c>
      <c r="M37" s="883">
        <v>71242</v>
      </c>
      <c r="N37" s="883">
        <v>73553</v>
      </c>
      <c r="O37" s="883">
        <v>74684</v>
      </c>
      <c r="P37" s="883">
        <v>78001</v>
      </c>
      <c r="Q37" s="883">
        <v>79100</v>
      </c>
      <c r="R37" s="883">
        <v>80955</v>
      </c>
      <c r="S37" s="883">
        <v>71825</v>
      </c>
      <c r="T37" s="883">
        <v>76125</v>
      </c>
      <c r="U37" s="883">
        <v>78302</v>
      </c>
      <c r="V37" s="883">
        <v>78767</v>
      </c>
      <c r="W37" s="883">
        <v>80703</v>
      </c>
      <c r="X37" s="883">
        <v>81926</v>
      </c>
      <c r="Y37" s="883">
        <v>76827</v>
      </c>
      <c r="Z37" s="883">
        <v>78021</v>
      </c>
      <c r="AA37" s="883">
        <v>79061</v>
      </c>
      <c r="AB37" s="883">
        <v>81058</v>
      </c>
      <c r="AC37" s="883">
        <v>83362</v>
      </c>
      <c r="AD37" s="883">
        <v>56675</v>
      </c>
      <c r="AE37" s="883">
        <v>62335</v>
      </c>
      <c r="AF37" s="883">
        <v>81689</v>
      </c>
      <c r="AG37" s="886" t="s">
        <v>35</v>
      </c>
    </row>
    <row r="38" spans="2:34" x14ac:dyDescent="0.25">
      <c r="B38" s="881" t="s">
        <v>37</v>
      </c>
      <c r="C38" s="881" t="s">
        <v>49</v>
      </c>
      <c r="D38" s="882" t="s">
        <v>35</v>
      </c>
      <c r="E38" s="883">
        <v>31699</v>
      </c>
      <c r="F38" s="883">
        <v>34626</v>
      </c>
      <c r="G38" s="883">
        <v>36970</v>
      </c>
      <c r="H38" s="883">
        <v>39866</v>
      </c>
      <c r="I38" s="883">
        <v>42275</v>
      </c>
      <c r="J38" s="883">
        <v>44772</v>
      </c>
      <c r="K38" s="883">
        <v>46843</v>
      </c>
      <c r="L38" s="883">
        <v>46813</v>
      </c>
      <c r="M38" s="883">
        <v>49510</v>
      </c>
      <c r="N38" s="883">
        <v>51827</v>
      </c>
      <c r="O38" s="883">
        <v>52913</v>
      </c>
      <c r="P38" s="883">
        <v>54122</v>
      </c>
      <c r="Q38" s="883">
        <v>56048</v>
      </c>
      <c r="R38" s="883">
        <v>59081</v>
      </c>
      <c r="S38" s="883">
        <v>55248</v>
      </c>
      <c r="T38" s="883">
        <v>58633</v>
      </c>
      <c r="U38" s="883">
        <v>61077</v>
      </c>
      <c r="V38" s="883">
        <v>61736</v>
      </c>
      <c r="W38" s="883">
        <v>64813</v>
      </c>
      <c r="X38" s="883">
        <v>66702</v>
      </c>
      <c r="Y38" s="883">
        <v>69095</v>
      </c>
      <c r="Z38" s="883">
        <v>71449</v>
      </c>
      <c r="AA38" s="883">
        <v>73334</v>
      </c>
      <c r="AB38" s="883">
        <v>75301</v>
      </c>
      <c r="AC38" s="883">
        <v>80973</v>
      </c>
      <c r="AD38" s="883">
        <v>60467</v>
      </c>
      <c r="AE38" s="883">
        <v>65538</v>
      </c>
      <c r="AF38" s="883">
        <v>81689</v>
      </c>
      <c r="AG38" s="886" t="s">
        <v>35</v>
      </c>
    </row>
    <row r="39" spans="2:34" x14ac:dyDescent="0.25">
      <c r="B39" s="881" t="s">
        <v>40</v>
      </c>
      <c r="C39" s="881" t="s">
        <v>49</v>
      </c>
      <c r="D39" s="882" t="s">
        <v>35</v>
      </c>
      <c r="E39" s="883">
        <v>75838</v>
      </c>
      <c r="F39" s="883">
        <v>80492</v>
      </c>
      <c r="G39" s="883">
        <v>85108</v>
      </c>
      <c r="H39" s="883">
        <v>88642</v>
      </c>
      <c r="I39" s="883">
        <v>93459</v>
      </c>
      <c r="J39" s="883">
        <v>97665</v>
      </c>
      <c r="K39" s="883">
        <v>103401</v>
      </c>
      <c r="L39" s="883">
        <v>103979</v>
      </c>
      <c r="M39" s="883">
        <v>111781</v>
      </c>
      <c r="N39" s="883">
        <v>117490</v>
      </c>
      <c r="O39" s="883">
        <v>124009</v>
      </c>
      <c r="P39" s="883">
        <v>127609</v>
      </c>
      <c r="Q39" s="883">
        <v>132492</v>
      </c>
      <c r="R39" s="883">
        <v>138372</v>
      </c>
      <c r="S39" s="883">
        <v>129642</v>
      </c>
      <c r="T39" s="883">
        <v>133876</v>
      </c>
      <c r="U39" s="883">
        <v>140971</v>
      </c>
      <c r="V39" s="883">
        <v>146229</v>
      </c>
      <c r="W39" s="883">
        <v>152502</v>
      </c>
      <c r="X39" s="883">
        <v>155532</v>
      </c>
      <c r="Y39" s="883">
        <v>159270</v>
      </c>
      <c r="Z39" s="883">
        <v>164316</v>
      </c>
      <c r="AA39" s="883">
        <v>168753</v>
      </c>
      <c r="AB39" s="883">
        <v>177216</v>
      </c>
      <c r="AC39" s="883">
        <v>183040</v>
      </c>
      <c r="AD39" s="883">
        <v>148450</v>
      </c>
      <c r="AE39" s="883">
        <v>159018</v>
      </c>
      <c r="AF39" s="883">
        <v>202062</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899F9CCD-7045-4945-80A9-281B7BA7B7C8}"/>
    <hyperlink ref="AH41" r:id="rId2" xr:uid="{C4F5E609-97E6-4B87-B538-B317CA803DAD}"/>
  </hyperlinks>
  <pageMargins left="0.7" right="0.7" top="0.75" bottom="0.75" header="0.3" footer="0.3"/>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FEDE-7972-4D59-9806-D208749539DA}">
  <dimension ref="B1:AH41"/>
  <sheetViews>
    <sheetView topLeftCell="A3" workbookViewId="0">
      <selection activeCell="E9" sqref="E9:AG12"/>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65</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transport!E9*100/transport!$E9</f>
        <v>100</v>
      </c>
      <c r="F9" s="883">
        <f>transport!F9*100/transport!$E9</f>
        <v>96.748418544516056</v>
      </c>
      <c r="G9" s="883">
        <f>transport!G9*100/transport!$E9</f>
        <v>98.592170247336185</v>
      </c>
      <c r="H9" s="883">
        <f>transport!H9*100/transport!$E9</f>
        <v>101.67730877639681</v>
      </c>
      <c r="I9" s="883">
        <f>transport!I9*100/transport!$E9</f>
        <v>101.43259804528635</v>
      </c>
      <c r="J9" s="883">
        <f>transport!J9*100/transport!$E9</f>
        <v>108.51088071094908</v>
      </c>
      <c r="K9" s="883">
        <f>transport!K9*100/transport!$E9</f>
        <v>109.63040753748682</v>
      </c>
      <c r="L9" s="883">
        <f>transport!L9*100/transport!$E9</f>
        <v>105.63230974236023</v>
      </c>
      <c r="M9" s="883">
        <f>transport!M9*100/transport!$E9</f>
        <v>106.42291364287095</v>
      </c>
      <c r="N9" s="883">
        <f>transport!N9*100/transport!$E9</f>
        <v>105.0571899876654</v>
      </c>
      <c r="O9" s="883">
        <f>transport!O9*100/transport!$E9</f>
        <v>111.26561021642534</v>
      </c>
      <c r="P9" s="883">
        <f>transport!P9*100/transport!$E9</f>
        <v>111.52419119140443</v>
      </c>
      <c r="Q9" s="883">
        <f>transport!Q9*100/transport!$E9</f>
        <v>113.9955714292791</v>
      </c>
      <c r="R9" s="883">
        <f>transport!R9*100/transport!$E9</f>
        <v>117.13123727528968</v>
      </c>
      <c r="S9" s="883">
        <f>transport!S9*100/transport!$E9</f>
        <v>114.14269508745684</v>
      </c>
      <c r="T9" s="883">
        <f>transport!T9*100/transport!$E9</f>
        <v>115.67238483982347</v>
      </c>
      <c r="U9" s="883">
        <f>transport!U9*100/transport!$E9</f>
        <v>115.83684630283697</v>
      </c>
      <c r="V9" s="883">
        <f>transport!V9*100/transport!$E9</f>
        <v>115.57281630348095</v>
      </c>
      <c r="W9" s="883">
        <f>transport!W9*100/transport!$E9</f>
        <v>112.012126556068</v>
      </c>
      <c r="X9" s="883">
        <f>transport!X9*100/transport!$E9</f>
        <v>115.14482020696386</v>
      </c>
      <c r="Y9" s="883">
        <f>transport!Y9*100/transport!$E9</f>
        <v>120.21984336531746</v>
      </c>
      <c r="Z9" s="883">
        <f>transport!Z9*100/transport!$E9</f>
        <v>117.43737337210398</v>
      </c>
      <c r="AA9" s="883">
        <f>transport!AA9*100/transport!$E9</f>
        <v>119.16966775812277</v>
      </c>
      <c r="AB9" s="883">
        <f>transport!AB9*100/transport!$E9</f>
        <v>122.25926457985545</v>
      </c>
      <c r="AC9" s="883">
        <f>transport!AC9*100/transport!$E9</f>
        <v>121.97987823907347</v>
      </c>
      <c r="AD9" s="883">
        <f>transport!AD9*100/transport!$E9</f>
        <v>111.8045682638913</v>
      </c>
      <c r="AE9" s="883">
        <f>transport!AE9*100/transport!$E9</f>
        <v>116.4159289843514</v>
      </c>
      <c r="AF9" s="883">
        <f>transport!AF9*100/transport!$E9</f>
        <v>119.0567243437641</v>
      </c>
      <c r="AG9" s="883">
        <f>transport!AG9*100/transport!$E9</f>
        <v>119.05771507546899</v>
      </c>
    </row>
    <row r="10" spans="2:33" x14ac:dyDescent="0.25">
      <c r="B10" s="881" t="s">
        <v>37</v>
      </c>
      <c r="C10" s="881" t="s">
        <v>39</v>
      </c>
      <c r="D10" s="882" t="s">
        <v>35</v>
      </c>
      <c r="E10" s="883">
        <f>transport!E10*100/transport!$E10</f>
        <v>100</v>
      </c>
      <c r="F10" s="883">
        <f>transport!F10*100/transport!$E10</f>
        <v>95.974956009330114</v>
      </c>
      <c r="G10" s="883">
        <f>transport!G10*100/transport!$E10</f>
        <v>99.758562835045225</v>
      </c>
      <c r="H10" s="883">
        <f>transport!H10*100/transport!$E10</f>
        <v>106.71850063428408</v>
      </c>
      <c r="I10" s="883">
        <f>transport!I10*100/transport!$E10</f>
        <v>108.44948234234971</v>
      </c>
      <c r="J10" s="883">
        <f>transport!J10*100/transport!$E10</f>
        <v>112.73642427466547</v>
      </c>
      <c r="K10" s="883">
        <f>transport!K10*100/transport!$E10</f>
        <v>116.73200474690019</v>
      </c>
      <c r="L10" s="883">
        <f>transport!L10*100/transport!$E10</f>
        <v>114.93636698449073</v>
      </c>
      <c r="M10" s="883">
        <f>transport!M10*100/transport!$E10</f>
        <v>122.0002455293203</v>
      </c>
      <c r="N10" s="883">
        <f>transport!N10*100/transport!$E10</f>
        <v>125.81167901133527</v>
      </c>
      <c r="O10" s="883">
        <f>transport!O10*100/transport!$E10</f>
        <v>137.69202438924583</v>
      </c>
      <c r="P10" s="883">
        <f>transport!P10*100/transport!$E10</f>
        <v>146.09976674714571</v>
      </c>
      <c r="Q10" s="883">
        <f>transport!Q10*100/transport!$E10</f>
        <v>153.32569464336865</v>
      </c>
      <c r="R10" s="883">
        <f>transport!R10*100/transport!$E10</f>
        <v>160.32246184065147</v>
      </c>
      <c r="S10" s="883">
        <f>transport!S10*100/transport!$E10</f>
        <v>156.64852477800056</v>
      </c>
      <c r="T10" s="883">
        <f>transport!T10*100/transport!$E10</f>
        <v>160.30200106396038</v>
      </c>
      <c r="U10" s="883">
        <f>transport!U10*100/transport!$E10</f>
        <v>163.33101444530831</v>
      </c>
      <c r="V10" s="883">
        <f>transport!V10*100/transport!$E10</f>
        <v>164.61349592830544</v>
      </c>
      <c r="W10" s="883">
        <f>transport!W10*100/transport!$E10</f>
        <v>162.20403486516349</v>
      </c>
      <c r="X10" s="883">
        <f>transport!X10*100/transport!$E10</f>
        <v>168.04435896386627</v>
      </c>
      <c r="Y10" s="883">
        <f>transport!Y10*100/transport!$E10</f>
        <v>176.26795433154643</v>
      </c>
      <c r="Z10" s="883">
        <f>transport!Z10*100/transport!$E10</f>
        <v>175.95122150836846</v>
      </c>
      <c r="AA10" s="883">
        <f>transport!AA10*100/transport!$E10</f>
        <v>182.35217088840693</v>
      </c>
      <c r="AB10" s="883">
        <f>transport!AB10*100/transport!$E10</f>
        <v>190.82293243851538</v>
      </c>
      <c r="AC10" s="883">
        <f>transport!AC10*100/transport!$E10</f>
        <v>196.79175021483815</v>
      </c>
      <c r="AD10" s="883">
        <f>transport!AD10*100/transport!$E10</f>
        <v>184.72071039816672</v>
      </c>
      <c r="AE10" s="883">
        <f>transport!AE10*100/transport!$E10</f>
        <v>202.61488726112043</v>
      </c>
      <c r="AF10" s="883">
        <f>transport!AF10*100/transport!$E10</f>
        <v>224.20591725661907</v>
      </c>
      <c r="AG10" s="883">
        <f>transport!AG10*100/transport!$E10</f>
        <v>242.31452305929534</v>
      </c>
    </row>
    <row r="11" spans="2:33" x14ac:dyDescent="0.25">
      <c r="B11" s="881" t="s">
        <v>40</v>
      </c>
      <c r="C11" s="881" t="s">
        <v>38</v>
      </c>
      <c r="D11" s="882" t="s">
        <v>35</v>
      </c>
      <c r="E11" s="883">
        <f>transport!E11*100/transport!$E11</f>
        <v>100</v>
      </c>
      <c r="F11" s="883">
        <f>transport!F11*100/transport!$E11</f>
        <v>100.17468162681364</v>
      </c>
      <c r="G11" s="883">
        <f>transport!G11*100/transport!$E11</f>
        <v>106.18573114950973</v>
      </c>
      <c r="H11" s="883">
        <f>transport!H11*100/transport!$E11</f>
        <v>115.22027398631207</v>
      </c>
      <c r="I11" s="883">
        <f>transport!I11*100/transport!$E11</f>
        <v>118.07158762398871</v>
      </c>
      <c r="J11" s="883">
        <f>transport!J11*100/transport!$E11</f>
        <v>120.62676131620788</v>
      </c>
      <c r="K11" s="883">
        <f>transport!K11*100/transport!$E11</f>
        <v>123.59430192172535</v>
      </c>
      <c r="L11" s="883">
        <f>transport!L11*100/transport!$E11</f>
        <v>114.83178932667967</v>
      </c>
      <c r="M11" s="883">
        <f>transport!M11*100/transport!$E11</f>
        <v>116.61158584987844</v>
      </c>
      <c r="N11" s="883">
        <f>transport!N11*100/transport!$E11</f>
        <v>118.94044675735859</v>
      </c>
      <c r="O11" s="883">
        <f>transport!O11*100/transport!$E11</f>
        <v>128.48220317201819</v>
      </c>
      <c r="P11" s="883">
        <f>transport!P11*100/transport!$E11</f>
        <v>130.66936270774718</v>
      </c>
      <c r="Q11" s="883">
        <f>transport!Q11*100/transport!$E11</f>
        <v>135.50017399927671</v>
      </c>
      <c r="R11" s="883">
        <f>transport!R11*100/transport!$E11</f>
        <v>141.01560989589612</v>
      </c>
      <c r="S11" s="883">
        <f>transport!S11*100/transport!$E11</f>
        <v>130.5203829348788</v>
      </c>
      <c r="T11" s="883">
        <f>transport!T11*100/transport!$E11</f>
        <v>138.6653686851341</v>
      </c>
      <c r="U11" s="883">
        <f>transport!U11*100/transport!$E11</f>
        <v>141.0404019497017</v>
      </c>
      <c r="V11" s="883">
        <f>transport!V11*100/transport!$E11</f>
        <v>138.66787063551814</v>
      </c>
      <c r="W11" s="883">
        <f>transport!W11*100/transport!$E11</f>
        <v>130.2424389922144</v>
      </c>
      <c r="X11" s="883">
        <f>transport!X11*100/transport!$E11</f>
        <v>135.73331028506314</v>
      </c>
      <c r="Y11" s="883">
        <f>transport!Y11*100/transport!$E11</f>
        <v>143.9831505014136</v>
      </c>
      <c r="Z11" s="883">
        <f>transport!Z11*100/transport!$E11</f>
        <v>142.59365823812655</v>
      </c>
      <c r="AA11" s="883">
        <f>transport!AA11*100/transport!$E11</f>
        <v>146.19009819018009</v>
      </c>
      <c r="AB11" s="883">
        <f>transport!AB11*100/transport!$E11</f>
        <v>151.23994386533138</v>
      </c>
      <c r="AC11" s="883">
        <f>transport!AC11*100/transport!$E11</f>
        <v>152.69039273797529</v>
      </c>
      <c r="AD11" s="883">
        <f>transport!AD11*100/transport!$E11</f>
        <v>138.81980725884043</v>
      </c>
      <c r="AE11" s="883">
        <f>transport!AE11*100/transport!$E11</f>
        <v>151.21742631187496</v>
      </c>
      <c r="AF11" s="883">
        <f>transport!AF11*100/transport!$E11</f>
        <v>160.93568395362749</v>
      </c>
      <c r="AG11" s="883">
        <f>transport!AG11*100/transport!$E11</f>
        <v>151.3188690274464</v>
      </c>
    </row>
    <row r="12" spans="2:33" x14ac:dyDescent="0.25">
      <c r="B12" s="881" t="s">
        <v>40</v>
      </c>
      <c r="C12" s="881" t="s">
        <v>39</v>
      </c>
      <c r="D12" s="882" t="s">
        <v>35</v>
      </c>
      <c r="E12" s="883">
        <f>transport!E12*100/transport!$E12</f>
        <v>100</v>
      </c>
      <c r="F12" s="883">
        <f>transport!F12*100/transport!$E12</f>
        <v>100.96532640495126</v>
      </c>
      <c r="G12" s="883">
        <f>transport!G12*100/transport!$E12</f>
        <v>107.6064341011586</v>
      </c>
      <c r="H12" s="883">
        <f>transport!H12*100/transport!$E12</f>
        <v>114.84250956701132</v>
      </c>
      <c r="I12" s="883">
        <f>transport!I12*100/transport!$E12</f>
        <v>118.66473742206449</v>
      </c>
      <c r="J12" s="883">
        <f>transport!J12*100/transport!$E12</f>
        <v>129.87688743843492</v>
      </c>
      <c r="K12" s="883">
        <f>transport!K12*100/transport!$E12</f>
        <v>135.130558459984</v>
      </c>
      <c r="L12" s="883">
        <f>transport!L12*100/transport!$E12</f>
        <v>126.58555390091145</v>
      </c>
      <c r="M12" s="883">
        <f>transport!M12*100/transport!$E12</f>
        <v>131.77550352227959</v>
      </c>
      <c r="N12" s="883">
        <f>transport!N12*100/transport!$E12</f>
        <v>139.18654879967895</v>
      </c>
      <c r="O12" s="883">
        <f>transport!O12*100/transport!$E12</f>
        <v>155.87416255646033</v>
      </c>
      <c r="P12" s="883">
        <f>transport!P12*100/transport!$E12</f>
        <v>165.37005939116136</v>
      </c>
      <c r="Q12" s="883">
        <f>transport!Q12*100/transport!$E12</f>
        <v>175.81860876116443</v>
      </c>
      <c r="R12" s="883">
        <f>transport!R12*100/transport!$E12</f>
        <v>189.46378969825628</v>
      </c>
      <c r="S12" s="883">
        <f>transport!S12*100/transport!$E12</f>
        <v>170.69871747480187</v>
      </c>
      <c r="T12" s="883">
        <f>transport!T12*100/transport!$E12</f>
        <v>184.17526553517175</v>
      </c>
      <c r="U12" s="883">
        <f>transport!U12*100/transport!$E12</f>
        <v>191.99926773197581</v>
      </c>
      <c r="V12" s="883">
        <f>transport!V12*100/transport!$E12</f>
        <v>193.95069160602571</v>
      </c>
      <c r="W12" s="883">
        <f>transport!W12*100/transport!$E12</f>
        <v>184.2143432999236</v>
      </c>
      <c r="X12" s="883">
        <f>transport!X12*100/transport!$E12</f>
        <v>191.4715418818584</v>
      </c>
      <c r="Y12" s="883">
        <f>transport!Y12*100/transport!$E12</f>
        <v>200.96321409334303</v>
      </c>
      <c r="Z12" s="883">
        <f>transport!Z12*100/transport!$E12</f>
        <v>200.93152941921991</v>
      </c>
      <c r="AA12" s="883">
        <f>transport!AA12*100/transport!$E12</f>
        <v>211.49590387573974</v>
      </c>
      <c r="AB12" s="883">
        <f>transport!AB12*100/transport!$E12</f>
        <v>226.01522976669517</v>
      </c>
      <c r="AC12" s="883">
        <f>transport!AC12*100/transport!$E12</f>
        <v>234.76055187661282</v>
      </c>
      <c r="AD12" s="883">
        <f>transport!AD12*100/transport!$E12</f>
        <v>214.86820935824451</v>
      </c>
      <c r="AE12" s="883">
        <f>transport!AE12*100/transport!$E12</f>
        <v>247.77379959091562</v>
      </c>
      <c r="AF12" s="883">
        <f>transport!AF12*100/transport!$E12</f>
        <v>288.4611457882267</v>
      </c>
      <c r="AG12" s="883">
        <f>transport!AG12*100/transport!$E12</f>
        <v>286.90190776943416</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transport!E14*100/transport!$E14</f>
        <v>100</v>
      </c>
      <c r="F14" s="883">
        <f>transport!F14*100/transport!$E14</f>
        <v>105.42558364965029</v>
      </c>
      <c r="G14" s="883">
        <f>transport!G14*100/transport!$E14</f>
        <v>116.4365141273732</v>
      </c>
      <c r="H14" s="883">
        <f>transport!H14*100/transport!$E14</f>
        <v>127.47747159675055</v>
      </c>
      <c r="I14" s="883">
        <f>transport!I14*100/transport!$E14</f>
        <v>133.89998400736314</v>
      </c>
      <c r="J14" s="883">
        <f>transport!J14*100/transport!$E14</f>
        <v>138.53556403419162</v>
      </c>
      <c r="K14" s="883">
        <f>transport!K14*100/transport!$E14</f>
        <v>137.89618494015818</v>
      </c>
      <c r="L14" s="883">
        <f>transport!L14*100/transport!$E14</f>
        <v>139.27726336609103</v>
      </c>
      <c r="M14" s="883">
        <f>transport!M14*100/transport!$E14</f>
        <v>139.4184228649014</v>
      </c>
      <c r="N14" s="883">
        <f>transport!N14*100/transport!$E14</f>
        <v>145.92187760084337</v>
      </c>
      <c r="O14" s="883">
        <f>transport!O14*100/transport!$E14</f>
        <v>150.65373982917254</v>
      </c>
      <c r="P14" s="883">
        <f>transport!P14*100/transport!$E14</f>
        <v>155.4665443828311</v>
      </c>
      <c r="Q14" s="883">
        <f>transport!Q14*100/transport!$E14</f>
        <v>160.75178448453121</v>
      </c>
      <c r="R14" s="883">
        <f>transport!R14*100/transport!$E14</f>
        <v>160.23218697677152</v>
      </c>
      <c r="S14" s="883">
        <f>transport!S14*100/transport!$E14</f>
        <v>149.92738037344441</v>
      </c>
      <c r="T14" s="883">
        <f>transport!T14*100/transport!$E14</f>
        <v>163.01278431807722</v>
      </c>
      <c r="U14" s="883">
        <f>transport!U14*100/transport!$E14</f>
        <v>165.80088840729655</v>
      </c>
      <c r="V14" s="883">
        <f>transport!V14*100/transport!$E14</f>
        <v>168.97591639441106</v>
      </c>
      <c r="W14" s="883">
        <f>transport!W14*100/transport!$E14</f>
        <v>165.75437920826656</v>
      </c>
      <c r="X14" s="883">
        <f>transport!X14*100/transport!$E14</f>
        <v>167.16776928826241</v>
      </c>
      <c r="Y14" s="883">
        <f>transport!Y14*100/transport!$E14</f>
        <v>161.4043819824995</v>
      </c>
      <c r="Z14" s="883">
        <f>transport!Z14*100/transport!$E14</f>
        <v>163.45290821205583</v>
      </c>
      <c r="AA14" s="883">
        <f>transport!AA14*100/transport!$E14</f>
        <v>167.98225143688947</v>
      </c>
      <c r="AB14" s="883">
        <f>transport!AB14*100/transport!$E14</f>
        <v>162.10136720726132</v>
      </c>
      <c r="AC14" s="883">
        <f>transport!AC14*100/transport!$E14</f>
        <v>168.89154707546894</v>
      </c>
      <c r="AD14" s="883">
        <f>transport!AD14*100/transport!$E14</f>
        <v>138.59610758801662</v>
      </c>
      <c r="AE14" s="883">
        <f>transport!AE14*100/transport!$E14</f>
        <v>158.4633687020833</v>
      </c>
      <c r="AF14" s="883">
        <f>transport!AF14*100/transport!$E14</f>
        <v>175.35926316373525</v>
      </c>
      <c r="AG14" s="883">
        <f>transport!AG14*100/transport!$E14</f>
        <v>168.2699557101873</v>
      </c>
    </row>
    <row r="15" spans="2:33" x14ac:dyDescent="0.25">
      <c r="B15" s="881" t="s">
        <v>37</v>
      </c>
      <c r="C15" s="881" t="s">
        <v>39</v>
      </c>
      <c r="D15" s="882" t="s">
        <v>35</v>
      </c>
      <c r="E15" s="883">
        <f>transport!E15*100/transport!$E15</f>
        <v>100</v>
      </c>
      <c r="F15" s="883">
        <f>transport!F15*100/transport!$E15</f>
        <v>101.28614792871026</v>
      </c>
      <c r="G15" s="883">
        <f>transport!G15*100/transport!$E15</f>
        <v>108.94547746899974</v>
      </c>
      <c r="H15" s="883">
        <f>transport!H15*100/transport!$E15</f>
        <v>117.6011091341399</v>
      </c>
      <c r="I15" s="883">
        <f>transport!I15*100/transport!$E15</f>
        <v>122.28980469097961</v>
      </c>
      <c r="J15" s="883">
        <f>transport!J15*100/transport!$E15</f>
        <v>126.35312766234448</v>
      </c>
      <c r="K15" s="883">
        <f>transport!K15*100/transport!$E15</f>
        <v>133.52686840909143</v>
      </c>
      <c r="L15" s="883">
        <f>transport!L15*100/transport!$E15</f>
        <v>139.7986382500531</v>
      </c>
      <c r="M15" s="883">
        <f>transport!M15*100/transport!$E15</f>
        <v>143.02508570893451</v>
      </c>
      <c r="N15" s="883">
        <f>transport!N15*100/transport!$E15</f>
        <v>152.39242700750768</v>
      </c>
      <c r="O15" s="883">
        <f>transport!O15*100/transport!$E15</f>
        <v>158.12287726206492</v>
      </c>
      <c r="P15" s="883">
        <f>transport!P15*100/transport!$E15</f>
        <v>162.69234546696237</v>
      </c>
      <c r="Q15" s="883">
        <f>transport!Q15*100/transport!$E15</f>
        <v>174.87135094639564</v>
      </c>
      <c r="R15" s="883">
        <f>transport!R15*100/transport!$E15</f>
        <v>182.29336780724455</v>
      </c>
      <c r="S15" s="883">
        <f>transport!S15*100/transport!$E15</f>
        <v>174.27338694757421</v>
      </c>
      <c r="T15" s="883">
        <f>transport!T15*100/transport!$E15</f>
        <v>185.36290110753527</v>
      </c>
      <c r="U15" s="883">
        <f>transport!U15*100/transport!$E15</f>
        <v>183.18277644414698</v>
      </c>
      <c r="V15" s="883">
        <f>transport!V15*100/transport!$E15</f>
        <v>187.8627926152131</v>
      </c>
      <c r="W15" s="883">
        <f>transport!W15*100/transport!$E15</f>
        <v>188.98928552666743</v>
      </c>
      <c r="X15" s="883">
        <f>transport!X15*100/transport!$E15</f>
        <v>196.55382703811392</v>
      </c>
      <c r="Y15" s="883">
        <f>transport!Y15*100/transport!$E15</f>
        <v>202.84546810439929</v>
      </c>
      <c r="Z15" s="883">
        <f>transport!Z15*100/transport!$E15</f>
        <v>203.13942519625689</v>
      </c>
      <c r="AA15" s="883">
        <f>transport!AA15*100/transport!$E15</f>
        <v>210.14072025197626</v>
      </c>
      <c r="AB15" s="883">
        <f>transport!AB15*100/transport!$E15</f>
        <v>205.25536808589851</v>
      </c>
      <c r="AC15" s="883">
        <f>transport!AC15*100/transport!$E15</f>
        <v>218.15225013076179</v>
      </c>
      <c r="AD15" s="883">
        <f>transport!AD15*100/transport!$E15</f>
        <v>193.98244480024849</v>
      </c>
      <c r="AE15" s="883">
        <f>transport!AE15*100/transport!$E15</f>
        <v>249.918116847373</v>
      </c>
      <c r="AF15" s="883">
        <f>transport!AF15*100/transport!$E15</f>
        <v>293.6137993097604</v>
      </c>
      <c r="AG15" s="883">
        <f>transport!AG15*100/transport!$E15</f>
        <v>243.25143495371375</v>
      </c>
    </row>
    <row r="16" spans="2:33" x14ac:dyDescent="0.25">
      <c r="B16" s="881" t="s">
        <v>40</v>
      </c>
      <c r="C16" s="881" t="s">
        <v>38</v>
      </c>
      <c r="D16" s="882" t="s">
        <v>35</v>
      </c>
      <c r="E16" s="883">
        <f>transport!E16*100/transport!$E16</f>
        <v>100</v>
      </c>
      <c r="F16" s="883">
        <f>transport!F16*100/transport!$E16</f>
        <v>101.35337767185599</v>
      </c>
      <c r="G16" s="883">
        <f>transport!G16*100/transport!$E16</f>
        <v>110.42428569153763</v>
      </c>
      <c r="H16" s="883">
        <f>transport!H16*100/transport!$E16</f>
        <v>114.10530310670438</v>
      </c>
      <c r="I16" s="883">
        <f>transport!I16*100/transport!$E16</f>
        <v>119.33735051672248</v>
      </c>
      <c r="J16" s="883">
        <f>transport!J16*100/transport!$E16</f>
        <v>126.07909277650093</v>
      </c>
      <c r="K16" s="883">
        <f>transport!K16*100/transport!$E16</f>
        <v>127.84336700300956</v>
      </c>
      <c r="L16" s="883">
        <f>transport!L16*100/transport!$E16</f>
        <v>129.05728002802562</v>
      </c>
      <c r="M16" s="883">
        <f>transport!M16*100/transport!$E16</f>
        <v>128.9001003190038</v>
      </c>
      <c r="N16" s="883">
        <f>transport!N16*100/transport!$E16</f>
        <v>132.75435379168678</v>
      </c>
      <c r="O16" s="883">
        <f>transport!O16*100/transport!$E16</f>
        <v>135.08617349348987</v>
      </c>
      <c r="P16" s="883">
        <f>transport!P16*100/transport!$E16</f>
        <v>139.24529854192431</v>
      </c>
      <c r="Q16" s="883">
        <f>transport!Q16*100/transport!$E16</f>
        <v>144.35652524694927</v>
      </c>
      <c r="R16" s="883">
        <f>transport!R16*100/transport!$E16</f>
        <v>142.84543707769149</v>
      </c>
      <c r="S16" s="883">
        <f>transport!S16*100/transport!$E16</f>
        <v>129.8730354195086</v>
      </c>
      <c r="T16" s="883">
        <f>transport!T16*100/transport!$E16</f>
        <v>136.33213286694726</v>
      </c>
      <c r="U16" s="883">
        <f>transport!U16*100/transport!$E16</f>
        <v>138.55845837822918</v>
      </c>
      <c r="V16" s="883">
        <f>transport!V16*100/transport!$E16</f>
        <v>137.85317331832971</v>
      </c>
      <c r="W16" s="883">
        <f>transport!W16*100/transport!$E16</f>
        <v>137.9803634838826</v>
      </c>
      <c r="X16" s="883">
        <f>transport!X16*100/transport!$E16</f>
        <v>140.02270447295368</v>
      </c>
      <c r="Y16" s="883">
        <f>transport!Y16*100/transport!$E16</f>
        <v>141.05595040313375</v>
      </c>
      <c r="Z16" s="883">
        <f>transport!Z16*100/transport!$E16</f>
        <v>142.53167479657534</v>
      </c>
      <c r="AA16" s="883">
        <f>transport!AA16*100/transport!$E16</f>
        <v>148.30001751601654</v>
      </c>
      <c r="AB16" s="883">
        <f>transport!AB16*100/transport!$E16</f>
        <v>150.01612269704191</v>
      </c>
      <c r="AC16" s="883">
        <f>transport!AC16*100/transport!$E16</f>
        <v>154.02277878332686</v>
      </c>
      <c r="AD16" s="883">
        <f>transport!AD16*100/transport!$E16</f>
        <v>132.75501727716176</v>
      </c>
      <c r="AE16" s="883">
        <f>transport!AE16*100/transport!$E16</f>
        <v>147.70400851384559</v>
      </c>
      <c r="AF16" s="883">
        <f>transport!AF16*100/transport!$E16</f>
        <v>165.99384816267602</v>
      </c>
      <c r="AG16" s="883">
        <f>transport!AG16*100/transport!$E16</f>
        <v>167.30144533675866</v>
      </c>
    </row>
    <row r="17" spans="2:33" x14ac:dyDescent="0.25">
      <c r="B17" s="881" t="s">
        <v>40</v>
      </c>
      <c r="C17" s="881" t="s">
        <v>39</v>
      </c>
      <c r="D17" s="882" t="s">
        <v>35</v>
      </c>
      <c r="E17" s="883">
        <f>transport!E17*100/transport!$E17</f>
        <v>100</v>
      </c>
      <c r="F17" s="883">
        <f>transport!F17*100/transport!$E17</f>
        <v>101.48601814097385</v>
      </c>
      <c r="G17" s="883">
        <f>transport!G17*100/transport!$E17</f>
        <v>113.01167445445847</v>
      </c>
      <c r="H17" s="883">
        <f>transport!H17*100/transport!$E17</f>
        <v>118.14107717457124</v>
      </c>
      <c r="I17" s="883">
        <f>transport!I17*100/transport!$E17</f>
        <v>126.49020308880151</v>
      </c>
      <c r="J17" s="883">
        <f>transport!J17*100/transport!$E17</f>
        <v>137.59075136863294</v>
      </c>
      <c r="K17" s="883">
        <f>transport!K17*100/transport!$E17</f>
        <v>142.83071937703178</v>
      </c>
      <c r="L17" s="883">
        <f>transport!L17*100/transport!$E17</f>
        <v>147.22150463857554</v>
      </c>
      <c r="M17" s="883">
        <f>transport!M17*100/transport!$E17</f>
        <v>149.34074155208867</v>
      </c>
      <c r="N17" s="883">
        <f>transport!N17*100/transport!$E17</f>
        <v>156.76018905630974</v>
      </c>
      <c r="O17" s="883">
        <f>transport!O17*100/transport!$E17</f>
        <v>163.52275474965745</v>
      </c>
      <c r="P17" s="883">
        <f>transport!P17*100/transport!$E17</f>
        <v>172.43018370370984</v>
      </c>
      <c r="Q17" s="883">
        <f>transport!Q17*100/transport!$E17</f>
        <v>184.08242177247524</v>
      </c>
      <c r="R17" s="883">
        <f>transport!R17*100/transport!$E17</f>
        <v>189.73819793046582</v>
      </c>
      <c r="S17" s="883">
        <f>transport!S17*100/transport!$E17</f>
        <v>173.18089101155874</v>
      </c>
      <c r="T17" s="883">
        <f>transport!T17*100/transport!$E17</f>
        <v>184.48118013462101</v>
      </c>
      <c r="U17" s="883">
        <f>transport!U17*100/transport!$E17</f>
        <v>190.57301752304824</v>
      </c>
      <c r="V17" s="883">
        <f>transport!V17*100/transport!$E17</f>
        <v>194.0957102734786</v>
      </c>
      <c r="W17" s="883">
        <f>transport!W17*100/transport!$E17</f>
        <v>196.94602140626648</v>
      </c>
      <c r="X17" s="883">
        <f>transport!X17*100/transport!$E17</f>
        <v>201.529210935837</v>
      </c>
      <c r="Y17" s="883">
        <f>transport!Y17*100/transport!$E17</f>
        <v>205.24616793110647</v>
      </c>
      <c r="Z17" s="883">
        <f>transport!Z17*100/transport!$E17</f>
        <v>205.48300497853793</v>
      </c>
      <c r="AA17" s="883">
        <f>transport!AA17*100/transport!$E17</f>
        <v>216.88156287651614</v>
      </c>
      <c r="AB17" s="883">
        <f>transport!AB17*100/transport!$E17</f>
        <v>224.57236033124121</v>
      </c>
      <c r="AC17" s="883">
        <f>transport!AC17*100/transport!$E17</f>
        <v>234.52034297972421</v>
      </c>
      <c r="AD17" s="883">
        <f>transport!AD17*100/transport!$E17</f>
        <v>206.75429912973752</v>
      </c>
      <c r="AE17" s="883">
        <f>transport!AE17*100/transport!$E17</f>
        <v>248.49000882455667</v>
      </c>
      <c r="AF17" s="883">
        <f>transport!AF17*100/transport!$E17</f>
        <v>302.99972927004177</v>
      </c>
      <c r="AG17" s="883">
        <f>transport!AG17*100/transport!$E17</f>
        <v>289.14352201075894</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transport!E19*100/transport!$E19</f>
        <v>100</v>
      </c>
      <c r="F19" s="883">
        <f>transport!F19*100/transport!$E19</f>
        <v>103.05420944618548</v>
      </c>
      <c r="G19" s="883">
        <f>transport!G19*100/transport!$E19</f>
        <v>106.39519162649701</v>
      </c>
      <c r="H19" s="883">
        <f>transport!H19*100/transport!$E19</f>
        <v>107.14081647590648</v>
      </c>
      <c r="I19" s="883">
        <f>transport!I19*100/transport!$E19</f>
        <v>112.86205957150942</v>
      </c>
      <c r="J19" s="883">
        <f>transport!J19*100/transport!$E19</f>
        <v>113.55033212276248</v>
      </c>
      <c r="K19" s="883">
        <f>transport!K19*100/transport!$E19</f>
        <v>115.52911570761505</v>
      </c>
      <c r="L19" s="883">
        <f>transport!L19*100/transport!$E19</f>
        <v>121.0783019087488</v>
      </c>
      <c r="M19" s="883">
        <f>transport!M19*100/transport!$E19</f>
        <v>120.54775098826184</v>
      </c>
      <c r="N19" s="883">
        <f>transport!N19*100/transport!$E19</f>
        <v>130.15486244836634</v>
      </c>
      <c r="O19" s="883">
        <f>transport!O19*100/transport!$E19</f>
        <v>135.33124184646744</v>
      </c>
      <c r="P19" s="883">
        <f>transport!P19*100/transport!$E19</f>
        <v>144.62288755835155</v>
      </c>
      <c r="Q19" s="883">
        <f>transport!Q19*100/transport!$E19</f>
        <v>154.08661265139304</v>
      </c>
      <c r="R19" s="883">
        <f>transport!R19*100/transport!$E19</f>
        <v>159.14827620983723</v>
      </c>
      <c r="S19" s="883">
        <f>transport!S19*100/transport!$E19</f>
        <v>151.34786895342793</v>
      </c>
      <c r="T19" s="883">
        <f>transport!T19*100/transport!$E19</f>
        <v>152.35159600955731</v>
      </c>
      <c r="U19" s="883">
        <f>transport!U19*100/transport!$E19</f>
        <v>155.5061747883525</v>
      </c>
      <c r="V19" s="883">
        <f>transport!V19*100/transport!$E19</f>
        <v>153.88587398617364</v>
      </c>
      <c r="W19" s="883">
        <f>transport!W19*100/transport!$E19</f>
        <v>159.85088402479337</v>
      </c>
      <c r="X19" s="883">
        <f>transport!X19*100/transport!$E19</f>
        <v>154.15831145659661</v>
      </c>
      <c r="Y19" s="883">
        <f>transport!Y19*100/transport!$E19</f>
        <v>155.40580545574275</v>
      </c>
      <c r="Z19" s="883">
        <f>transport!Z19*100/transport!$E19</f>
        <v>153.98624331878332</v>
      </c>
      <c r="AA19" s="883">
        <f>transport!AA19*100/transport!$E19</f>
        <v>157.62834474026809</v>
      </c>
      <c r="AB19" s="883">
        <f>transport!AB19*100/transport!$E19</f>
        <v>166.37511551130626</v>
      </c>
      <c r="AC19" s="883">
        <f>transport!AC19*100/transport!$E19</f>
        <v>163.79410468745138</v>
      </c>
      <c r="AD19" s="883">
        <f>transport!AD19*100/transport!$E19</f>
        <v>143.38974006625253</v>
      </c>
      <c r="AE19" s="883">
        <f>transport!AE19*100/transport!$E19</f>
        <v>158.01549805034793</v>
      </c>
      <c r="AF19" s="883">
        <f>transport!AF19*100/transport!$E19</f>
        <v>166.17436560274277</v>
      </c>
      <c r="AG19" s="883">
        <f>transport!AG19*100/transport!$E19</f>
        <v>167.82334817567187</v>
      </c>
    </row>
    <row r="20" spans="2:33" x14ac:dyDescent="0.25">
      <c r="B20" s="881" t="s">
        <v>37</v>
      </c>
      <c r="C20" s="881" t="s">
        <v>39</v>
      </c>
      <c r="D20" s="882" t="s">
        <v>35</v>
      </c>
      <c r="E20" s="883">
        <f>transport!E20*100/transport!$E20</f>
        <v>100</v>
      </c>
      <c r="F20" s="883">
        <f>transport!F20*100/transport!$E20</f>
        <v>100.7249429779321</v>
      </c>
      <c r="G20" s="883">
        <f>transport!G20*100/transport!$E20</f>
        <v>107.54434646172621</v>
      </c>
      <c r="H20" s="883">
        <f>transport!H20*100/transport!$E20</f>
        <v>109.16566181918556</v>
      </c>
      <c r="I20" s="883">
        <f>transport!I20*100/transport!$E20</f>
        <v>115.45915476588264</v>
      </c>
      <c r="J20" s="883">
        <f>transport!J20*100/transport!$E20</f>
        <v>119.87564104426656</v>
      </c>
      <c r="K20" s="883">
        <f>transport!K20*100/transport!$E20</f>
        <v>126.2679238156117</v>
      </c>
      <c r="L20" s="883">
        <f>transport!L20*100/transport!$E20</f>
        <v>128.82047854953294</v>
      </c>
      <c r="M20" s="883">
        <f>transport!M20*100/transport!$E20</f>
        <v>131.15075617799602</v>
      </c>
      <c r="N20" s="883">
        <f>transport!N20*100/transport!$E20</f>
        <v>134.27280519518254</v>
      </c>
      <c r="O20" s="883">
        <f>transport!O20*100/transport!$E20</f>
        <v>140.74934987578632</v>
      </c>
      <c r="P20" s="883">
        <f>transport!P20*100/transport!$E20</f>
        <v>149.1246930977874</v>
      </c>
      <c r="Q20" s="883">
        <f>transport!Q20*100/transport!$E20</f>
        <v>157.30245667049235</v>
      </c>
      <c r="R20" s="883">
        <f>transport!R20*100/transport!$E20</f>
        <v>160.92717156015283</v>
      </c>
      <c r="S20" s="883">
        <f>transport!S20*100/transport!$E20</f>
        <v>155.04917699359319</v>
      </c>
      <c r="T20" s="883">
        <f>transport!T20*100/transport!$E20</f>
        <v>158.11892551537781</v>
      </c>
      <c r="U20" s="883">
        <f>transport!U20*100/transport!$E20</f>
        <v>161.1087705025206</v>
      </c>
      <c r="V20" s="883">
        <f>transport!V20*100/transport!$E20</f>
        <v>164.10587944735809</v>
      </c>
      <c r="W20" s="883">
        <f>transport!W20*100/transport!$E20</f>
        <v>174.03280403294931</v>
      </c>
      <c r="X20" s="883">
        <f>transport!X20*100/transport!$E20</f>
        <v>175.36065549954236</v>
      </c>
      <c r="Y20" s="883">
        <f>transport!Y20*100/transport!$E20</f>
        <v>185.65949471910275</v>
      </c>
      <c r="Z20" s="883">
        <f>transport!Z20*100/transport!$E20</f>
        <v>184.37667979021691</v>
      </c>
      <c r="AA20" s="883">
        <f>transport!AA20*100/transport!$E20</f>
        <v>193.34476196010635</v>
      </c>
      <c r="AB20" s="883">
        <f>transport!AB20*100/transport!$E20</f>
        <v>200.58838057327154</v>
      </c>
      <c r="AC20" s="883">
        <f>transport!AC20*100/transport!$E20</f>
        <v>205.07314805398573</v>
      </c>
      <c r="AD20" s="883">
        <f>transport!AD20*100/transport!$E20</f>
        <v>185.27886333589993</v>
      </c>
      <c r="AE20" s="883">
        <f>transport!AE20*100/transport!$E20</f>
        <v>220.89695349614283</v>
      </c>
      <c r="AF20" s="883">
        <f>transport!AF20*100/transport!$E20</f>
        <v>250.84479827989483</v>
      </c>
      <c r="AG20" s="883">
        <f>transport!AG20*100/transport!$E20</f>
        <v>257.29955108741444</v>
      </c>
    </row>
    <row r="21" spans="2:33" x14ac:dyDescent="0.25">
      <c r="B21" s="881" t="s">
        <v>40</v>
      </c>
      <c r="C21" s="881" t="s">
        <v>38</v>
      </c>
      <c r="D21" s="882" t="s">
        <v>35</v>
      </c>
      <c r="E21" s="883">
        <f>transport!E21*100/transport!$E21</f>
        <v>100</v>
      </c>
      <c r="F21" s="883">
        <f>transport!F21*100/transport!$E21</f>
        <v>102.21573423617062</v>
      </c>
      <c r="G21" s="883">
        <f>transport!G21*100/transport!$E21</f>
        <v>105.51357079144249</v>
      </c>
      <c r="H21" s="883">
        <f>transport!H21*100/transport!$E21</f>
        <v>108.70834815077809</v>
      </c>
      <c r="I21" s="883">
        <f>transport!I21*100/transport!$E21</f>
        <v>113.70662777209662</v>
      </c>
      <c r="J21" s="883">
        <f>transport!J21*100/transport!$E21</f>
        <v>119.58090093975866</v>
      </c>
      <c r="K21" s="883">
        <f>transport!K21*100/transport!$E21</f>
        <v>122.38062606393422</v>
      </c>
      <c r="L21" s="883">
        <f>transport!L21*100/transport!$E21</f>
        <v>125.06011706270326</v>
      </c>
      <c r="M21" s="883">
        <f>transport!M21*100/transport!$E21</f>
        <v>125.02576239420537</v>
      </c>
      <c r="N21" s="883">
        <f>transport!N21*100/transport!$E21</f>
        <v>131.10614914418252</v>
      </c>
      <c r="O21" s="883">
        <f>transport!O21*100/transport!$E21</f>
        <v>136.08725383603081</v>
      </c>
      <c r="P21" s="883">
        <f>transport!P21*100/transport!$E21</f>
        <v>143.06080425226438</v>
      </c>
      <c r="Q21" s="883">
        <f>transport!Q21*100/transport!$E21</f>
        <v>152.81690005364581</v>
      </c>
      <c r="R21" s="883">
        <f>transport!R21*100/transport!$E21</f>
        <v>158.91446173309325</v>
      </c>
      <c r="S21" s="883">
        <f>transport!S21*100/transport!$E21</f>
        <v>149.29577498658853</v>
      </c>
      <c r="T21" s="883">
        <f>transport!T21*100/transport!$E21</f>
        <v>158.69117322130785</v>
      </c>
      <c r="U21" s="883">
        <f>transport!U21*100/transport!$E21</f>
        <v>164.58261650888272</v>
      </c>
      <c r="V21" s="883">
        <f>transport!V21*100/transport!$E21</f>
        <v>163.26004593896846</v>
      </c>
      <c r="W21" s="883">
        <f>transport!W21*100/transport!$E21</f>
        <v>164.51391198144435</v>
      </c>
      <c r="X21" s="883">
        <f>transport!X21*100/transport!$E21</f>
        <v>167.22775764871128</v>
      </c>
      <c r="Y21" s="883">
        <f>transport!Y21*100/transport!$E21</f>
        <v>175.8330466035531</v>
      </c>
      <c r="Z21" s="883">
        <f>transport!Z21*100/transport!$E21</f>
        <v>174.27000778282579</v>
      </c>
      <c r="AA21" s="883">
        <f>transport!AA21*100/transport!$E21</f>
        <v>177.10408757549922</v>
      </c>
      <c r="AB21" s="883">
        <f>transport!AB21*100/transport!$E21</f>
        <v>184.2837515740479</v>
      </c>
      <c r="AC21" s="883">
        <f>transport!AC21*100/transport!$E21</f>
        <v>186.86018337688068</v>
      </c>
      <c r="AD21" s="883">
        <f>transport!AD21*100/transport!$E21</f>
        <v>171.7622805074314</v>
      </c>
      <c r="AE21" s="883">
        <f>transport!AE21*100/transport!$E21</f>
        <v>179.68051937833201</v>
      </c>
      <c r="AF21" s="883">
        <f>transport!AF21*100/transport!$E21</f>
        <v>195.68876565306527</v>
      </c>
      <c r="AG21" s="883">
        <f>transport!AG21*100/transport!$E21</f>
        <v>199.15836593171178</v>
      </c>
    </row>
    <row r="22" spans="2:33" x14ac:dyDescent="0.25">
      <c r="B22" s="881" t="s">
        <v>40</v>
      </c>
      <c r="C22" s="881" t="s">
        <v>39</v>
      </c>
      <c r="D22" s="882" t="s">
        <v>35</v>
      </c>
      <c r="E22" s="883">
        <f>transport!E22*100/transport!$E22</f>
        <v>100</v>
      </c>
      <c r="F22" s="883">
        <f>transport!F22*100/transport!$E22</f>
        <v>101.71264098356386</v>
      </c>
      <c r="G22" s="883">
        <f>transport!G22*100/transport!$E22</f>
        <v>107.55580735068115</v>
      </c>
      <c r="H22" s="883">
        <f>transport!H22*100/transport!$E22</f>
        <v>110.9498319918731</v>
      </c>
      <c r="I22" s="883">
        <f>transport!I22*100/transport!$E22</f>
        <v>115.92560756427288</v>
      </c>
      <c r="J22" s="883">
        <f>transport!J22*100/transport!$E22</f>
        <v>126.41048683285145</v>
      </c>
      <c r="K22" s="883">
        <f>transport!K22*100/transport!$E22</f>
        <v>133.03899351410487</v>
      </c>
      <c r="L22" s="883">
        <f>transport!L22*100/transport!$E22</f>
        <v>135.6457242582897</v>
      </c>
      <c r="M22" s="883">
        <f>transport!M22*100/transport!$E22</f>
        <v>137.29129222994973</v>
      </c>
      <c r="N22" s="883">
        <f>transport!N22*100/transport!$E22</f>
        <v>143.83253887629914</v>
      </c>
      <c r="O22" s="883">
        <f>transport!O22*100/transport!$E22</f>
        <v>153.24490114870673</v>
      </c>
      <c r="P22" s="883">
        <f>transport!P22*100/transport!$E22</f>
        <v>163.09747076137637</v>
      </c>
      <c r="Q22" s="883">
        <f>transport!Q22*100/transport!$E22</f>
        <v>176.00544398426715</v>
      </c>
      <c r="R22" s="883">
        <f>transport!R22*100/transport!$E22</f>
        <v>188.36901878044333</v>
      </c>
      <c r="S22" s="883">
        <f>transport!S22*100/transport!$E22</f>
        <v>171.50243546664584</v>
      </c>
      <c r="T22" s="883">
        <f>transport!T22*100/transport!$E22</f>
        <v>186.1718892448751</v>
      </c>
      <c r="U22" s="883">
        <f>transport!U22*100/transport!$E22</f>
        <v>199.14042353676643</v>
      </c>
      <c r="V22" s="883">
        <f>transport!V22*100/transport!$E22</f>
        <v>203.46370243025709</v>
      </c>
      <c r="W22" s="883">
        <f>transport!W22*100/transport!$E22</f>
        <v>206.69492849886691</v>
      </c>
      <c r="X22" s="883">
        <f>transport!X22*100/transport!$E22</f>
        <v>214.09249563699825</v>
      </c>
      <c r="Y22" s="883">
        <f>transport!Y22*100/transport!$E22</f>
        <v>224.01344065015238</v>
      </c>
      <c r="Z22" s="883">
        <f>transport!Z22*100/transport!$E22</f>
        <v>219.60290172175772</v>
      </c>
      <c r="AA22" s="883">
        <f>transport!AA22*100/transport!$E22</f>
        <v>229.0790810346175</v>
      </c>
      <c r="AB22" s="883">
        <f>transport!AB22*100/transport!$E22</f>
        <v>242.04566174363782</v>
      </c>
      <c r="AC22" s="883">
        <f>transport!AC22*100/transport!$E22</f>
        <v>250.97288426975072</v>
      </c>
      <c r="AD22" s="883">
        <f>transport!AD22*100/transport!$E22</f>
        <v>232.5590633221328</v>
      </c>
      <c r="AE22" s="883">
        <f>transport!AE22*100/transport!$E22</f>
        <v>262.89820530853586</v>
      </c>
      <c r="AF22" s="883">
        <f>transport!AF22*100/transport!$E22</f>
        <v>318.95821937433254</v>
      </c>
      <c r="AG22" s="883">
        <f>transport!AG22*100/transport!$E22</f>
        <v>322.68826026933397</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61116.2</v>
      </c>
      <c r="F24" s="883">
        <v>62691.8</v>
      </c>
      <c r="G24" s="883">
        <v>67104.5</v>
      </c>
      <c r="H24" s="883">
        <v>71059.399999999994</v>
      </c>
      <c r="I24" s="883">
        <v>71495.100000000006</v>
      </c>
      <c r="J24" s="883">
        <v>79439.100000000006</v>
      </c>
      <c r="K24" s="883">
        <v>82744</v>
      </c>
      <c r="L24" s="883">
        <v>84286</v>
      </c>
      <c r="M24" s="883">
        <v>85512.2</v>
      </c>
      <c r="N24" s="883">
        <v>86786.4</v>
      </c>
      <c r="O24" s="883">
        <v>89542.2</v>
      </c>
      <c r="P24" s="883">
        <v>90354.1</v>
      </c>
      <c r="Q24" s="883">
        <v>92031.2</v>
      </c>
      <c r="R24" s="883">
        <v>89698.5</v>
      </c>
      <c r="S24" s="883">
        <v>84510.9</v>
      </c>
      <c r="T24" s="883">
        <v>86053.5</v>
      </c>
      <c r="U24" s="883">
        <v>85066.8</v>
      </c>
      <c r="V24" s="883">
        <v>81196.899999999994</v>
      </c>
      <c r="W24" s="883">
        <v>78115.100000000006</v>
      </c>
      <c r="X24" s="883">
        <v>76956.7</v>
      </c>
      <c r="Y24" s="883">
        <v>74639.399999999994</v>
      </c>
      <c r="Z24" s="883">
        <v>77538.3</v>
      </c>
      <c r="AA24" s="883">
        <v>82930.3</v>
      </c>
      <c r="AB24" s="883">
        <v>82280</v>
      </c>
      <c r="AC24" s="883">
        <v>84876.1</v>
      </c>
      <c r="AD24" s="883">
        <v>69700.7</v>
      </c>
      <c r="AE24" s="883">
        <v>76243</v>
      </c>
      <c r="AF24" s="883">
        <v>82296.5</v>
      </c>
      <c r="AG24" s="883">
        <v>80483.899999999994</v>
      </c>
    </row>
    <row r="25" spans="2:33" x14ac:dyDescent="0.25">
      <c r="B25" s="881" t="s">
        <v>37</v>
      </c>
      <c r="C25" s="881" t="s">
        <v>39</v>
      </c>
      <c r="D25" s="882" t="s">
        <v>35</v>
      </c>
      <c r="E25" s="883">
        <v>42911.4</v>
      </c>
      <c r="F25" s="883">
        <v>44525.2</v>
      </c>
      <c r="G25" s="883">
        <v>46121.7</v>
      </c>
      <c r="H25" s="883">
        <v>49921.2</v>
      </c>
      <c r="I25" s="883">
        <v>50335.3</v>
      </c>
      <c r="J25" s="883">
        <v>54669.1</v>
      </c>
      <c r="K25" s="883">
        <v>58750.400000000001</v>
      </c>
      <c r="L25" s="883">
        <v>61036.2</v>
      </c>
      <c r="M25" s="883">
        <v>62538.3</v>
      </c>
      <c r="N25" s="883">
        <v>64957.8</v>
      </c>
      <c r="O25" s="883">
        <v>65756.7</v>
      </c>
      <c r="P25" s="883">
        <v>66948.600000000006</v>
      </c>
      <c r="Q25" s="883">
        <v>71795.199999999997</v>
      </c>
      <c r="R25" s="883">
        <v>72521.600000000006</v>
      </c>
      <c r="S25" s="883">
        <v>70993.899999999994</v>
      </c>
      <c r="T25" s="883">
        <v>73744.399999999994</v>
      </c>
      <c r="U25" s="883">
        <v>74847.8</v>
      </c>
      <c r="V25" s="883">
        <v>72510.100000000006</v>
      </c>
      <c r="W25" s="883">
        <v>73198</v>
      </c>
      <c r="X25" s="883">
        <v>74652.899999999994</v>
      </c>
      <c r="Y25" s="883">
        <v>75631.3</v>
      </c>
      <c r="Z25" s="883">
        <v>78518.600000000006</v>
      </c>
      <c r="AA25" s="883">
        <v>80729.600000000006</v>
      </c>
      <c r="AB25" s="883">
        <v>80846.3</v>
      </c>
      <c r="AC25" s="883">
        <v>82552.3</v>
      </c>
      <c r="AD25" s="883">
        <v>69700.7</v>
      </c>
      <c r="AE25" s="883">
        <v>77680.899999999994</v>
      </c>
      <c r="AF25" s="883">
        <v>85449.7</v>
      </c>
      <c r="AG25" s="883">
        <v>89470.399999999994</v>
      </c>
    </row>
    <row r="26" spans="2:33" x14ac:dyDescent="0.25">
      <c r="B26" s="881" t="s">
        <v>40</v>
      </c>
      <c r="C26" s="881" t="s">
        <v>39</v>
      </c>
      <c r="D26" s="882" t="s">
        <v>35</v>
      </c>
      <c r="E26" s="883">
        <v>95710.2</v>
      </c>
      <c r="F26" s="883">
        <v>99703.9</v>
      </c>
      <c r="G26" s="883">
        <v>105705.1</v>
      </c>
      <c r="H26" s="883">
        <v>113311.9</v>
      </c>
      <c r="I26" s="883">
        <v>118958.6</v>
      </c>
      <c r="J26" s="883">
        <v>134401.29999999999</v>
      </c>
      <c r="K26" s="883">
        <v>142521.29999999999</v>
      </c>
      <c r="L26" s="883">
        <v>145421.1</v>
      </c>
      <c r="M26" s="883">
        <v>150765.79999999999</v>
      </c>
      <c r="N26" s="883">
        <v>154694.20000000001</v>
      </c>
      <c r="O26" s="883">
        <v>162584.5</v>
      </c>
      <c r="P26" s="883">
        <v>168389.5</v>
      </c>
      <c r="Q26" s="883">
        <v>176789.9</v>
      </c>
      <c r="R26" s="883">
        <v>178457.7</v>
      </c>
      <c r="S26" s="883">
        <v>162815.4</v>
      </c>
      <c r="T26" s="883">
        <v>174315</v>
      </c>
      <c r="U26" s="883">
        <v>180798.9</v>
      </c>
      <c r="V26" s="883">
        <v>177186</v>
      </c>
      <c r="W26" s="883">
        <v>178907.3</v>
      </c>
      <c r="X26" s="883">
        <v>181090.6</v>
      </c>
      <c r="Y26" s="883">
        <v>184673</v>
      </c>
      <c r="Z26" s="883">
        <v>184042.4</v>
      </c>
      <c r="AA26" s="883">
        <v>190468.8</v>
      </c>
      <c r="AB26" s="883">
        <v>193765.1</v>
      </c>
      <c r="AC26" s="883">
        <v>197539.6</v>
      </c>
      <c r="AD26" s="883">
        <v>172462.7</v>
      </c>
      <c r="AE26" s="883">
        <v>195793.8</v>
      </c>
      <c r="AF26" s="883">
        <v>226279.6</v>
      </c>
      <c r="AG26" s="883">
        <v>229719.6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f>transport!E28*100/transport!$E28</f>
        <v>100.00000000000001</v>
      </c>
      <c r="F28" s="883">
        <f>transport!F28*100/transport!$E28</f>
        <v>102.28054322310332</v>
      </c>
      <c r="G28" s="883">
        <f>transport!G28*100/transport!$E28</f>
        <v>107.09974090577465</v>
      </c>
      <c r="H28" s="883">
        <f>transport!H28*100/transport!$E28</f>
        <v>113.86934634846686</v>
      </c>
      <c r="I28" s="883">
        <f>transport!I28*100/transport!$E28</f>
        <v>117.30934299367911</v>
      </c>
      <c r="J28" s="883">
        <f>transport!J28*100/transport!$E28</f>
        <v>123.46557239262201</v>
      </c>
      <c r="K28" s="883">
        <f>transport!K28*100/transport!$E28</f>
        <v>124.44747908443155</v>
      </c>
      <c r="L28" s="883">
        <f>transport!L28*100/transport!$E28</f>
        <v>122.06207619877298</v>
      </c>
      <c r="M28" s="883">
        <f>transport!M28*100/transport!$E28</f>
        <v>125.94458467817938</v>
      </c>
      <c r="N28" s="883">
        <f>transport!N28*100/transport!$E28</f>
        <v>133.07980787527404</v>
      </c>
      <c r="O28" s="883">
        <f>transport!O28*100/transport!$E28</f>
        <v>137.78867632881611</v>
      </c>
      <c r="P28" s="883">
        <f>transport!P28*100/transport!$E28</f>
        <v>144.47727988038199</v>
      </c>
      <c r="Q28" s="883">
        <f>transport!Q28*100/transport!$E28</f>
        <v>152.69728090846209</v>
      </c>
      <c r="R28" s="883">
        <f>transport!R28*100/transport!$E28</f>
        <v>154.35834724397873</v>
      </c>
      <c r="S28" s="883">
        <f>transport!S28*100/transport!$E28</f>
        <v>142.28054773222664</v>
      </c>
      <c r="T28" s="883">
        <f>transport!T28*100/transport!$E28</f>
        <v>149.15696528786694</v>
      </c>
      <c r="U28" s="883">
        <f>transport!U28*100/transport!$E28</f>
        <v>154.59185670366853</v>
      </c>
      <c r="V28" s="883">
        <f>transport!V28*100/transport!$E28</f>
        <v>156.17904105376411</v>
      </c>
      <c r="W28" s="883">
        <f>transport!W28*100/transport!$E28</f>
        <v>155.19767545675165</v>
      </c>
      <c r="X28" s="883">
        <f>transport!X28*100/transport!$E28</f>
        <v>159.27597908848978</v>
      </c>
      <c r="Y28" s="883">
        <f>transport!Y28*100/transport!$E28</f>
        <v>158.715229022882</v>
      </c>
      <c r="Z28" s="883">
        <f>transport!Z28*100/transport!$E28</f>
        <v>156.65559676894264</v>
      </c>
      <c r="AA28" s="883">
        <f>transport!AA28*100/transport!$E28</f>
        <v>162.88458538160262</v>
      </c>
      <c r="AB28" s="883">
        <f>transport!AB28*100/transport!$E28</f>
        <v>163.72821078888916</v>
      </c>
      <c r="AC28" s="883">
        <f>transport!AC28*100/transport!$E28</f>
        <v>168.08239160293024</v>
      </c>
      <c r="AD28" s="883">
        <f>transport!AD28*100/transport!$E28</f>
        <v>138.1268290131423</v>
      </c>
      <c r="AE28" s="883">
        <f>transport!AE28*100/transport!$E28</f>
        <v>154.61332914886691</v>
      </c>
      <c r="AF28" s="883">
        <f>transport!AF28*100/transport!$E28</f>
        <v>177.46105695654018</v>
      </c>
      <c r="AG28" s="883">
        <f>transport!AG28*100/transport!$E28</f>
        <v>165.44321525743035</v>
      </c>
    </row>
    <row r="29" spans="2:33" x14ac:dyDescent="0.25">
      <c r="B29" s="881" t="s">
        <v>37</v>
      </c>
      <c r="C29" s="881" t="s">
        <v>39</v>
      </c>
      <c r="D29" s="882" t="s">
        <v>35</v>
      </c>
      <c r="E29" s="883">
        <f>transport!E29*100/transport!$E29</f>
        <v>100</v>
      </c>
      <c r="F29" s="883">
        <f>transport!F29*100/transport!$E29</f>
        <v>99.77704166135814</v>
      </c>
      <c r="G29" s="883">
        <f>transport!G29*100/transport!$E29</f>
        <v>110.15415976557523</v>
      </c>
      <c r="H29" s="883">
        <f>transport!H29*100/transport!$E29</f>
        <v>120.40387310485413</v>
      </c>
      <c r="I29" s="883">
        <f>transport!I29*100/transport!$E29</f>
        <v>120.53764810803924</v>
      </c>
      <c r="J29" s="883">
        <f>transport!J29*100/transport!$E29</f>
        <v>126.5575232513696</v>
      </c>
      <c r="K29" s="883">
        <f>transport!K29*100/transport!$E29</f>
        <v>132.6028793476876</v>
      </c>
      <c r="L29" s="883">
        <f>transport!L29*100/transport!$E29</f>
        <v>134.58402344247673</v>
      </c>
      <c r="M29" s="883">
        <f>transport!M29*100/transport!$E29</f>
        <v>137.29137469741369</v>
      </c>
      <c r="N29" s="883">
        <f>transport!N29*100/transport!$E29</f>
        <v>144.5661867753854</v>
      </c>
      <c r="O29" s="883">
        <f>transport!O29*100/transport!$E29</f>
        <v>151.43967384380176</v>
      </c>
      <c r="P29" s="883">
        <f>transport!P29*100/transport!$E29</f>
        <v>160.67014906357497</v>
      </c>
      <c r="Q29" s="883">
        <f>transport!Q29*100/transport!$E29</f>
        <v>169.23811950566952</v>
      </c>
      <c r="R29" s="883">
        <f>transport!R29*100/transport!$E29</f>
        <v>173.0857434068034</v>
      </c>
      <c r="S29" s="883">
        <f>transport!S29*100/transport!$E29</f>
        <v>158.30042043572431</v>
      </c>
      <c r="T29" s="883">
        <f>transport!T29*100/transport!$E29</f>
        <v>163.28831698305515</v>
      </c>
      <c r="U29" s="883">
        <f>transport!U29*100/transport!$E29</f>
        <v>164.42221939100523</v>
      </c>
      <c r="V29" s="883">
        <f>transport!V29*100/transport!$E29</f>
        <v>168.28895400687986</v>
      </c>
      <c r="W29" s="883">
        <f>transport!W29*100/transport!$E29</f>
        <v>173.56988151356862</v>
      </c>
      <c r="X29" s="883">
        <f>transport!X29*100/transport!$E29</f>
        <v>182.74939482736653</v>
      </c>
      <c r="Y29" s="883">
        <f>transport!Y29*100/transport!$E29</f>
        <v>196.35622372276723</v>
      </c>
      <c r="Z29" s="883">
        <f>transport!Z29*100/transport!$E29</f>
        <v>198.33736781755638</v>
      </c>
      <c r="AA29" s="883">
        <f>transport!AA29*100/transport!$E29</f>
        <v>206.63141801503377</v>
      </c>
      <c r="AB29" s="883">
        <f>transport!AB29*100/transport!$E29</f>
        <v>210.31341572174799</v>
      </c>
      <c r="AC29" s="883">
        <f>transport!AC29*100/transport!$E29</f>
        <v>221.11096955026119</v>
      </c>
      <c r="AD29" s="883">
        <f>transport!AD29*100/transport!$E29</f>
        <v>193.20295579054655</v>
      </c>
      <c r="AE29" s="883">
        <f>transport!AE29*100/transport!$E29</f>
        <v>218.4290992483119</v>
      </c>
      <c r="AF29" s="883">
        <f>transport!AF29*100/transport!$E29</f>
        <v>279.94011976047904</v>
      </c>
      <c r="AG29" s="883">
        <f>transport!AG29*100/transport!$E29</f>
        <v>273.23862912472924</v>
      </c>
    </row>
    <row r="30" spans="2:33" x14ac:dyDescent="0.25">
      <c r="B30" s="881" t="s">
        <v>40</v>
      </c>
      <c r="C30" s="881" t="s">
        <v>45</v>
      </c>
      <c r="D30" s="882" t="s">
        <v>35</v>
      </c>
      <c r="E30" s="883">
        <f>transport!E30*100/transport!$E30</f>
        <v>100</v>
      </c>
      <c r="F30" s="883">
        <f>transport!F30*100/transport!$E30</f>
        <v>104.25687608645663</v>
      </c>
      <c r="G30" s="883">
        <f>transport!G30*100/transport!$E30</f>
        <v>110.30357404270613</v>
      </c>
      <c r="H30" s="883">
        <f>transport!H30*100/transport!$E30</f>
        <v>116.66203592718074</v>
      </c>
      <c r="I30" s="883">
        <f>transport!I30*100/transport!$E30</f>
        <v>120.43973000259595</v>
      </c>
      <c r="J30" s="883">
        <f>transport!J30*100/transport!$E30</f>
        <v>126.06098591275048</v>
      </c>
      <c r="K30" s="883">
        <f>transport!K30*100/transport!$E30</f>
        <v>127.4869376883648</v>
      </c>
      <c r="L30" s="883">
        <f>transport!L30*100/transport!$E30</f>
        <v>126.86017770845442</v>
      </c>
      <c r="M30" s="883">
        <f>transport!M30*100/transport!$E30</f>
        <v>127.92519786310918</v>
      </c>
      <c r="N30" s="883">
        <f>transport!N30*100/transport!$E30</f>
        <v>135.39661584060556</v>
      </c>
      <c r="O30" s="883">
        <f>transport!O30*100/transport!$E30</f>
        <v>139.75140161822173</v>
      </c>
      <c r="P30" s="883">
        <f>transport!P30*100/transport!$E30</f>
        <v>144.41078941146895</v>
      </c>
      <c r="Q30" s="883">
        <f>transport!Q30*100/transport!$E30</f>
        <v>152.77041462389235</v>
      </c>
      <c r="R30" s="883">
        <f>transport!R30*100/transport!$E30</f>
        <v>156.00646393159124</v>
      </c>
      <c r="S30" s="883">
        <f>transport!S30*100/transport!$E30</f>
        <v>147.0278437187898</v>
      </c>
      <c r="T30" s="883">
        <f>transport!T30*100/transport!$E30</f>
        <v>150.32089664780707</v>
      </c>
      <c r="U30" s="883">
        <f>transport!U30*100/transport!$E30</f>
        <v>156.16732711036576</v>
      </c>
      <c r="V30" s="883">
        <f>transport!V30*100/transport!$E30</f>
        <v>157.18742271973099</v>
      </c>
      <c r="W30" s="883">
        <f>transport!W30*100/transport!$E30</f>
        <v>158.05379341323194</v>
      </c>
      <c r="X30" s="883">
        <f>transport!X30*100/transport!$E30</f>
        <v>163.26367095595725</v>
      </c>
      <c r="Y30" s="883">
        <f>transport!Y30*100/transport!$E30</f>
        <v>168.41665130094151</v>
      </c>
      <c r="Z30" s="883">
        <f>transport!Z30*100/transport!$E30</f>
        <v>169.21132797783616</v>
      </c>
      <c r="AA30" s="883">
        <f>transport!AA30*100/transport!$E30</f>
        <v>176.72427480018186</v>
      </c>
      <c r="AB30" s="883">
        <f>transport!AB30*100/transport!$E30</f>
        <v>181.42909166530748</v>
      </c>
      <c r="AC30" s="883">
        <f>transport!AC30*100/transport!$E30</f>
        <v>185.14546408129374</v>
      </c>
      <c r="AD30" s="883">
        <f>transport!AD30*100/transport!$E30</f>
        <v>164.33720499679981</v>
      </c>
      <c r="AE30" s="883">
        <f>transport!AE30*100/transport!$E30</f>
        <v>181.09548331242834</v>
      </c>
      <c r="AF30" s="883">
        <f>transport!AF30*100/transport!$E30</f>
        <v>203.70261027078968</v>
      </c>
      <c r="AG30" s="883">
        <f>transport!AG30*100/transport!$E30</f>
        <v>193.70066232516282</v>
      </c>
    </row>
    <row r="31" spans="2:33" x14ac:dyDescent="0.25">
      <c r="B31" s="881" t="s">
        <v>40</v>
      </c>
      <c r="C31" s="881" t="s">
        <v>39</v>
      </c>
      <c r="D31" s="882" t="s">
        <v>35</v>
      </c>
      <c r="E31" s="883">
        <f>transport!E31*100/transport!$E31</f>
        <v>100</v>
      </c>
      <c r="F31" s="883">
        <f>transport!F31*100/transport!$E31</f>
        <v>104.52216868939441</v>
      </c>
      <c r="G31" s="883">
        <f>transport!G31*100/transport!$E31</f>
        <v>114.31359395011283</v>
      </c>
      <c r="H31" s="883">
        <f>transport!H31*100/transport!$E31</f>
        <v>122.70232359577972</v>
      </c>
      <c r="I31" s="883">
        <f>transport!I31*100/transport!$E31</f>
        <v>126.74879551137403</v>
      </c>
      <c r="J31" s="883">
        <f>transport!J31*100/transport!$E31</f>
        <v>137.21412453497592</v>
      </c>
      <c r="K31" s="883">
        <f>transport!K31*100/transport!$E31</f>
        <v>142.03817771543575</v>
      </c>
      <c r="L31" s="883">
        <f>transport!L31*100/transport!$E31</f>
        <v>144.92590107946575</v>
      </c>
      <c r="M31" s="883">
        <f>transport!M31*100/transport!$E31</f>
        <v>147.28608891870465</v>
      </c>
      <c r="N31" s="883">
        <f>transport!N31*100/transport!$E31</f>
        <v>158.61438067939258</v>
      </c>
      <c r="O31" s="883">
        <f>transport!O31*100/transport!$E31</f>
        <v>169.11020308593035</v>
      </c>
      <c r="P31" s="883">
        <f>transport!P31*100/transport!$E31</f>
        <v>178.46862230895894</v>
      </c>
      <c r="Q31" s="883">
        <f>transport!Q31*100/transport!$E31</f>
        <v>190.1658840031713</v>
      </c>
      <c r="R31" s="883">
        <f>transport!R31*100/transport!$E31</f>
        <v>202.29005305848631</v>
      </c>
      <c r="S31" s="883">
        <f>transport!S31*100/transport!$E31</f>
        <v>185.97609318777825</v>
      </c>
      <c r="T31" s="883">
        <f>transport!T31*100/transport!$E31</f>
        <v>193.81289260230531</v>
      </c>
      <c r="U31" s="883">
        <f>transport!U31*100/transport!$E31</f>
        <v>205.40342745624199</v>
      </c>
      <c r="V31" s="883">
        <f>transport!V31*100/transport!$E31</f>
        <v>211.3404891138623</v>
      </c>
      <c r="W31" s="883">
        <f>transport!W31*100/transport!$E31</f>
        <v>215.54552662072331</v>
      </c>
      <c r="X31" s="883">
        <f>transport!X31*100/transport!$E31</f>
        <v>223.94950295785816</v>
      </c>
      <c r="Y31" s="883">
        <f>transport!Y31*100/transport!$E31</f>
        <v>233.29572482771238</v>
      </c>
      <c r="Z31" s="883">
        <f>transport!Z31*100/transport!$E31</f>
        <v>233.64639873147527</v>
      </c>
      <c r="AA31" s="883">
        <f>transport!AA31*100/transport!$E31</f>
        <v>246.83478685125328</v>
      </c>
      <c r="AB31" s="883">
        <f>transport!AB31*100/transport!$E31</f>
        <v>258.87662377264132</v>
      </c>
      <c r="AC31" s="883">
        <f>transport!AC31*100/transport!$E31</f>
        <v>270.23540891626516</v>
      </c>
      <c r="AD31" s="883">
        <f>transport!AD31*100/transport!$E31</f>
        <v>244.72464475208881</v>
      </c>
      <c r="AE31" s="883">
        <f>transport!AE31*100/transport!$E31</f>
        <v>280.20064645971826</v>
      </c>
      <c r="AF31" s="883">
        <f>transport!AF31*100/transport!$E31</f>
        <v>356.72379093736657</v>
      </c>
      <c r="AG31" s="883">
        <f>transport!AG31*100/transport!$E31</f>
        <v>348.82295541867416</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40569</v>
      </c>
      <c r="F33" s="883">
        <v>40658</v>
      </c>
      <c r="G33" s="883">
        <v>41584</v>
      </c>
      <c r="H33" s="883">
        <v>42816</v>
      </c>
      <c r="I33" s="883">
        <v>44842</v>
      </c>
      <c r="J33" s="883">
        <v>46961</v>
      </c>
      <c r="K33" s="883">
        <v>48555</v>
      </c>
      <c r="L33" s="883">
        <v>48361</v>
      </c>
      <c r="M33" s="883">
        <v>47952</v>
      </c>
      <c r="N33" s="883">
        <v>48873</v>
      </c>
      <c r="O33" s="883">
        <v>47955</v>
      </c>
      <c r="P33" s="883">
        <v>48528</v>
      </c>
      <c r="Q33" s="883">
        <v>50267</v>
      </c>
      <c r="R33" s="883">
        <v>49872</v>
      </c>
      <c r="S33" s="883">
        <v>47432</v>
      </c>
      <c r="T33" s="883">
        <v>49785</v>
      </c>
      <c r="U33" s="883">
        <v>50803</v>
      </c>
      <c r="V33" s="883">
        <v>49996</v>
      </c>
      <c r="W33" s="883">
        <v>47287</v>
      </c>
      <c r="X33" s="883">
        <v>49189</v>
      </c>
      <c r="Y33" s="883">
        <v>51438</v>
      </c>
      <c r="Z33" s="883">
        <v>49181</v>
      </c>
      <c r="AA33" s="883">
        <v>51727</v>
      </c>
      <c r="AB33" s="883">
        <v>54046</v>
      </c>
      <c r="AC33" s="883">
        <v>55433</v>
      </c>
      <c r="AD33" s="883">
        <v>40170</v>
      </c>
      <c r="AE33" s="883">
        <v>46403</v>
      </c>
      <c r="AF33" s="885">
        <v>58364</v>
      </c>
      <c r="AG33" s="885">
        <v>60151</v>
      </c>
    </row>
    <row r="34" spans="2:34" x14ac:dyDescent="0.25">
      <c r="B34" s="881" t="s">
        <v>37</v>
      </c>
      <c r="C34" s="881" t="s">
        <v>39</v>
      </c>
      <c r="D34" s="882" t="s">
        <v>35</v>
      </c>
      <c r="E34" s="883">
        <v>22377</v>
      </c>
      <c r="F34" s="883">
        <v>22869</v>
      </c>
      <c r="G34" s="883">
        <v>23652</v>
      </c>
      <c r="H34" s="883">
        <v>25158</v>
      </c>
      <c r="I34" s="883">
        <v>26496</v>
      </c>
      <c r="J34" s="883">
        <v>27973</v>
      </c>
      <c r="K34" s="883">
        <v>31039</v>
      </c>
      <c r="L34" s="883">
        <v>32456</v>
      </c>
      <c r="M34" s="883">
        <v>34083</v>
      </c>
      <c r="N34" s="883">
        <v>35761</v>
      </c>
      <c r="O34" s="883">
        <v>35575</v>
      </c>
      <c r="P34" s="883">
        <v>37754</v>
      </c>
      <c r="Q34" s="883">
        <v>40373</v>
      </c>
      <c r="R34" s="883">
        <v>42116</v>
      </c>
      <c r="S34" s="883">
        <v>41680</v>
      </c>
      <c r="T34" s="883">
        <v>43578</v>
      </c>
      <c r="U34" s="883">
        <v>44502</v>
      </c>
      <c r="V34" s="883">
        <v>43212</v>
      </c>
      <c r="W34" s="883">
        <v>42149</v>
      </c>
      <c r="X34" s="883">
        <v>44350</v>
      </c>
      <c r="Y34" s="883">
        <v>47420</v>
      </c>
      <c r="Z34" s="883">
        <v>46864</v>
      </c>
      <c r="AA34" s="883">
        <v>48402</v>
      </c>
      <c r="AB34" s="883">
        <v>49836</v>
      </c>
      <c r="AC34" s="883">
        <v>51954</v>
      </c>
      <c r="AD34" s="883">
        <v>40170</v>
      </c>
      <c r="AE34" s="883">
        <v>43806</v>
      </c>
      <c r="AF34" s="885">
        <v>55900</v>
      </c>
      <c r="AG34" s="885">
        <v>64896</v>
      </c>
    </row>
    <row r="35" spans="2:34" x14ac:dyDescent="0.25">
      <c r="B35" s="881" t="s">
        <v>40</v>
      </c>
      <c r="C35" s="881" t="s">
        <v>39</v>
      </c>
      <c r="D35" s="882" t="s">
        <v>35</v>
      </c>
      <c r="E35" s="883">
        <v>37583</v>
      </c>
      <c r="F35" s="883">
        <v>40905</v>
      </c>
      <c r="G35" s="883">
        <v>44615</v>
      </c>
      <c r="H35" s="883">
        <v>49594</v>
      </c>
      <c r="I35" s="883">
        <v>55771</v>
      </c>
      <c r="J35" s="883">
        <v>62787</v>
      </c>
      <c r="K35" s="883">
        <v>68528</v>
      </c>
      <c r="L35" s="883">
        <v>71578</v>
      </c>
      <c r="M35" s="883">
        <v>76273</v>
      </c>
      <c r="N35" s="883">
        <v>81545</v>
      </c>
      <c r="O35" s="883">
        <v>88158</v>
      </c>
      <c r="P35" s="883">
        <v>97903</v>
      </c>
      <c r="Q35" s="883">
        <v>104999</v>
      </c>
      <c r="R35" s="883">
        <v>110614</v>
      </c>
      <c r="S35" s="883">
        <v>102369</v>
      </c>
      <c r="T35" s="883">
        <v>106858</v>
      </c>
      <c r="U35" s="883">
        <v>108823</v>
      </c>
      <c r="V35" s="883">
        <v>106311</v>
      </c>
      <c r="W35" s="883">
        <v>102236</v>
      </c>
      <c r="X35" s="883">
        <v>107531</v>
      </c>
      <c r="Y35" s="883">
        <v>111829</v>
      </c>
      <c r="Z35" s="883">
        <v>112379</v>
      </c>
      <c r="AA35" s="883">
        <v>116060</v>
      </c>
      <c r="AB35" s="883">
        <v>120790</v>
      </c>
      <c r="AC35" s="883">
        <v>127698</v>
      </c>
      <c r="AD35" s="883">
        <v>106445</v>
      </c>
      <c r="AE35" s="883">
        <v>122482</v>
      </c>
      <c r="AF35" s="885">
        <v>155218</v>
      </c>
      <c r="AG35" s="885">
        <v>176557</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53702</v>
      </c>
      <c r="F37" s="883">
        <v>56987</v>
      </c>
      <c r="G37" s="883">
        <v>63073</v>
      </c>
      <c r="H37" s="883">
        <v>68678</v>
      </c>
      <c r="I37" s="883">
        <v>72209</v>
      </c>
      <c r="J37" s="883">
        <v>73823</v>
      </c>
      <c r="K37" s="883">
        <v>72313</v>
      </c>
      <c r="L37" s="883">
        <v>68504</v>
      </c>
      <c r="M37" s="883">
        <v>71242</v>
      </c>
      <c r="N37" s="883">
        <v>73553</v>
      </c>
      <c r="O37" s="883">
        <v>74684</v>
      </c>
      <c r="P37" s="883">
        <v>78001</v>
      </c>
      <c r="Q37" s="883">
        <v>79100</v>
      </c>
      <c r="R37" s="883">
        <v>80955</v>
      </c>
      <c r="S37" s="883">
        <v>71825</v>
      </c>
      <c r="T37" s="883">
        <v>76125</v>
      </c>
      <c r="U37" s="883">
        <v>78302</v>
      </c>
      <c r="V37" s="883">
        <v>78767</v>
      </c>
      <c r="W37" s="883">
        <v>80703</v>
      </c>
      <c r="X37" s="883">
        <v>81926</v>
      </c>
      <c r="Y37" s="883">
        <v>76827</v>
      </c>
      <c r="Z37" s="883">
        <v>78021</v>
      </c>
      <c r="AA37" s="883">
        <v>79061</v>
      </c>
      <c r="AB37" s="883">
        <v>81058</v>
      </c>
      <c r="AC37" s="883">
        <v>83362</v>
      </c>
      <c r="AD37" s="883">
        <v>56675</v>
      </c>
      <c r="AE37" s="883">
        <v>62335</v>
      </c>
      <c r="AF37" s="883">
        <v>81689</v>
      </c>
      <c r="AG37" s="886" t="s">
        <v>35</v>
      </c>
    </row>
    <row r="38" spans="2:34" x14ac:dyDescent="0.25">
      <c r="B38" s="881" t="s">
        <v>37</v>
      </c>
      <c r="C38" s="881" t="s">
        <v>49</v>
      </c>
      <c r="D38" s="882" t="s">
        <v>35</v>
      </c>
      <c r="E38" s="883">
        <v>31699</v>
      </c>
      <c r="F38" s="883">
        <v>34626</v>
      </c>
      <c r="G38" s="883">
        <v>36970</v>
      </c>
      <c r="H38" s="883">
        <v>39866</v>
      </c>
      <c r="I38" s="883">
        <v>42275</v>
      </c>
      <c r="J38" s="883">
        <v>44772</v>
      </c>
      <c r="K38" s="883">
        <v>46843</v>
      </c>
      <c r="L38" s="883">
        <v>46813</v>
      </c>
      <c r="M38" s="883">
        <v>49510</v>
      </c>
      <c r="N38" s="883">
        <v>51827</v>
      </c>
      <c r="O38" s="883">
        <v>52913</v>
      </c>
      <c r="P38" s="883">
        <v>54122</v>
      </c>
      <c r="Q38" s="883">
        <v>56048</v>
      </c>
      <c r="R38" s="883">
        <v>59081</v>
      </c>
      <c r="S38" s="883">
        <v>55248</v>
      </c>
      <c r="T38" s="883">
        <v>58633</v>
      </c>
      <c r="U38" s="883">
        <v>61077</v>
      </c>
      <c r="V38" s="883">
        <v>61736</v>
      </c>
      <c r="W38" s="883">
        <v>64813</v>
      </c>
      <c r="X38" s="883">
        <v>66702</v>
      </c>
      <c r="Y38" s="883">
        <v>69095</v>
      </c>
      <c r="Z38" s="883">
        <v>71449</v>
      </c>
      <c r="AA38" s="883">
        <v>73334</v>
      </c>
      <c r="AB38" s="883">
        <v>75301</v>
      </c>
      <c r="AC38" s="883">
        <v>80973</v>
      </c>
      <c r="AD38" s="883">
        <v>60467</v>
      </c>
      <c r="AE38" s="883">
        <v>65538</v>
      </c>
      <c r="AF38" s="883">
        <v>81689</v>
      </c>
      <c r="AG38" s="886" t="s">
        <v>35</v>
      </c>
    </row>
    <row r="39" spans="2:34" x14ac:dyDescent="0.25">
      <c r="B39" s="881" t="s">
        <v>40</v>
      </c>
      <c r="C39" s="881" t="s">
        <v>49</v>
      </c>
      <c r="D39" s="882" t="s">
        <v>35</v>
      </c>
      <c r="E39" s="883">
        <v>75838</v>
      </c>
      <c r="F39" s="883">
        <v>80492</v>
      </c>
      <c r="G39" s="883">
        <v>85108</v>
      </c>
      <c r="H39" s="883">
        <v>88642</v>
      </c>
      <c r="I39" s="883">
        <v>93459</v>
      </c>
      <c r="J39" s="883">
        <v>97665</v>
      </c>
      <c r="K39" s="883">
        <v>103401</v>
      </c>
      <c r="L39" s="883">
        <v>103979</v>
      </c>
      <c r="M39" s="883">
        <v>111781</v>
      </c>
      <c r="N39" s="883">
        <v>117490</v>
      </c>
      <c r="O39" s="883">
        <v>124009</v>
      </c>
      <c r="P39" s="883">
        <v>127609</v>
      </c>
      <c r="Q39" s="883">
        <v>132492</v>
      </c>
      <c r="R39" s="883">
        <v>138372</v>
      </c>
      <c r="S39" s="883">
        <v>129642</v>
      </c>
      <c r="T39" s="883">
        <v>133876</v>
      </c>
      <c r="U39" s="883">
        <v>140971</v>
      </c>
      <c r="V39" s="883">
        <v>146229</v>
      </c>
      <c r="W39" s="883">
        <v>152502</v>
      </c>
      <c r="X39" s="883">
        <v>155532</v>
      </c>
      <c r="Y39" s="883">
        <v>159270</v>
      </c>
      <c r="Z39" s="883">
        <v>164316</v>
      </c>
      <c r="AA39" s="883">
        <v>168753</v>
      </c>
      <c r="AB39" s="883">
        <v>177216</v>
      </c>
      <c r="AC39" s="883">
        <v>183040</v>
      </c>
      <c r="AD39" s="883">
        <v>148450</v>
      </c>
      <c r="AE39" s="883">
        <v>159018</v>
      </c>
      <c r="AF39" s="883">
        <v>202062</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542979AB-CDDA-4784-82BE-34794A80FC59}"/>
    <hyperlink ref="AH41" r:id="rId2" xr:uid="{C6FE3BC3-AC6F-41D8-B9FA-86EAFBC80082}"/>
  </hyperlinks>
  <pageMargins left="0.7" right="0.7" top="0.75" bottom="0.75" header="0.3" footer="0.3"/>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849A-61D1-40BE-A76C-ED8B0FBEDDD6}">
  <dimension ref="B1:AH41"/>
  <sheetViews>
    <sheetView workbookViewId="0">
      <selection activeCell="B9" sqref="B9"/>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66</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5803.8</v>
      </c>
      <c r="F9" s="883">
        <v>5738.5</v>
      </c>
      <c r="G9" s="883">
        <v>6164.7</v>
      </c>
      <c r="H9" s="883">
        <v>6999.7</v>
      </c>
      <c r="I9" s="883">
        <v>7786.5</v>
      </c>
      <c r="J9" s="883">
        <v>8510.4</v>
      </c>
      <c r="K9" s="883">
        <v>9431.1</v>
      </c>
      <c r="L9" s="883">
        <v>10128</v>
      </c>
      <c r="M9" s="883">
        <v>10284.5</v>
      </c>
      <c r="N9" s="883">
        <v>10668.1</v>
      </c>
      <c r="O9" s="883">
        <v>10533.8</v>
      </c>
      <c r="P9" s="883">
        <v>10845.4</v>
      </c>
      <c r="Q9" s="883">
        <v>11599.2</v>
      </c>
      <c r="R9" s="883">
        <v>12115.2</v>
      </c>
      <c r="S9" s="884">
        <v>12733.9</v>
      </c>
      <c r="T9" s="883">
        <v>13276.2</v>
      </c>
      <c r="U9" s="883">
        <v>13712.1</v>
      </c>
      <c r="V9" s="883">
        <v>14347.4</v>
      </c>
      <c r="W9" s="883">
        <v>14281.8</v>
      </c>
      <c r="X9" s="883">
        <v>14652.8</v>
      </c>
      <c r="Y9" s="883">
        <v>15281.2</v>
      </c>
      <c r="Z9" s="883">
        <v>15890.7</v>
      </c>
      <c r="AA9" s="883">
        <v>16800.900000000001</v>
      </c>
      <c r="AB9" s="883">
        <v>17584.400000000001</v>
      </c>
      <c r="AC9" s="883">
        <v>18917.099999999999</v>
      </c>
      <c r="AD9" s="883">
        <v>18779.8</v>
      </c>
      <c r="AE9" s="883">
        <v>20454.5</v>
      </c>
      <c r="AF9" s="883">
        <v>21532.1</v>
      </c>
      <c r="AG9" s="885">
        <v>22003.9</v>
      </c>
    </row>
    <row r="10" spans="2:33" x14ac:dyDescent="0.25">
      <c r="B10" s="881" t="s">
        <v>37</v>
      </c>
      <c r="C10" s="881" t="s">
        <v>39</v>
      </c>
      <c r="D10" s="882" t="s">
        <v>35</v>
      </c>
      <c r="E10" s="883">
        <v>5923.6</v>
      </c>
      <c r="F10" s="883">
        <v>6166.5</v>
      </c>
      <c r="G10" s="883">
        <v>6776.1</v>
      </c>
      <c r="H10" s="883">
        <v>7728</v>
      </c>
      <c r="I10" s="883">
        <v>8500.2999999999993</v>
      </c>
      <c r="J10" s="883">
        <v>8940</v>
      </c>
      <c r="K10" s="883">
        <v>9950.4</v>
      </c>
      <c r="L10" s="883">
        <v>10334</v>
      </c>
      <c r="M10" s="883">
        <v>10460.700000000001</v>
      </c>
      <c r="N10" s="883">
        <v>11072.1</v>
      </c>
      <c r="O10" s="883">
        <v>11347.3</v>
      </c>
      <c r="P10" s="883">
        <v>11790.5</v>
      </c>
      <c r="Q10" s="883">
        <v>12550.3</v>
      </c>
      <c r="R10" s="883">
        <v>12949.7</v>
      </c>
      <c r="S10" s="884">
        <v>13464.1</v>
      </c>
      <c r="T10" s="883">
        <v>13936.9</v>
      </c>
      <c r="U10" s="883">
        <v>14457.3</v>
      </c>
      <c r="V10" s="883">
        <v>14901.5</v>
      </c>
      <c r="W10" s="883">
        <v>14504.8</v>
      </c>
      <c r="X10" s="883">
        <v>14555.4</v>
      </c>
      <c r="Y10" s="883">
        <v>15198.5</v>
      </c>
      <c r="Z10" s="883">
        <v>15764.1</v>
      </c>
      <c r="AA10" s="883">
        <v>16676.5</v>
      </c>
      <c r="AB10" s="883">
        <v>17259.099999999999</v>
      </c>
      <c r="AC10" s="883">
        <v>18636.8</v>
      </c>
      <c r="AD10" s="883">
        <v>18779.8</v>
      </c>
      <c r="AE10" s="883">
        <v>20397.8</v>
      </c>
      <c r="AF10" s="883">
        <v>21990.400000000001</v>
      </c>
      <c r="AG10" s="885">
        <v>23351.5</v>
      </c>
    </row>
    <row r="11" spans="2:33" x14ac:dyDescent="0.25">
      <c r="B11" s="881" t="s">
        <v>40</v>
      </c>
      <c r="C11" s="881" t="s">
        <v>38</v>
      </c>
      <c r="D11" s="882" t="s">
        <v>35</v>
      </c>
      <c r="E11" s="883">
        <v>11100.5</v>
      </c>
      <c r="F11" s="883">
        <v>11540.8</v>
      </c>
      <c r="G11" s="883">
        <v>12946</v>
      </c>
      <c r="H11" s="883">
        <v>15314.4</v>
      </c>
      <c r="I11" s="883">
        <v>17665.900000000001</v>
      </c>
      <c r="J11" s="883">
        <v>19513.2</v>
      </c>
      <c r="K11" s="883">
        <v>22268.3</v>
      </c>
      <c r="L11" s="883">
        <v>22238.9</v>
      </c>
      <c r="M11" s="883">
        <v>22534</v>
      </c>
      <c r="N11" s="883">
        <v>23132.3</v>
      </c>
      <c r="O11" s="883">
        <v>22743.200000000001</v>
      </c>
      <c r="P11" s="883">
        <v>23798.2</v>
      </c>
      <c r="Q11" s="883">
        <v>24872.799999999999</v>
      </c>
      <c r="R11" s="883">
        <v>25832.799999999999</v>
      </c>
      <c r="S11" s="884">
        <v>29881.8</v>
      </c>
      <c r="T11" s="883">
        <v>30695.599999999999</v>
      </c>
      <c r="U11" s="883">
        <v>31554.5</v>
      </c>
      <c r="V11" s="883">
        <v>32494.3</v>
      </c>
      <c r="W11" s="883">
        <v>33163</v>
      </c>
      <c r="X11" s="883">
        <v>34174</v>
      </c>
      <c r="Y11" s="883">
        <v>34934.300000000003</v>
      </c>
      <c r="Z11" s="883">
        <v>36331.4</v>
      </c>
      <c r="AA11" s="883">
        <v>38091.599999999999</v>
      </c>
      <c r="AB11" s="883">
        <v>40807.699999999997</v>
      </c>
      <c r="AC11" s="883">
        <v>43715.9</v>
      </c>
      <c r="AD11" s="883">
        <v>43279</v>
      </c>
      <c r="AE11" s="883">
        <v>47165.599999999999</v>
      </c>
      <c r="AF11" s="883">
        <v>50482.3</v>
      </c>
      <c r="AG11" s="885">
        <v>52035.8</v>
      </c>
    </row>
    <row r="12" spans="2:33" x14ac:dyDescent="0.25">
      <c r="B12" s="881" t="s">
        <v>40</v>
      </c>
      <c r="C12" s="881" t="s">
        <v>39</v>
      </c>
      <c r="D12" s="882" t="s">
        <v>35</v>
      </c>
      <c r="E12" s="883">
        <v>10515.9</v>
      </c>
      <c r="F12" s="883">
        <v>11296.7</v>
      </c>
      <c r="G12" s="883">
        <v>12828.7</v>
      </c>
      <c r="H12" s="883">
        <v>15282.6</v>
      </c>
      <c r="I12" s="883">
        <v>17602.8</v>
      </c>
      <c r="J12" s="883">
        <v>19400.3</v>
      </c>
      <c r="K12" s="883">
        <v>22076.1</v>
      </c>
      <c r="L12" s="883">
        <v>21815.8</v>
      </c>
      <c r="M12" s="883">
        <v>22123.3</v>
      </c>
      <c r="N12" s="883">
        <v>23123</v>
      </c>
      <c r="O12" s="883">
        <v>23028.1</v>
      </c>
      <c r="P12" s="883">
        <v>24350.9</v>
      </c>
      <c r="Q12" s="883">
        <v>25338.2</v>
      </c>
      <c r="R12" s="883">
        <v>26332.7</v>
      </c>
      <c r="S12" s="884">
        <v>30611.200000000001</v>
      </c>
      <c r="T12" s="883">
        <v>31233.4</v>
      </c>
      <c r="U12" s="883">
        <v>32401.1</v>
      </c>
      <c r="V12" s="883">
        <v>33506.1</v>
      </c>
      <c r="W12" s="883">
        <v>33473.9</v>
      </c>
      <c r="X12" s="883">
        <v>33726.199999999997</v>
      </c>
      <c r="Y12" s="883">
        <v>34553.4</v>
      </c>
      <c r="Z12" s="883">
        <v>35848.800000000003</v>
      </c>
      <c r="AA12" s="883">
        <v>37639.5</v>
      </c>
      <c r="AB12" s="883">
        <v>40086.400000000001</v>
      </c>
      <c r="AC12" s="883">
        <v>43173.7</v>
      </c>
      <c r="AD12" s="883">
        <v>43279</v>
      </c>
      <c r="AE12" s="883">
        <v>47464.7</v>
      </c>
      <c r="AF12" s="883">
        <v>52236.1</v>
      </c>
      <c r="AG12" s="885">
        <v>56278.7</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38054.300000000003</v>
      </c>
      <c r="F14" s="883">
        <v>39291.800000000003</v>
      </c>
      <c r="G14" s="883">
        <v>41887.800000000003</v>
      </c>
      <c r="H14" s="883">
        <v>45144.2</v>
      </c>
      <c r="I14" s="883">
        <v>49145</v>
      </c>
      <c r="J14" s="883">
        <v>51600.2</v>
      </c>
      <c r="K14" s="883">
        <v>55526.2</v>
      </c>
      <c r="L14" s="883">
        <v>59987.4</v>
      </c>
      <c r="M14" s="883">
        <v>62257.5</v>
      </c>
      <c r="N14" s="883">
        <v>66878.600000000006</v>
      </c>
      <c r="O14" s="883">
        <v>67784.600000000006</v>
      </c>
      <c r="P14" s="883">
        <v>74312</v>
      </c>
      <c r="Q14" s="883">
        <v>77949.600000000006</v>
      </c>
      <c r="R14" s="883">
        <v>80471</v>
      </c>
      <c r="S14" s="883">
        <v>77478.2</v>
      </c>
      <c r="T14" s="883">
        <v>80132.800000000003</v>
      </c>
      <c r="U14" s="883">
        <v>85124.4</v>
      </c>
      <c r="V14" s="883">
        <v>88903.4</v>
      </c>
      <c r="W14" s="883">
        <v>88677.9</v>
      </c>
      <c r="X14" s="883">
        <v>91303.7</v>
      </c>
      <c r="Y14" s="883">
        <v>94389.6</v>
      </c>
      <c r="Z14" s="883">
        <v>97066.8</v>
      </c>
      <c r="AA14" s="883">
        <v>103438.5</v>
      </c>
      <c r="AB14" s="883">
        <v>109424</v>
      </c>
      <c r="AC14" s="883">
        <v>116090.1</v>
      </c>
      <c r="AD14" s="883">
        <v>115434.5</v>
      </c>
      <c r="AE14" s="883">
        <v>126648.4</v>
      </c>
      <c r="AF14" s="885">
        <v>134365.5</v>
      </c>
      <c r="AG14" s="885">
        <v>142514.5</v>
      </c>
    </row>
    <row r="15" spans="2:33" x14ac:dyDescent="0.25">
      <c r="B15" s="881" t="s">
        <v>37</v>
      </c>
      <c r="C15" s="881" t="s">
        <v>39</v>
      </c>
      <c r="D15" s="882" t="s">
        <v>35</v>
      </c>
      <c r="E15" s="883">
        <v>53734.2</v>
      </c>
      <c r="F15" s="883">
        <v>55820.5</v>
      </c>
      <c r="G15" s="883">
        <v>58841.4</v>
      </c>
      <c r="H15" s="883">
        <v>62724.2</v>
      </c>
      <c r="I15" s="883">
        <v>66767.899999999994</v>
      </c>
      <c r="J15" s="883">
        <v>69424.600000000006</v>
      </c>
      <c r="K15" s="883">
        <v>74476.2</v>
      </c>
      <c r="L15" s="883">
        <v>79919.7</v>
      </c>
      <c r="M15" s="883">
        <v>81078.399999999994</v>
      </c>
      <c r="N15" s="883">
        <v>84706.9</v>
      </c>
      <c r="O15" s="883">
        <v>85827.3</v>
      </c>
      <c r="P15" s="883">
        <v>90052.5</v>
      </c>
      <c r="Q15" s="883">
        <v>93229.6</v>
      </c>
      <c r="R15" s="883">
        <v>95323.9</v>
      </c>
      <c r="S15" s="883">
        <v>93289.600000000006</v>
      </c>
      <c r="T15" s="883">
        <v>93632.8</v>
      </c>
      <c r="U15" s="883">
        <v>94848.1</v>
      </c>
      <c r="V15" s="883">
        <v>94718.8</v>
      </c>
      <c r="W15" s="883">
        <v>94506.3</v>
      </c>
      <c r="X15" s="883">
        <v>94762</v>
      </c>
      <c r="Y15" s="883">
        <v>97967.4</v>
      </c>
      <c r="Z15" s="883">
        <v>101623.7</v>
      </c>
      <c r="AA15" s="883">
        <v>106844.2</v>
      </c>
      <c r="AB15" s="883">
        <v>112243.7</v>
      </c>
      <c r="AC15" s="883">
        <v>117186.4</v>
      </c>
      <c r="AD15" s="883">
        <v>115434.5</v>
      </c>
      <c r="AE15" s="883">
        <v>124843.4</v>
      </c>
      <c r="AF15" s="885">
        <v>128804.5</v>
      </c>
      <c r="AG15" s="885">
        <v>135357.5</v>
      </c>
    </row>
    <row r="16" spans="2:33" x14ac:dyDescent="0.25">
      <c r="B16" s="881" t="s">
        <v>40</v>
      </c>
      <c r="C16" s="881" t="s">
        <v>38</v>
      </c>
      <c r="D16" s="882" t="s">
        <v>35</v>
      </c>
      <c r="E16" s="883">
        <v>72164</v>
      </c>
      <c r="F16" s="883">
        <v>75467.7</v>
      </c>
      <c r="G16" s="883">
        <v>80842.8</v>
      </c>
      <c r="H16" s="883">
        <v>89359.3</v>
      </c>
      <c r="I16" s="883">
        <v>99182</v>
      </c>
      <c r="J16" s="883">
        <v>110449.2</v>
      </c>
      <c r="K16" s="883">
        <v>123477.8</v>
      </c>
      <c r="L16" s="883">
        <v>125665.9</v>
      </c>
      <c r="M16" s="883">
        <v>128869.4</v>
      </c>
      <c r="N16" s="883">
        <v>134554.9</v>
      </c>
      <c r="O16" s="883">
        <v>140214.9</v>
      </c>
      <c r="P16" s="883">
        <v>148858.70000000001</v>
      </c>
      <c r="Q16" s="883">
        <v>153607</v>
      </c>
      <c r="R16" s="883">
        <v>160717.6</v>
      </c>
      <c r="S16" s="883">
        <v>158503.20000000001</v>
      </c>
      <c r="T16" s="883">
        <v>167550.39999999999</v>
      </c>
      <c r="U16" s="883">
        <v>172898.7</v>
      </c>
      <c r="V16" s="883">
        <v>176818.9</v>
      </c>
      <c r="W16" s="883">
        <v>175467.3</v>
      </c>
      <c r="X16" s="883">
        <v>179210.6</v>
      </c>
      <c r="Y16" s="883">
        <v>185093.1</v>
      </c>
      <c r="Z16" s="883">
        <v>191668.7</v>
      </c>
      <c r="AA16" s="883">
        <v>202749.2</v>
      </c>
      <c r="AB16" s="883">
        <v>212733.8</v>
      </c>
      <c r="AC16" s="883">
        <v>226728.1</v>
      </c>
      <c r="AD16" s="883">
        <v>228245.6</v>
      </c>
      <c r="AE16" s="883">
        <v>251956</v>
      </c>
      <c r="AF16" s="885">
        <v>275072.2</v>
      </c>
      <c r="AG16" s="885">
        <v>293661.59999999998</v>
      </c>
    </row>
    <row r="17" spans="2:33" x14ac:dyDescent="0.25">
      <c r="B17" s="881" t="s">
        <v>40</v>
      </c>
      <c r="C17" s="881" t="s">
        <v>39</v>
      </c>
      <c r="D17" s="882" t="s">
        <v>35</v>
      </c>
      <c r="E17" s="883">
        <v>85314.5</v>
      </c>
      <c r="F17" s="883">
        <v>89680.2</v>
      </c>
      <c r="G17" s="883">
        <v>94937.600000000006</v>
      </c>
      <c r="H17" s="883">
        <v>103510.5</v>
      </c>
      <c r="I17" s="883">
        <v>113509.4</v>
      </c>
      <c r="J17" s="883">
        <v>126474.2</v>
      </c>
      <c r="K17" s="883">
        <v>141692.4</v>
      </c>
      <c r="L17" s="883">
        <v>144749.5</v>
      </c>
      <c r="M17" s="883">
        <v>146350.5</v>
      </c>
      <c r="N17" s="883">
        <v>151504.79999999999</v>
      </c>
      <c r="O17" s="883">
        <v>158675.5</v>
      </c>
      <c r="P17" s="883">
        <v>166105.60000000001</v>
      </c>
      <c r="Q17" s="883">
        <v>172224.5</v>
      </c>
      <c r="R17" s="883">
        <v>180783.8</v>
      </c>
      <c r="S17" s="883">
        <v>178490.6</v>
      </c>
      <c r="T17" s="883">
        <v>186194.4</v>
      </c>
      <c r="U17" s="883">
        <v>188346.6</v>
      </c>
      <c r="V17" s="883">
        <v>189145.60000000001</v>
      </c>
      <c r="W17" s="883">
        <v>181952.3</v>
      </c>
      <c r="X17" s="883">
        <v>181990.8</v>
      </c>
      <c r="Y17" s="883">
        <v>187930.4</v>
      </c>
      <c r="Z17" s="883">
        <v>195628.3</v>
      </c>
      <c r="AA17" s="883">
        <v>205404.4</v>
      </c>
      <c r="AB17" s="883">
        <v>215175.5</v>
      </c>
      <c r="AC17" s="883">
        <v>227614.1</v>
      </c>
      <c r="AD17" s="883">
        <v>228245.6</v>
      </c>
      <c r="AE17" s="883">
        <v>251944.9</v>
      </c>
      <c r="AF17" s="885">
        <v>277884.90000000002</v>
      </c>
      <c r="AG17" s="885">
        <v>299020.5</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45450.3</v>
      </c>
      <c r="F19" s="883">
        <v>47795.32</v>
      </c>
      <c r="G19" s="883">
        <v>52593.37</v>
      </c>
      <c r="H19" s="883">
        <v>59859.86</v>
      </c>
      <c r="I19" s="883">
        <v>64519.06</v>
      </c>
      <c r="J19" s="883">
        <v>69224.539999999994</v>
      </c>
      <c r="K19" s="883">
        <v>76737.88</v>
      </c>
      <c r="L19" s="883">
        <v>79453.17</v>
      </c>
      <c r="M19" s="883">
        <v>73081.490000000005</v>
      </c>
      <c r="N19" s="883">
        <v>79113.759999999995</v>
      </c>
      <c r="O19" s="883">
        <v>78157.23</v>
      </c>
      <c r="P19" s="883">
        <v>85840.28</v>
      </c>
      <c r="Q19" s="883">
        <v>96994.58</v>
      </c>
      <c r="R19" s="883">
        <v>100805.25</v>
      </c>
      <c r="S19" s="883">
        <v>99169.9</v>
      </c>
      <c r="T19" s="883">
        <v>98367.65</v>
      </c>
      <c r="U19" s="883">
        <v>110046.5</v>
      </c>
      <c r="V19" s="883">
        <v>114782.83</v>
      </c>
      <c r="W19" s="883">
        <v>121015.66</v>
      </c>
      <c r="X19" s="883">
        <v>126939.94</v>
      </c>
      <c r="Y19" s="883">
        <v>128313.01</v>
      </c>
      <c r="Z19" s="883">
        <v>133033.92000000001</v>
      </c>
      <c r="AA19" s="883">
        <v>139451.88</v>
      </c>
      <c r="AB19" s="883">
        <v>150235.92000000001</v>
      </c>
      <c r="AC19" s="883">
        <v>155759.07</v>
      </c>
      <c r="AD19" s="885">
        <v>154278</v>
      </c>
      <c r="AE19" s="885">
        <v>167576.76</v>
      </c>
      <c r="AF19" s="885">
        <v>168440.72</v>
      </c>
      <c r="AG19" s="885">
        <v>174719.84</v>
      </c>
    </row>
    <row r="20" spans="2:33" x14ac:dyDescent="0.25">
      <c r="B20" s="881" t="s">
        <v>37</v>
      </c>
      <c r="C20" s="881" t="s">
        <v>39</v>
      </c>
      <c r="D20" s="882" t="s">
        <v>35</v>
      </c>
      <c r="E20" s="883">
        <v>67265</v>
      </c>
      <c r="F20" s="883">
        <v>68353</v>
      </c>
      <c r="G20" s="883">
        <v>74487</v>
      </c>
      <c r="H20" s="883">
        <v>83504</v>
      </c>
      <c r="I20" s="883">
        <v>84701</v>
      </c>
      <c r="J20" s="883">
        <v>88773</v>
      </c>
      <c r="K20" s="883">
        <v>97122</v>
      </c>
      <c r="L20" s="883">
        <v>99656</v>
      </c>
      <c r="M20" s="883">
        <v>91980</v>
      </c>
      <c r="N20" s="883">
        <v>98624</v>
      </c>
      <c r="O20" s="883">
        <v>97866</v>
      </c>
      <c r="P20" s="883">
        <v>103816</v>
      </c>
      <c r="Q20" s="883">
        <v>109219</v>
      </c>
      <c r="R20" s="883">
        <v>108563</v>
      </c>
      <c r="S20" s="883">
        <v>103893</v>
      </c>
      <c r="T20" s="883">
        <v>101805</v>
      </c>
      <c r="U20" s="883">
        <v>110994</v>
      </c>
      <c r="V20" s="883">
        <v>115321</v>
      </c>
      <c r="W20" s="883">
        <v>120783</v>
      </c>
      <c r="X20" s="883">
        <v>125404</v>
      </c>
      <c r="Y20" s="883">
        <v>126519</v>
      </c>
      <c r="Z20" s="883">
        <v>130835</v>
      </c>
      <c r="AA20" s="883">
        <v>136233</v>
      </c>
      <c r="AB20" s="883">
        <v>147063</v>
      </c>
      <c r="AC20" s="883">
        <v>153952</v>
      </c>
      <c r="AD20" s="885">
        <v>154278</v>
      </c>
      <c r="AE20" s="885">
        <v>168127</v>
      </c>
      <c r="AF20" s="885">
        <v>167115</v>
      </c>
      <c r="AG20" s="885">
        <v>181931</v>
      </c>
    </row>
    <row r="21" spans="2:33" x14ac:dyDescent="0.25">
      <c r="B21" s="881" t="s">
        <v>40</v>
      </c>
      <c r="C21" s="881" t="s">
        <v>38</v>
      </c>
      <c r="D21" s="882" t="s">
        <v>35</v>
      </c>
      <c r="E21" s="883">
        <v>81532.31</v>
      </c>
      <c r="F21" s="883">
        <v>87679.83</v>
      </c>
      <c r="G21" s="883">
        <v>96342.25</v>
      </c>
      <c r="H21" s="883">
        <v>109444.55</v>
      </c>
      <c r="I21" s="883">
        <v>124316.59</v>
      </c>
      <c r="J21" s="883">
        <v>138629.76999999999</v>
      </c>
      <c r="K21" s="883">
        <v>153594.95000000001</v>
      </c>
      <c r="L21" s="883">
        <v>154588.49</v>
      </c>
      <c r="M21" s="883">
        <v>157724.35</v>
      </c>
      <c r="N21" s="883">
        <v>163126.72</v>
      </c>
      <c r="O21" s="883">
        <v>169802.06</v>
      </c>
      <c r="P21" s="883">
        <v>178743.91</v>
      </c>
      <c r="Q21" s="883">
        <v>201191.69</v>
      </c>
      <c r="R21" s="883">
        <v>219634.26</v>
      </c>
      <c r="S21" s="883">
        <v>220317.32</v>
      </c>
      <c r="T21" s="883">
        <v>218920.15</v>
      </c>
      <c r="U21" s="883">
        <v>234226.87</v>
      </c>
      <c r="V21" s="883">
        <v>237611.11</v>
      </c>
      <c r="W21" s="883">
        <v>248074.32</v>
      </c>
      <c r="X21" s="883">
        <v>257730.28</v>
      </c>
      <c r="Y21" s="883">
        <v>262946.36</v>
      </c>
      <c r="Z21" s="883">
        <v>272260.78999999998</v>
      </c>
      <c r="AA21" s="883">
        <v>286294.53000000003</v>
      </c>
      <c r="AB21" s="883">
        <v>304054.03999999998</v>
      </c>
      <c r="AC21" s="883">
        <v>313896.28999999998</v>
      </c>
      <c r="AD21" s="885">
        <v>310481</v>
      </c>
      <c r="AE21" s="885">
        <v>331717.90000000002</v>
      </c>
      <c r="AF21" s="885">
        <v>349943.14</v>
      </c>
      <c r="AG21" s="885">
        <v>360095.86</v>
      </c>
    </row>
    <row r="22" spans="2:33" x14ac:dyDescent="0.25">
      <c r="B22" s="881" t="s">
        <v>40</v>
      </c>
      <c r="C22" s="881" t="s">
        <v>39</v>
      </c>
      <c r="D22" s="882" t="s">
        <v>35</v>
      </c>
      <c r="E22" s="883">
        <v>103739</v>
      </c>
      <c r="F22" s="883">
        <v>109031</v>
      </c>
      <c r="G22" s="883">
        <v>119357</v>
      </c>
      <c r="H22" s="883">
        <v>134265</v>
      </c>
      <c r="I22" s="883">
        <v>146057</v>
      </c>
      <c r="J22" s="883">
        <v>161125</v>
      </c>
      <c r="K22" s="883">
        <v>177189</v>
      </c>
      <c r="L22" s="883">
        <v>177790</v>
      </c>
      <c r="M22" s="883">
        <v>180717</v>
      </c>
      <c r="N22" s="883">
        <v>185693</v>
      </c>
      <c r="O22" s="883">
        <v>193216</v>
      </c>
      <c r="P22" s="883">
        <v>198268</v>
      </c>
      <c r="Q22" s="883">
        <v>212249</v>
      </c>
      <c r="R22" s="883">
        <v>224336</v>
      </c>
      <c r="S22" s="883">
        <v>220574</v>
      </c>
      <c r="T22" s="883">
        <v>216447</v>
      </c>
      <c r="U22" s="883">
        <v>228598</v>
      </c>
      <c r="V22" s="883">
        <v>231254</v>
      </c>
      <c r="W22" s="883">
        <v>240714</v>
      </c>
      <c r="X22" s="883">
        <v>249582</v>
      </c>
      <c r="Y22" s="883">
        <v>254889</v>
      </c>
      <c r="Z22" s="883">
        <v>264458</v>
      </c>
      <c r="AA22" s="883">
        <v>277848</v>
      </c>
      <c r="AB22" s="883">
        <v>298475</v>
      </c>
      <c r="AC22" s="883">
        <v>310918</v>
      </c>
      <c r="AD22" s="885">
        <v>310481</v>
      </c>
      <c r="AE22" s="885">
        <v>336794</v>
      </c>
      <c r="AF22" s="885">
        <v>362315</v>
      </c>
      <c r="AG22" s="885">
        <v>381855</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26350.3</v>
      </c>
      <c r="F24" s="883">
        <v>29539.8</v>
      </c>
      <c r="G24" s="883">
        <v>30532.1</v>
      </c>
      <c r="H24" s="883">
        <v>32382.3</v>
      </c>
      <c r="I24" s="883">
        <v>36526.400000000001</v>
      </c>
      <c r="J24" s="883">
        <v>39525.1</v>
      </c>
      <c r="K24" s="883">
        <v>45295.8</v>
      </c>
      <c r="L24" s="883">
        <v>49277.1</v>
      </c>
      <c r="M24" s="883">
        <v>49103.6</v>
      </c>
      <c r="N24" s="883">
        <v>50039.7</v>
      </c>
      <c r="O24" s="883">
        <v>51203.9</v>
      </c>
      <c r="P24" s="883">
        <v>52287.199999999997</v>
      </c>
      <c r="Q24" s="883">
        <v>54705.7</v>
      </c>
      <c r="R24" s="883">
        <v>56322.400000000001</v>
      </c>
      <c r="S24" s="883">
        <v>56459.4</v>
      </c>
      <c r="T24" s="883">
        <v>57350.9</v>
      </c>
      <c r="U24" s="883">
        <v>57063.5</v>
      </c>
      <c r="V24" s="883">
        <v>54106.5</v>
      </c>
      <c r="W24" s="883">
        <v>53347.6</v>
      </c>
      <c r="X24" s="883">
        <v>52975.8</v>
      </c>
      <c r="Y24" s="883">
        <v>53375.1</v>
      </c>
      <c r="Z24" s="883">
        <v>55529.8</v>
      </c>
      <c r="AA24" s="883">
        <v>56383.8</v>
      </c>
      <c r="AB24" s="883">
        <v>55642.9</v>
      </c>
      <c r="AC24" s="883">
        <v>57173.8</v>
      </c>
      <c r="AD24" s="883">
        <v>56724.9</v>
      </c>
      <c r="AE24" s="883">
        <v>62702.6</v>
      </c>
      <c r="AF24" s="883">
        <v>65040.6</v>
      </c>
      <c r="AG24" s="883">
        <v>67259.199999999997</v>
      </c>
    </row>
    <row r="25" spans="2:33" x14ac:dyDescent="0.25">
      <c r="B25" s="881" t="s">
        <v>37</v>
      </c>
      <c r="C25" s="881" t="s">
        <v>39</v>
      </c>
      <c r="D25" s="882" t="s">
        <v>35</v>
      </c>
      <c r="E25" s="883">
        <v>28895.5</v>
      </c>
      <c r="F25" s="883">
        <v>33480.6</v>
      </c>
      <c r="G25" s="883">
        <v>35207.300000000003</v>
      </c>
      <c r="H25" s="883">
        <v>38017.1</v>
      </c>
      <c r="I25" s="883">
        <v>41736.5</v>
      </c>
      <c r="J25" s="883">
        <v>44096.5</v>
      </c>
      <c r="K25" s="883">
        <v>50484.6</v>
      </c>
      <c r="L25" s="883">
        <v>56272.7</v>
      </c>
      <c r="M25" s="883">
        <v>56285.2</v>
      </c>
      <c r="N25" s="883">
        <v>57491</v>
      </c>
      <c r="O25" s="883">
        <v>58808.9</v>
      </c>
      <c r="P25" s="883">
        <v>59030.2</v>
      </c>
      <c r="Q25" s="883">
        <v>60659.1</v>
      </c>
      <c r="R25" s="883">
        <v>61041.599999999999</v>
      </c>
      <c r="S25" s="883">
        <v>61252.3</v>
      </c>
      <c r="T25" s="883">
        <v>60865.1</v>
      </c>
      <c r="U25" s="883">
        <v>60155.9</v>
      </c>
      <c r="V25" s="883">
        <v>56877.2</v>
      </c>
      <c r="W25" s="883">
        <v>53245.599999999999</v>
      </c>
      <c r="X25" s="883">
        <v>52022.400000000001</v>
      </c>
      <c r="Y25" s="883">
        <v>52958.7</v>
      </c>
      <c r="Z25" s="883">
        <v>56314.3</v>
      </c>
      <c r="AA25" s="883">
        <v>57863.4</v>
      </c>
      <c r="AB25" s="883">
        <v>57941.3</v>
      </c>
      <c r="AC25" s="883">
        <v>58041.7</v>
      </c>
      <c r="AD25" s="883">
        <v>56724.9</v>
      </c>
      <c r="AE25" s="883">
        <v>61689.1</v>
      </c>
      <c r="AF25" s="883">
        <v>62110.5</v>
      </c>
      <c r="AG25" s="883">
        <v>65045.9</v>
      </c>
    </row>
    <row r="26" spans="2:33" x14ac:dyDescent="0.25">
      <c r="B26" s="881" t="s">
        <v>40</v>
      </c>
      <c r="C26" s="881" t="s">
        <v>39</v>
      </c>
      <c r="D26" s="882" t="s">
        <v>35</v>
      </c>
      <c r="E26" s="883">
        <v>60504.5</v>
      </c>
      <c r="F26" s="883">
        <v>69042.2</v>
      </c>
      <c r="G26" s="883">
        <v>74275.199999999997</v>
      </c>
      <c r="H26" s="883">
        <v>81529.3</v>
      </c>
      <c r="I26" s="883">
        <v>91274.4</v>
      </c>
      <c r="J26" s="883">
        <v>97639.1</v>
      </c>
      <c r="K26" s="883">
        <v>110095.7</v>
      </c>
      <c r="L26" s="883">
        <v>118101.1</v>
      </c>
      <c r="M26" s="883">
        <v>117903.4</v>
      </c>
      <c r="N26" s="883">
        <v>120900.6</v>
      </c>
      <c r="O26" s="883">
        <v>123947.7</v>
      </c>
      <c r="P26" s="883">
        <v>126945.9</v>
      </c>
      <c r="Q26" s="883">
        <v>130864</v>
      </c>
      <c r="R26" s="883">
        <v>130034.4</v>
      </c>
      <c r="S26" s="883">
        <v>130150.8</v>
      </c>
      <c r="T26" s="883">
        <v>129889</v>
      </c>
      <c r="U26" s="883">
        <v>129472.9</v>
      </c>
      <c r="V26" s="883">
        <v>122412.9</v>
      </c>
      <c r="W26" s="883">
        <v>118113</v>
      </c>
      <c r="X26" s="883">
        <v>115214.39999999999</v>
      </c>
      <c r="Y26" s="883">
        <v>119021.9</v>
      </c>
      <c r="Z26" s="883">
        <v>122587.3</v>
      </c>
      <c r="AA26" s="883">
        <v>125417.3</v>
      </c>
      <c r="AB26" s="883">
        <v>126803.5</v>
      </c>
      <c r="AC26" s="883">
        <v>126996.2</v>
      </c>
      <c r="AD26" s="883">
        <v>123132.4</v>
      </c>
      <c r="AE26" s="883">
        <v>132502.6</v>
      </c>
      <c r="AF26" s="883">
        <v>139364.1</v>
      </c>
      <c r="AG26" s="883">
        <v>143541.4</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8840.1540000000005</v>
      </c>
      <c r="F28" s="883">
        <v>9412.9709999999995</v>
      </c>
      <c r="G28" s="883">
        <v>11103.174999999999</v>
      </c>
      <c r="H28" s="883">
        <v>13221.895</v>
      </c>
      <c r="I28" s="883">
        <v>15573.763999999999</v>
      </c>
      <c r="J28" s="883">
        <v>18147.170999999998</v>
      </c>
      <c r="K28" s="883">
        <v>20129.719000000001</v>
      </c>
      <c r="L28" s="883">
        <v>21003.588</v>
      </c>
      <c r="M28" s="883">
        <v>21795.758000000002</v>
      </c>
      <c r="N28" s="883">
        <v>22027.096000000001</v>
      </c>
      <c r="O28" s="883">
        <v>23002.718000000001</v>
      </c>
      <c r="P28" s="883">
        <v>24521.436000000002</v>
      </c>
      <c r="Q28" s="883">
        <v>26612.897000000001</v>
      </c>
      <c r="R28" s="883">
        <v>27434.55</v>
      </c>
      <c r="S28" s="883">
        <v>26582.499</v>
      </c>
      <c r="T28" s="883">
        <v>26496.86</v>
      </c>
      <c r="U28" s="883">
        <v>27017.414000000001</v>
      </c>
      <c r="V28" s="883">
        <v>27283.848999999998</v>
      </c>
      <c r="W28" s="883">
        <v>27761.733</v>
      </c>
      <c r="X28" s="883">
        <v>28599.554</v>
      </c>
      <c r="Y28" s="883">
        <v>29748.698</v>
      </c>
      <c r="Z28" s="883">
        <v>31041.177</v>
      </c>
      <c r="AA28" s="883">
        <v>32652.98</v>
      </c>
      <c r="AB28" s="883">
        <v>33772.445</v>
      </c>
      <c r="AC28" s="883">
        <v>35403.767</v>
      </c>
      <c r="AD28" s="883">
        <v>37001.724999999999</v>
      </c>
      <c r="AE28" s="883">
        <v>39019</v>
      </c>
      <c r="AF28" s="883">
        <v>44582</v>
      </c>
      <c r="AG28" s="883">
        <v>44869.671000000002</v>
      </c>
    </row>
    <row r="29" spans="2:33" x14ac:dyDescent="0.25">
      <c r="B29" s="881" t="s">
        <v>37</v>
      </c>
      <c r="C29" s="881" t="s">
        <v>39</v>
      </c>
      <c r="D29" s="882" t="s">
        <v>35</v>
      </c>
      <c r="E29" s="883">
        <v>9414</v>
      </c>
      <c r="F29" s="883">
        <v>10392</v>
      </c>
      <c r="G29" s="883">
        <v>12289</v>
      </c>
      <c r="H29" s="883">
        <v>14347</v>
      </c>
      <c r="I29" s="883">
        <v>16237</v>
      </c>
      <c r="J29" s="883">
        <v>18133</v>
      </c>
      <c r="K29" s="883">
        <v>20294</v>
      </c>
      <c r="L29" s="883">
        <v>21821</v>
      </c>
      <c r="M29" s="883">
        <v>23083</v>
      </c>
      <c r="N29" s="883">
        <v>23458</v>
      </c>
      <c r="O29" s="883">
        <v>24355</v>
      </c>
      <c r="P29" s="883">
        <v>25794</v>
      </c>
      <c r="Q29" s="883">
        <v>28276</v>
      </c>
      <c r="R29" s="883">
        <v>28914</v>
      </c>
      <c r="S29" s="883">
        <v>27626</v>
      </c>
      <c r="T29" s="883">
        <v>27843</v>
      </c>
      <c r="U29" s="883">
        <v>27886</v>
      </c>
      <c r="V29" s="883">
        <v>27633</v>
      </c>
      <c r="W29" s="883">
        <v>27602</v>
      </c>
      <c r="X29" s="883">
        <v>27924</v>
      </c>
      <c r="Y29" s="883">
        <v>28817</v>
      </c>
      <c r="Z29" s="883">
        <v>30005</v>
      </c>
      <c r="AA29" s="883">
        <v>31006</v>
      </c>
      <c r="AB29" s="883">
        <v>32358</v>
      </c>
      <c r="AC29" s="883">
        <v>34452</v>
      </c>
      <c r="AD29" s="883">
        <v>36960</v>
      </c>
      <c r="AE29" s="883">
        <v>39019</v>
      </c>
      <c r="AF29" s="883">
        <v>44323</v>
      </c>
      <c r="AG29" s="883">
        <v>46705</v>
      </c>
    </row>
    <row r="30" spans="2:33" x14ac:dyDescent="0.25">
      <c r="B30" s="881" t="s">
        <v>40</v>
      </c>
      <c r="C30" s="881" t="s">
        <v>45</v>
      </c>
      <c r="D30" s="882" t="s">
        <v>35</v>
      </c>
      <c r="E30" s="883">
        <v>18528.971000000001</v>
      </c>
      <c r="F30" s="883">
        <v>20507.675999999999</v>
      </c>
      <c r="G30" s="883">
        <v>24349.113000000001</v>
      </c>
      <c r="H30" s="883">
        <v>29455.187000000002</v>
      </c>
      <c r="I30" s="883">
        <v>35227.406000000003</v>
      </c>
      <c r="J30" s="883">
        <v>40849.491999999998</v>
      </c>
      <c r="K30" s="883">
        <v>45095.173999999999</v>
      </c>
      <c r="L30" s="883">
        <v>46024.343000000001</v>
      </c>
      <c r="M30" s="883">
        <v>46422.205999999998</v>
      </c>
      <c r="N30" s="883">
        <v>46681.750999999997</v>
      </c>
      <c r="O30" s="883">
        <v>48572.523999999998</v>
      </c>
      <c r="P30" s="883">
        <v>50982.13</v>
      </c>
      <c r="Q30" s="883">
        <v>54899.303</v>
      </c>
      <c r="R30" s="883">
        <v>55763.883000000002</v>
      </c>
      <c r="S30" s="883">
        <v>53684.285000000003</v>
      </c>
      <c r="T30" s="883">
        <v>53049.658000000003</v>
      </c>
      <c r="U30" s="883">
        <v>54014.974999999999</v>
      </c>
      <c r="V30" s="883">
        <v>53933.824000000001</v>
      </c>
      <c r="W30" s="883">
        <v>54289.148999999998</v>
      </c>
      <c r="X30" s="883">
        <v>56960.699000000001</v>
      </c>
      <c r="Y30" s="883">
        <v>64702.184000000001</v>
      </c>
      <c r="Z30" s="883">
        <v>70219.686000000002</v>
      </c>
      <c r="AA30" s="883">
        <v>77960.138999999996</v>
      </c>
      <c r="AB30" s="883">
        <v>83339.226999999999</v>
      </c>
      <c r="AC30" s="883">
        <v>88989.237999999998</v>
      </c>
      <c r="AD30" s="883">
        <v>89981.66</v>
      </c>
      <c r="AE30" s="883">
        <v>89725</v>
      </c>
      <c r="AF30" s="883">
        <v>97761</v>
      </c>
      <c r="AG30" s="883">
        <v>98629.043999999994</v>
      </c>
    </row>
    <row r="31" spans="2:33" x14ac:dyDescent="0.25">
      <c r="B31" s="881" t="s">
        <v>40</v>
      </c>
      <c r="C31" s="881" t="s">
        <v>39</v>
      </c>
      <c r="D31" s="882" t="s">
        <v>35</v>
      </c>
      <c r="E31" s="883">
        <v>18307</v>
      </c>
      <c r="F31" s="883">
        <v>20500</v>
      </c>
      <c r="G31" s="883">
        <v>24282</v>
      </c>
      <c r="H31" s="883">
        <v>28806</v>
      </c>
      <c r="I31" s="883">
        <v>33604</v>
      </c>
      <c r="J31" s="883">
        <v>38630</v>
      </c>
      <c r="K31" s="883">
        <v>42903</v>
      </c>
      <c r="L31" s="883">
        <v>43958</v>
      </c>
      <c r="M31" s="883">
        <v>44715</v>
      </c>
      <c r="N31" s="883">
        <v>45206</v>
      </c>
      <c r="O31" s="883">
        <v>46988</v>
      </c>
      <c r="P31" s="883">
        <v>49353</v>
      </c>
      <c r="Q31" s="883">
        <v>53783</v>
      </c>
      <c r="R31" s="883">
        <v>54568</v>
      </c>
      <c r="S31" s="883">
        <v>52024</v>
      </c>
      <c r="T31" s="883">
        <v>52043</v>
      </c>
      <c r="U31" s="883">
        <v>52583</v>
      </c>
      <c r="V31" s="883">
        <v>52063</v>
      </c>
      <c r="W31" s="883">
        <v>52002</v>
      </c>
      <c r="X31" s="883">
        <v>54117</v>
      </c>
      <c r="Y31" s="883">
        <v>61319</v>
      </c>
      <c r="Z31" s="883">
        <v>66351</v>
      </c>
      <c r="AA31" s="883">
        <v>73408</v>
      </c>
      <c r="AB31" s="883">
        <v>79622</v>
      </c>
      <c r="AC31" s="883">
        <v>86620</v>
      </c>
      <c r="AD31" s="883">
        <v>89049</v>
      </c>
      <c r="AE31" s="883">
        <v>89725</v>
      </c>
      <c r="AF31" s="883">
        <v>100459</v>
      </c>
      <c r="AG31" s="883">
        <v>105827</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15293</v>
      </c>
      <c r="F33" s="883">
        <v>16131</v>
      </c>
      <c r="G33" s="883">
        <v>17164</v>
      </c>
      <c r="H33" s="883">
        <v>17844</v>
      </c>
      <c r="I33" s="883">
        <v>18424</v>
      </c>
      <c r="J33" s="883">
        <v>20416</v>
      </c>
      <c r="K33" s="883">
        <v>22016</v>
      </c>
      <c r="L33" s="883">
        <v>23207</v>
      </c>
      <c r="M33" s="883">
        <v>24120</v>
      </c>
      <c r="N33" s="883">
        <v>24925</v>
      </c>
      <c r="O33" s="883">
        <v>26194</v>
      </c>
      <c r="P33" s="883">
        <v>27010</v>
      </c>
      <c r="Q33" s="883">
        <v>28103</v>
      </c>
      <c r="R33" s="883">
        <v>28639</v>
      </c>
      <c r="S33" s="883">
        <v>28680</v>
      </c>
      <c r="T33" s="883">
        <v>29492</v>
      </c>
      <c r="U33" s="883">
        <v>29272</v>
      </c>
      <c r="V33" s="883">
        <v>29713</v>
      </c>
      <c r="W33" s="883">
        <v>30554</v>
      </c>
      <c r="X33" s="883">
        <v>32666</v>
      </c>
      <c r="Y33" s="883">
        <v>34663</v>
      </c>
      <c r="Z33" s="883">
        <v>36118</v>
      </c>
      <c r="AA33" s="883">
        <v>39195</v>
      </c>
      <c r="AB33" s="883">
        <v>40816</v>
      </c>
      <c r="AC33" s="883">
        <v>42531</v>
      </c>
      <c r="AD33" s="883">
        <v>40487</v>
      </c>
      <c r="AE33" s="883">
        <v>43876</v>
      </c>
      <c r="AF33" s="885">
        <v>49319</v>
      </c>
      <c r="AG33" s="885">
        <v>51766</v>
      </c>
    </row>
    <row r="34" spans="2:34" x14ac:dyDescent="0.25">
      <c r="B34" s="881" t="s">
        <v>37</v>
      </c>
      <c r="C34" s="881" t="s">
        <v>39</v>
      </c>
      <c r="D34" s="882" t="s">
        <v>35</v>
      </c>
      <c r="E34" s="883">
        <v>16145</v>
      </c>
      <c r="F34" s="883">
        <v>17833</v>
      </c>
      <c r="G34" s="883">
        <v>19916</v>
      </c>
      <c r="H34" s="883">
        <v>21969</v>
      </c>
      <c r="I34" s="883">
        <v>23691</v>
      </c>
      <c r="J34" s="883">
        <v>26074</v>
      </c>
      <c r="K34" s="883">
        <v>28567</v>
      </c>
      <c r="L34" s="883">
        <v>31371</v>
      </c>
      <c r="M34" s="883">
        <v>33128</v>
      </c>
      <c r="N34" s="883">
        <v>34498</v>
      </c>
      <c r="O34" s="883">
        <v>36299</v>
      </c>
      <c r="P34" s="883">
        <v>37893</v>
      </c>
      <c r="Q34" s="883">
        <v>39890</v>
      </c>
      <c r="R34" s="883">
        <v>41022</v>
      </c>
      <c r="S34" s="883">
        <v>41188</v>
      </c>
      <c r="T34" s="883">
        <v>39693</v>
      </c>
      <c r="U34" s="883">
        <v>38594</v>
      </c>
      <c r="V34" s="883">
        <v>37527</v>
      </c>
      <c r="W34" s="883">
        <v>36647</v>
      </c>
      <c r="X34" s="883">
        <v>35981</v>
      </c>
      <c r="Y34" s="883">
        <v>36794</v>
      </c>
      <c r="Z34" s="883">
        <v>37624</v>
      </c>
      <c r="AA34" s="883">
        <v>39885</v>
      </c>
      <c r="AB34" s="883">
        <v>40648</v>
      </c>
      <c r="AC34" s="883">
        <v>42675</v>
      </c>
      <c r="AD34" s="883">
        <v>40487</v>
      </c>
      <c r="AE34" s="883">
        <v>43558</v>
      </c>
      <c r="AF34" s="885">
        <v>49327</v>
      </c>
      <c r="AG34" s="885">
        <v>53125</v>
      </c>
    </row>
    <row r="35" spans="2:34" x14ac:dyDescent="0.25">
      <c r="B35" s="881" t="s">
        <v>40</v>
      </c>
      <c r="C35" s="881" t="s">
        <v>39</v>
      </c>
      <c r="D35" s="882" t="s">
        <v>35</v>
      </c>
      <c r="E35" s="883">
        <v>25632</v>
      </c>
      <c r="F35" s="883">
        <v>29449</v>
      </c>
      <c r="G35" s="883">
        <v>33070</v>
      </c>
      <c r="H35" s="883">
        <v>37849</v>
      </c>
      <c r="I35" s="883">
        <v>43584</v>
      </c>
      <c r="J35" s="883">
        <v>50321</v>
      </c>
      <c r="K35" s="883">
        <v>55604</v>
      </c>
      <c r="L35" s="883">
        <v>60875</v>
      </c>
      <c r="M35" s="883">
        <v>63837</v>
      </c>
      <c r="N35" s="883">
        <v>69353</v>
      </c>
      <c r="O35" s="883">
        <v>75214</v>
      </c>
      <c r="P35" s="883">
        <v>79855</v>
      </c>
      <c r="Q35" s="883">
        <v>86597</v>
      </c>
      <c r="R35" s="883">
        <v>88938</v>
      </c>
      <c r="S35" s="883">
        <v>86678</v>
      </c>
      <c r="T35" s="883">
        <v>85655</v>
      </c>
      <c r="U35" s="883">
        <v>84774</v>
      </c>
      <c r="V35" s="883">
        <v>81405</v>
      </c>
      <c r="W35" s="883">
        <v>77665</v>
      </c>
      <c r="X35" s="883">
        <v>77865</v>
      </c>
      <c r="Y35" s="883">
        <v>78356</v>
      </c>
      <c r="Z35" s="883">
        <v>81363</v>
      </c>
      <c r="AA35" s="883">
        <v>86002</v>
      </c>
      <c r="AB35" s="883">
        <v>88676</v>
      </c>
      <c r="AC35" s="883">
        <v>93092</v>
      </c>
      <c r="AD35" s="883">
        <v>88493</v>
      </c>
      <c r="AE35" s="883">
        <v>96161</v>
      </c>
      <c r="AF35" s="885">
        <v>109701</v>
      </c>
      <c r="AG35" s="885">
        <v>119969</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10034</v>
      </c>
      <c r="F37" s="883">
        <v>10395</v>
      </c>
      <c r="G37" s="883">
        <v>11011</v>
      </c>
      <c r="H37" s="883">
        <v>14000</v>
      </c>
      <c r="I37" s="883">
        <v>16718</v>
      </c>
      <c r="J37" s="883">
        <v>21887</v>
      </c>
      <c r="K37" s="883">
        <v>24435</v>
      </c>
      <c r="L37" s="883">
        <v>27444</v>
      </c>
      <c r="M37" s="883">
        <v>32267</v>
      </c>
      <c r="N37" s="883">
        <v>35621</v>
      </c>
      <c r="O37" s="883">
        <v>39283</v>
      </c>
      <c r="P37" s="883">
        <v>41651</v>
      </c>
      <c r="Q37" s="883">
        <v>46886</v>
      </c>
      <c r="R37" s="883">
        <v>49215</v>
      </c>
      <c r="S37" s="883">
        <v>51602</v>
      </c>
      <c r="T37" s="883">
        <v>54813</v>
      </c>
      <c r="U37" s="883">
        <v>61165</v>
      </c>
      <c r="V37" s="883">
        <v>64466</v>
      </c>
      <c r="W37" s="883">
        <v>68189</v>
      </c>
      <c r="X37" s="883">
        <v>76581</v>
      </c>
      <c r="Y37" s="883">
        <v>84167</v>
      </c>
      <c r="Z37" s="883">
        <v>93494</v>
      </c>
      <c r="AA37" s="883">
        <v>97357</v>
      </c>
      <c r="AB37" s="883">
        <v>107624</v>
      </c>
      <c r="AC37" s="883">
        <v>117391</v>
      </c>
      <c r="AD37" s="883">
        <v>123734</v>
      </c>
      <c r="AE37" s="883">
        <v>133708</v>
      </c>
      <c r="AF37" s="883">
        <v>139369</v>
      </c>
      <c r="AG37" s="886" t="s">
        <v>35</v>
      </c>
    </row>
    <row r="38" spans="2:34" x14ac:dyDescent="0.25">
      <c r="B38" s="881" t="s">
        <v>37</v>
      </c>
      <c r="C38" s="881" t="s">
        <v>49</v>
      </c>
      <c r="D38" s="882" t="s">
        <v>35</v>
      </c>
      <c r="E38" s="883">
        <v>37836</v>
      </c>
      <c r="F38" s="883">
        <v>40269</v>
      </c>
      <c r="G38" s="883">
        <v>44901</v>
      </c>
      <c r="H38" s="883">
        <v>50622</v>
      </c>
      <c r="I38" s="883">
        <v>53908</v>
      </c>
      <c r="J38" s="883">
        <v>60076</v>
      </c>
      <c r="K38" s="883">
        <v>62399</v>
      </c>
      <c r="L38" s="883">
        <v>65551</v>
      </c>
      <c r="M38" s="883">
        <v>71363</v>
      </c>
      <c r="N38" s="883">
        <v>74735</v>
      </c>
      <c r="O38" s="883">
        <v>78473</v>
      </c>
      <c r="P38" s="883">
        <v>78612</v>
      </c>
      <c r="Q38" s="883">
        <v>86641</v>
      </c>
      <c r="R38" s="883">
        <v>89722</v>
      </c>
      <c r="S38" s="883">
        <v>88017</v>
      </c>
      <c r="T38" s="883">
        <v>89288</v>
      </c>
      <c r="U38" s="883">
        <v>94478</v>
      </c>
      <c r="V38" s="883">
        <v>96426</v>
      </c>
      <c r="W38" s="883">
        <v>98032</v>
      </c>
      <c r="X38" s="883">
        <v>102872</v>
      </c>
      <c r="Y38" s="883">
        <v>105681</v>
      </c>
      <c r="Z38" s="883">
        <v>114728</v>
      </c>
      <c r="AA38" s="883">
        <v>116592</v>
      </c>
      <c r="AB38" s="883">
        <v>119706</v>
      </c>
      <c r="AC38" s="883">
        <v>125085</v>
      </c>
      <c r="AD38" s="883">
        <v>125481</v>
      </c>
      <c r="AE38" s="883">
        <v>132019</v>
      </c>
      <c r="AF38" s="883">
        <v>139370</v>
      </c>
      <c r="AG38" s="886" t="s">
        <v>35</v>
      </c>
    </row>
    <row r="39" spans="2:34" x14ac:dyDescent="0.25">
      <c r="B39" s="881" t="s">
        <v>40</v>
      </c>
      <c r="C39" s="881" t="s">
        <v>49</v>
      </c>
      <c r="D39" s="882" t="s">
        <v>35</v>
      </c>
      <c r="E39" s="883">
        <v>74779</v>
      </c>
      <c r="F39" s="883">
        <v>78628</v>
      </c>
      <c r="G39" s="883">
        <v>85265</v>
      </c>
      <c r="H39" s="883">
        <v>96124</v>
      </c>
      <c r="I39" s="883">
        <v>103003</v>
      </c>
      <c r="J39" s="883">
        <v>113760</v>
      </c>
      <c r="K39" s="883">
        <v>118897</v>
      </c>
      <c r="L39" s="883">
        <v>125021</v>
      </c>
      <c r="M39" s="883">
        <v>133547</v>
      </c>
      <c r="N39" s="883">
        <v>138786</v>
      </c>
      <c r="O39" s="883">
        <v>142390</v>
      </c>
      <c r="P39" s="883">
        <v>144461</v>
      </c>
      <c r="Q39" s="883">
        <v>152208</v>
      </c>
      <c r="R39" s="883">
        <v>156357</v>
      </c>
      <c r="S39" s="883">
        <v>153549</v>
      </c>
      <c r="T39" s="883">
        <v>158354</v>
      </c>
      <c r="U39" s="883">
        <v>163640</v>
      </c>
      <c r="V39" s="883">
        <v>166945</v>
      </c>
      <c r="W39" s="883">
        <v>172700</v>
      </c>
      <c r="X39" s="883">
        <v>179490</v>
      </c>
      <c r="Y39" s="883">
        <v>187957</v>
      </c>
      <c r="Z39" s="883">
        <v>197639</v>
      </c>
      <c r="AA39" s="883">
        <v>212811</v>
      </c>
      <c r="AB39" s="883">
        <v>222022</v>
      </c>
      <c r="AC39" s="883">
        <v>230822</v>
      </c>
      <c r="AD39" s="883">
        <v>232219</v>
      </c>
      <c r="AE39" s="883">
        <v>253684</v>
      </c>
      <c r="AF39" s="883">
        <v>283297</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3C1C4E29-D7E9-4207-96EC-0D2E994116FF}"/>
    <hyperlink ref="AH41" r:id="rId2" xr:uid="{7344CC76-1E66-4A39-AE07-2F1A2BB9220C}"/>
  </hyperlinks>
  <pageMargins left="0.7" right="0.7" top="0.75" bottom="0.75" header="0.3" footer="0.3"/>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AF50C-D180-4799-9DCD-8351288E317E}">
  <dimension ref="A1:AH41"/>
  <sheetViews>
    <sheetView topLeftCell="A9" workbookViewId="0">
      <selection activeCell="A28" sqref="A28:XFD31"/>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66</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information!E9*100/information!$E9</f>
        <v>100</v>
      </c>
      <c r="F9" s="883">
        <f>information!F9*100/information!$E9</f>
        <v>98.87487508184293</v>
      </c>
      <c r="G9" s="883">
        <f>information!G9*100/information!$E9</f>
        <v>106.21833970846686</v>
      </c>
      <c r="H9" s="883">
        <f>information!H9*100/information!$E9</f>
        <v>120.60546538474792</v>
      </c>
      <c r="I9" s="883">
        <f>information!I9*100/information!$E9</f>
        <v>134.16210069264963</v>
      </c>
      <c r="J9" s="883">
        <f>information!J9*100/information!$E9</f>
        <v>146.63496329990696</v>
      </c>
      <c r="K9" s="883">
        <f>information!K9*100/information!$E9</f>
        <v>162.49870774320271</v>
      </c>
      <c r="L9" s="883">
        <f>information!L9*100/information!$E9</f>
        <v>174.50635790344256</v>
      </c>
      <c r="M9" s="883">
        <f>information!M9*100/information!$E9</f>
        <v>177.20286708708088</v>
      </c>
      <c r="N9" s="883">
        <f>information!N9*100/information!$E9</f>
        <v>183.81232985285502</v>
      </c>
      <c r="O9" s="883">
        <f>information!O9*100/information!$E9</f>
        <v>181.49832868120885</v>
      </c>
      <c r="P9" s="883">
        <f>information!P9*100/information!$E9</f>
        <v>186.86722492160308</v>
      </c>
      <c r="Q9" s="883">
        <f>information!Q9*100/information!$E9</f>
        <v>199.85526723870566</v>
      </c>
      <c r="R9" s="883">
        <f>information!R9*100/information!$E9</f>
        <v>208.74599400392844</v>
      </c>
      <c r="S9" s="883">
        <f>information!S9*100/information!$E9</f>
        <v>219.40625107688066</v>
      </c>
      <c r="T9" s="883">
        <f>information!T9*100/information!$E9</f>
        <v>228.75012922567973</v>
      </c>
      <c r="U9" s="883">
        <f>information!U9*100/information!$E9</f>
        <v>236.26072573141735</v>
      </c>
      <c r="V9" s="883">
        <f>information!V9*100/information!$E9</f>
        <v>247.20700230883213</v>
      </c>
      <c r="W9" s="883">
        <f>information!W9*100/information!$E9</f>
        <v>246.07670836348598</v>
      </c>
      <c r="X9" s="883">
        <f>information!X9*100/information!$E9</f>
        <v>252.46907198731864</v>
      </c>
      <c r="Y9" s="883">
        <f>information!Y9*100/information!$E9</f>
        <v>263.29646093938453</v>
      </c>
      <c r="Z9" s="883">
        <f>information!Z9*100/information!$E9</f>
        <v>273.79820117853819</v>
      </c>
      <c r="AA9" s="883">
        <f>information!AA9*100/information!$E9</f>
        <v>289.48102967021612</v>
      </c>
      <c r="AB9" s="883">
        <f>information!AB9*100/information!$E9</f>
        <v>302.98080567903793</v>
      </c>
      <c r="AC9" s="883">
        <f>information!AC9*100/information!$E9</f>
        <v>325.94334746200758</v>
      </c>
      <c r="AD9" s="883">
        <f>information!AD9*100/information!$E9</f>
        <v>323.57765601847063</v>
      </c>
      <c r="AE9" s="883">
        <f>information!AE9*100/information!$E9</f>
        <v>352.43288879699509</v>
      </c>
      <c r="AF9" s="883">
        <f>information!AF9*100/information!$E9</f>
        <v>371.00003446018127</v>
      </c>
      <c r="AG9" s="883">
        <f>information!AG9*100/information!$E9</f>
        <v>379.12919121954582</v>
      </c>
    </row>
    <row r="10" spans="2:33" x14ac:dyDescent="0.25">
      <c r="B10" s="881" t="s">
        <v>37</v>
      </c>
      <c r="C10" s="881" t="s">
        <v>39</v>
      </c>
      <c r="D10" s="882" t="s">
        <v>35</v>
      </c>
      <c r="E10" s="883">
        <f>information!E10*100/information!$E10</f>
        <v>100</v>
      </c>
      <c r="F10" s="883">
        <f>information!F10*100/information!$E10</f>
        <v>104.10054696468363</v>
      </c>
      <c r="G10" s="883">
        <f>information!G10*100/information!$E10</f>
        <v>114.39158619758254</v>
      </c>
      <c r="H10" s="883">
        <f>information!H10*100/information!$E10</f>
        <v>130.46120602336416</v>
      </c>
      <c r="I10" s="883">
        <f>information!I10*100/information!$E10</f>
        <v>143.49888581268144</v>
      </c>
      <c r="J10" s="883">
        <f>information!J10*100/information!$E10</f>
        <v>150.9217367816868</v>
      </c>
      <c r="K10" s="883">
        <f>information!K10*100/information!$E10</f>
        <v>167.97893173070429</v>
      </c>
      <c r="L10" s="883">
        <f>information!L10*100/information!$E10</f>
        <v>174.45472347896549</v>
      </c>
      <c r="M10" s="883">
        <f>information!M10*100/information!$E10</f>
        <v>176.59362549800798</v>
      </c>
      <c r="N10" s="883">
        <f>information!N10*100/information!$E10</f>
        <v>186.91505165777568</v>
      </c>
      <c r="O10" s="883">
        <f>information!O10*100/information!$E10</f>
        <v>191.5608751434938</v>
      </c>
      <c r="P10" s="883">
        <f>information!P10*100/information!$E10</f>
        <v>199.0428118036329</v>
      </c>
      <c r="Q10" s="883">
        <f>information!Q10*100/information!$E10</f>
        <v>211.86947126747248</v>
      </c>
      <c r="R10" s="883">
        <f>information!R10*100/information!$E10</f>
        <v>218.61199270713755</v>
      </c>
      <c r="S10" s="883">
        <f>information!S10*100/information!$E10</f>
        <v>227.2959011411979</v>
      </c>
      <c r="T10" s="883">
        <f>information!T10*100/information!$E10</f>
        <v>235.27753393206831</v>
      </c>
      <c r="U10" s="883">
        <f>information!U10*100/information!$E10</f>
        <v>244.062732122358</v>
      </c>
      <c r="V10" s="883">
        <f>information!V10*100/information!$E10</f>
        <v>251.56155040853534</v>
      </c>
      <c r="W10" s="883">
        <f>information!W10*100/information!$E10</f>
        <v>244.86460935917347</v>
      </c>
      <c r="X10" s="883">
        <f>information!X10*100/information!$E10</f>
        <v>245.71881963670739</v>
      </c>
      <c r="Y10" s="883">
        <f>information!Y10*100/information!$E10</f>
        <v>256.57539334188669</v>
      </c>
      <c r="Z10" s="883">
        <f>information!Z10*100/information!$E10</f>
        <v>266.12364102910391</v>
      </c>
      <c r="AA10" s="883">
        <f>information!AA10*100/information!$E10</f>
        <v>281.52643662637581</v>
      </c>
      <c r="AB10" s="883">
        <f>information!AB10*100/information!$E10</f>
        <v>291.36167195624279</v>
      </c>
      <c r="AC10" s="883">
        <f>information!AC10*100/information!$E10</f>
        <v>314.61948814909852</v>
      </c>
      <c r="AD10" s="883">
        <f>information!AD10*100/information!$E10</f>
        <v>317.03356067256396</v>
      </c>
      <c r="AE10" s="883">
        <f>information!AE10*100/information!$E10</f>
        <v>344.34803160240392</v>
      </c>
      <c r="AF10" s="883">
        <f>information!AF10*100/information!$E10</f>
        <v>371.2337092308731</v>
      </c>
      <c r="AG10" s="883">
        <f>information!AG10*100/information!$E10</f>
        <v>394.21129043149432</v>
      </c>
    </row>
    <row r="11" spans="2:33" x14ac:dyDescent="0.25">
      <c r="B11" s="881" t="s">
        <v>40</v>
      </c>
      <c r="C11" s="881" t="s">
        <v>38</v>
      </c>
      <c r="D11" s="882" t="s">
        <v>35</v>
      </c>
      <c r="E11" s="883">
        <f>information!E11*100/information!$E11</f>
        <v>100</v>
      </c>
      <c r="F11" s="883">
        <f>information!F11*100/information!$E11</f>
        <v>103.96648799603622</v>
      </c>
      <c r="G11" s="883">
        <f>information!G11*100/information!$E11</f>
        <v>116.62537723525968</v>
      </c>
      <c r="H11" s="883">
        <f>information!H11*100/information!$E11</f>
        <v>137.96135309220304</v>
      </c>
      <c r="I11" s="883">
        <f>information!I11*100/information!$E11</f>
        <v>159.14508355479484</v>
      </c>
      <c r="J11" s="883">
        <f>information!J11*100/information!$E11</f>
        <v>175.78667627584343</v>
      </c>
      <c r="K11" s="883">
        <f>information!K11*100/information!$E11</f>
        <v>200.6062789964416</v>
      </c>
      <c r="L11" s="883">
        <f>information!L11*100/information!$E11</f>
        <v>200.34142606188911</v>
      </c>
      <c r="M11" s="883">
        <f>information!M11*100/information!$E11</f>
        <v>202.99986487095177</v>
      </c>
      <c r="N11" s="883">
        <f>information!N11*100/information!$E11</f>
        <v>208.38971217512724</v>
      </c>
      <c r="O11" s="883">
        <f>information!O11*100/information!$E11</f>
        <v>204.88446466375387</v>
      </c>
      <c r="P11" s="883">
        <f>information!P11*100/information!$E11</f>
        <v>214.38854105670916</v>
      </c>
      <c r="Q11" s="883">
        <f>information!Q11*100/information!$E11</f>
        <v>224.06918607269944</v>
      </c>
      <c r="R11" s="883">
        <f>information!R11*100/information!$E11</f>
        <v>232.71744516012791</v>
      </c>
      <c r="S11" s="883">
        <f>information!S11*100/information!$E11</f>
        <v>269.1932795820008</v>
      </c>
      <c r="T11" s="883">
        <f>information!T11*100/information!$E11</f>
        <v>276.52448087923966</v>
      </c>
      <c r="U11" s="883">
        <f>information!U11*100/information!$E11</f>
        <v>284.26197018152334</v>
      </c>
      <c r="V11" s="883">
        <f>information!V11*100/information!$E11</f>
        <v>292.7282554839872</v>
      </c>
      <c r="W11" s="883">
        <f>information!W11*100/information!$E11</f>
        <v>298.75230845457412</v>
      </c>
      <c r="X11" s="883">
        <f>information!X11*100/information!$E11</f>
        <v>307.86000630602223</v>
      </c>
      <c r="Y11" s="883">
        <f>information!Y11*100/information!$E11</f>
        <v>314.70924733120131</v>
      </c>
      <c r="Z11" s="883">
        <f>information!Z11*100/information!$E11</f>
        <v>327.29516688437457</v>
      </c>
      <c r="AA11" s="883">
        <f>information!AA11*100/information!$E11</f>
        <v>343.15211026530335</v>
      </c>
      <c r="AB11" s="883">
        <f>information!AB11*100/information!$E11</f>
        <v>367.62037746047469</v>
      </c>
      <c r="AC11" s="883">
        <f>information!AC11*100/information!$E11</f>
        <v>393.81919733345347</v>
      </c>
      <c r="AD11" s="883">
        <f>information!AD11*100/information!$E11</f>
        <v>389.88333858835188</v>
      </c>
      <c r="AE11" s="883">
        <f>information!AE11*100/information!$E11</f>
        <v>424.89617584793478</v>
      </c>
      <c r="AF11" s="883">
        <f>information!AF11*100/information!$E11</f>
        <v>454.77501013467861</v>
      </c>
      <c r="AG11" s="883">
        <f>information!AG11*100/information!$E11</f>
        <v>468.76987523084546</v>
      </c>
    </row>
    <row r="12" spans="2:33" x14ac:dyDescent="0.25">
      <c r="B12" s="881" t="s">
        <v>40</v>
      </c>
      <c r="C12" s="881" t="s">
        <v>39</v>
      </c>
      <c r="D12" s="882" t="s">
        <v>35</v>
      </c>
      <c r="E12" s="883">
        <f>information!E12*100/information!$E12</f>
        <v>100</v>
      </c>
      <c r="F12" s="883">
        <f>information!F12*100/information!$E12</f>
        <v>107.4249469850417</v>
      </c>
      <c r="G12" s="883">
        <f>information!G12*100/information!$E12</f>
        <v>121.99336243212659</v>
      </c>
      <c r="H12" s="883">
        <f>information!H12*100/information!$E12</f>
        <v>145.32850255327648</v>
      </c>
      <c r="I12" s="883">
        <f>information!I12*100/information!$E12</f>
        <v>167.39223461615268</v>
      </c>
      <c r="J12" s="883">
        <f>information!J12*100/information!$E12</f>
        <v>184.48539830161945</v>
      </c>
      <c r="K12" s="883">
        <f>information!K12*100/information!$E12</f>
        <v>209.93067640430206</v>
      </c>
      <c r="L12" s="883">
        <f>information!L12*100/information!$E12</f>
        <v>207.45537709563615</v>
      </c>
      <c r="M12" s="883">
        <f>information!M12*100/information!$E12</f>
        <v>210.37952053556995</v>
      </c>
      <c r="N12" s="883">
        <f>information!N12*100/information!$E12</f>
        <v>219.88607727346209</v>
      </c>
      <c r="O12" s="883">
        <f>information!O12*100/information!$E12</f>
        <v>218.98363430614594</v>
      </c>
      <c r="P12" s="883">
        <f>information!P12*100/information!$E12</f>
        <v>231.56268127311975</v>
      </c>
      <c r="Q12" s="883">
        <f>information!Q12*100/information!$E12</f>
        <v>240.95132133245846</v>
      </c>
      <c r="R12" s="883">
        <f>information!R12*100/information!$E12</f>
        <v>250.40842914063467</v>
      </c>
      <c r="S12" s="883">
        <f>information!S12*100/information!$E12</f>
        <v>291.09443794634791</v>
      </c>
      <c r="T12" s="883">
        <f>information!T12*100/information!$E12</f>
        <v>297.01119257505303</v>
      </c>
      <c r="U12" s="883">
        <f>information!U12*100/information!$E12</f>
        <v>308.11533011915293</v>
      </c>
      <c r="V12" s="883">
        <f>information!V12*100/information!$E12</f>
        <v>318.62322768379312</v>
      </c>
      <c r="W12" s="883">
        <f>information!W12*100/information!$E12</f>
        <v>318.31702469593665</v>
      </c>
      <c r="X12" s="883">
        <f>information!X12*100/information!$E12</f>
        <v>320.71624872811645</v>
      </c>
      <c r="Y12" s="883">
        <f>information!Y12*100/information!$E12</f>
        <v>328.58243231677744</v>
      </c>
      <c r="Z12" s="883">
        <f>information!Z12*100/information!$E12</f>
        <v>340.90092146178648</v>
      </c>
      <c r="AA12" s="883">
        <f>information!AA12*100/information!$E12</f>
        <v>357.92942116224003</v>
      </c>
      <c r="AB12" s="883">
        <f>information!AB12*100/information!$E12</f>
        <v>381.19799541646461</v>
      </c>
      <c r="AC12" s="883">
        <f>information!AC12*100/information!$E12</f>
        <v>410.55639555340008</v>
      </c>
      <c r="AD12" s="883">
        <f>information!AD12*100/information!$E12</f>
        <v>411.55773638014819</v>
      </c>
      <c r="AE12" s="883">
        <f>information!AE12*100/information!$E12</f>
        <v>451.36127197862288</v>
      </c>
      <c r="AF12" s="883">
        <f>information!AF12*100/information!$E12</f>
        <v>496.73446875683493</v>
      </c>
      <c r="AG12" s="883">
        <f>information!AG12*100/information!$E12</f>
        <v>535.17720784716482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information!E14*100/information!$E14</f>
        <v>100</v>
      </c>
      <c r="F14" s="883">
        <f>information!F14*100/information!$E14</f>
        <v>103.25193210754107</v>
      </c>
      <c r="G14" s="883">
        <f>information!G14*100/information!$E14</f>
        <v>110.07376301758278</v>
      </c>
      <c r="H14" s="883">
        <f>information!H14*100/information!$E14</f>
        <v>118.63100884788315</v>
      </c>
      <c r="I14" s="883">
        <f>information!I14*100/information!$E14</f>
        <v>129.14440680816622</v>
      </c>
      <c r="J14" s="883">
        <f>information!J14*100/information!$E14</f>
        <v>135.59624010952768</v>
      </c>
      <c r="K14" s="883">
        <f>information!K14*100/information!$E14</f>
        <v>145.91307684019938</v>
      </c>
      <c r="L14" s="883">
        <f>information!L14*100/information!$E14</f>
        <v>157.636324935684</v>
      </c>
      <c r="M14" s="883">
        <f>information!M14*100/information!$E14</f>
        <v>163.6017480284751</v>
      </c>
      <c r="N14" s="883">
        <f>information!N14*100/information!$E14</f>
        <v>175.74518516961291</v>
      </c>
      <c r="O14" s="883">
        <f>information!O14*100/information!$E14</f>
        <v>178.12599364592177</v>
      </c>
      <c r="P14" s="883">
        <f>information!P14*100/information!$E14</f>
        <v>195.27885153583168</v>
      </c>
      <c r="Q14" s="883">
        <f>information!Q14*100/information!$E14</f>
        <v>204.83782384645099</v>
      </c>
      <c r="R14" s="883">
        <f>information!R14*100/information!$E14</f>
        <v>211.46361909166637</v>
      </c>
      <c r="S14" s="883">
        <f>information!S14*100/information!$E14</f>
        <v>203.5990676480713</v>
      </c>
      <c r="T14" s="883">
        <f>information!T14*100/information!$E14</f>
        <v>210.57488904013474</v>
      </c>
      <c r="U14" s="883">
        <f>information!U14*100/information!$E14</f>
        <v>223.6919349455909</v>
      </c>
      <c r="V14" s="883">
        <f>information!V14*100/information!$E14</f>
        <v>233.62248155924559</v>
      </c>
      <c r="W14" s="883">
        <f>information!W14*100/information!$E14</f>
        <v>233.02990726409365</v>
      </c>
      <c r="X14" s="883">
        <f>information!X14*100/information!$E14</f>
        <v>239.93004732710887</v>
      </c>
      <c r="Y14" s="883">
        <f>information!Y14*100/information!$E14</f>
        <v>248.03924917814805</v>
      </c>
      <c r="Z14" s="883">
        <f>information!Z14*100/information!$E14</f>
        <v>255.07445939092295</v>
      </c>
      <c r="AA14" s="883">
        <f>information!AA14*100/information!$E14</f>
        <v>271.8181650956659</v>
      </c>
      <c r="AB14" s="883">
        <f>information!AB14*100/information!$E14</f>
        <v>287.5470052004635</v>
      </c>
      <c r="AC14" s="883">
        <f>information!AC14*100/information!$E14</f>
        <v>305.06434226881061</v>
      </c>
      <c r="AD14" s="883">
        <f>information!AD14*100/information!$E14</f>
        <v>303.34154090339331</v>
      </c>
      <c r="AE14" s="883">
        <f>information!AE14*100/information!$E14</f>
        <v>332.8096956191547</v>
      </c>
      <c r="AF14" s="883">
        <f>information!AF14*100/information!$E14</f>
        <v>353.08887563297708</v>
      </c>
      <c r="AG14" s="883">
        <f>information!AG14*100/information!$E14</f>
        <v>374.50301280013031</v>
      </c>
    </row>
    <row r="15" spans="2:33" x14ac:dyDescent="0.25">
      <c r="B15" s="881" t="s">
        <v>37</v>
      </c>
      <c r="C15" s="881" t="s">
        <v>39</v>
      </c>
      <c r="D15" s="882" t="s">
        <v>35</v>
      </c>
      <c r="E15" s="883">
        <f>information!E15*100/information!$E15</f>
        <v>100</v>
      </c>
      <c r="F15" s="883">
        <f>information!F15*100/information!$E15</f>
        <v>103.88262968463289</v>
      </c>
      <c r="G15" s="883">
        <f>information!G15*100/information!$E15</f>
        <v>109.50456134082205</v>
      </c>
      <c r="H15" s="883">
        <f>information!H15*100/information!$E15</f>
        <v>116.73049938400499</v>
      </c>
      <c r="I15" s="883">
        <f>information!I15*100/information!$E15</f>
        <v>124.25587428490607</v>
      </c>
      <c r="J15" s="883">
        <f>information!J15*100/information!$E15</f>
        <v>129.20002530976549</v>
      </c>
      <c r="K15" s="883">
        <f>information!K15*100/information!$E15</f>
        <v>138.6011143740858</v>
      </c>
      <c r="L15" s="883">
        <f>information!L15*100/information!$E15</f>
        <v>148.73153410677</v>
      </c>
      <c r="M15" s="883">
        <f>information!M15*100/information!$E15</f>
        <v>150.88788890501766</v>
      </c>
      <c r="N15" s="883">
        <f>information!N15*100/information!$E15</f>
        <v>157.64057155405683</v>
      </c>
      <c r="O15" s="883">
        <f>information!O15*100/information!$E15</f>
        <v>159.72564958629701</v>
      </c>
      <c r="P15" s="883">
        <f>information!P15*100/information!$E15</f>
        <v>167.58879819556262</v>
      </c>
      <c r="Q15" s="883">
        <f>information!Q15*100/information!$E15</f>
        <v>173.50141995228367</v>
      </c>
      <c r="R15" s="883">
        <f>information!R15*100/information!$E15</f>
        <v>177.39893773425493</v>
      </c>
      <c r="S15" s="883">
        <f>information!S15*100/information!$E15</f>
        <v>173.61308068232151</v>
      </c>
      <c r="T15" s="883">
        <f>information!T15*100/information!$E15</f>
        <v>174.25178005813802</v>
      </c>
      <c r="U15" s="883">
        <f>information!U15*100/information!$E15</f>
        <v>176.51346814505473</v>
      </c>
      <c r="V15" s="883">
        <f>information!V15*100/information!$E15</f>
        <v>176.27283927182316</v>
      </c>
      <c r="W15" s="883">
        <f>information!W15*100/information!$E15</f>
        <v>175.87737418627245</v>
      </c>
      <c r="X15" s="883">
        <f>information!X15*100/information!$E15</f>
        <v>176.35323499745041</v>
      </c>
      <c r="Y15" s="883">
        <f>information!Y15*100/information!$E15</f>
        <v>182.31852339850599</v>
      </c>
      <c r="Z15" s="883">
        <f>information!Z15*100/information!$E15</f>
        <v>189.12294218579603</v>
      </c>
      <c r="AA15" s="883">
        <f>information!AA15*100/information!$E15</f>
        <v>198.83835620517289</v>
      </c>
      <c r="AB15" s="883">
        <f>information!AB15*100/information!$E15</f>
        <v>208.88689140249599</v>
      </c>
      <c r="AC15" s="883">
        <f>information!AC15*100/information!$E15</f>
        <v>218.08531624179761</v>
      </c>
      <c r="AD15" s="883">
        <f>information!AD15*100/information!$E15</f>
        <v>214.82500902590903</v>
      </c>
      <c r="AE15" s="883">
        <f>information!AE15*100/information!$E15</f>
        <v>232.33508640679494</v>
      </c>
      <c r="AF15" s="883">
        <f>information!AF15*100/information!$E15</f>
        <v>239.70674170267728</v>
      </c>
      <c r="AG15" s="883">
        <f>information!AG15*100/information!$E15</f>
        <v>251.90195443497811</v>
      </c>
    </row>
    <row r="16" spans="2:33" x14ac:dyDescent="0.25">
      <c r="B16" s="881" t="s">
        <v>40</v>
      </c>
      <c r="C16" s="881" t="s">
        <v>38</v>
      </c>
      <c r="D16" s="882" t="s">
        <v>35</v>
      </c>
      <c r="E16" s="883">
        <f>information!E16*100/information!$E16</f>
        <v>100</v>
      </c>
      <c r="F16" s="883">
        <f>information!F16*100/information!$E16</f>
        <v>104.57804445429855</v>
      </c>
      <c r="G16" s="883">
        <f>information!G16*100/information!$E16</f>
        <v>112.02649520536555</v>
      </c>
      <c r="H16" s="883">
        <f>information!H16*100/information!$E16</f>
        <v>123.82808602627348</v>
      </c>
      <c r="I16" s="883">
        <f>information!I16*100/information!$E16</f>
        <v>137.43972063632836</v>
      </c>
      <c r="J16" s="883">
        <f>information!J16*100/information!$E16</f>
        <v>153.05304584003105</v>
      </c>
      <c r="K16" s="883">
        <f>information!K16*100/information!$E16</f>
        <v>171.10720026606063</v>
      </c>
      <c r="L16" s="883">
        <f>information!L16*100/information!$E16</f>
        <v>174.13932154536889</v>
      </c>
      <c r="M16" s="883">
        <f>information!M16*100/information!$E16</f>
        <v>178.57851560334794</v>
      </c>
      <c r="N16" s="883">
        <f>information!N16*100/information!$E16</f>
        <v>186.45709772185577</v>
      </c>
      <c r="O16" s="883">
        <f>information!O16*100/information!$E16</f>
        <v>194.30034366165955</v>
      </c>
      <c r="P16" s="883">
        <f>information!P16*100/information!$E16</f>
        <v>206.27833822958817</v>
      </c>
      <c r="Q16" s="883">
        <f>information!Q16*100/information!$E16</f>
        <v>212.85821185078433</v>
      </c>
      <c r="R16" s="883">
        <f>information!R16*100/information!$E16</f>
        <v>222.71160135247493</v>
      </c>
      <c r="S16" s="883">
        <f>information!S16*100/information!$E16</f>
        <v>219.64303530846408</v>
      </c>
      <c r="T16" s="883">
        <f>information!T16*100/information!$E16</f>
        <v>232.18003436616596</v>
      </c>
      <c r="U16" s="883">
        <f>information!U16*100/information!$E16</f>
        <v>239.59134748628125</v>
      </c>
      <c r="V16" s="883">
        <f>information!V16*100/information!$E16</f>
        <v>245.0236960257192</v>
      </c>
      <c r="W16" s="883">
        <f>information!W16*100/information!$E16</f>
        <v>243.15073998115403</v>
      </c>
      <c r="X16" s="883">
        <f>information!X16*100/information!$E16</f>
        <v>248.33795244166066</v>
      </c>
      <c r="Y16" s="883">
        <f>information!Y16*100/information!$E16</f>
        <v>256.4895238623136</v>
      </c>
      <c r="Z16" s="883">
        <f>information!Z16*100/information!$E16</f>
        <v>265.60154647746799</v>
      </c>
      <c r="AA16" s="883">
        <f>information!AA16*100/information!$E16</f>
        <v>280.95615542375702</v>
      </c>
      <c r="AB16" s="883">
        <f>information!AB16*100/information!$E16</f>
        <v>294.79214012527024</v>
      </c>
      <c r="AC16" s="883">
        <f>information!AC16*100/information!$E16</f>
        <v>314.18449642481016</v>
      </c>
      <c r="AD16" s="883">
        <f>information!AD16*100/information!$E16</f>
        <v>316.28734549082645</v>
      </c>
      <c r="AE16" s="883">
        <f>information!AE16*100/information!$E16</f>
        <v>349.14361731611331</v>
      </c>
      <c r="AF16" s="883">
        <f>information!AF16*100/information!$E16</f>
        <v>381.17648689097058</v>
      </c>
      <c r="AG16" s="883">
        <f>information!AG16*100/information!$E16</f>
        <v>406.93642259298258</v>
      </c>
    </row>
    <row r="17" spans="1:33" x14ac:dyDescent="0.25">
      <c r="B17" s="881" t="s">
        <v>40</v>
      </c>
      <c r="C17" s="881" t="s">
        <v>39</v>
      </c>
      <c r="D17" s="882" t="s">
        <v>35</v>
      </c>
      <c r="E17" s="883">
        <f>information!E17*100/information!$E17</f>
        <v>100</v>
      </c>
      <c r="F17" s="883">
        <f>information!F17*100/information!$E17</f>
        <v>105.11718406601457</v>
      </c>
      <c r="G17" s="883">
        <f>information!G17*100/information!$E17</f>
        <v>111.2795597465847</v>
      </c>
      <c r="H17" s="883">
        <f>information!H17*100/information!$E17</f>
        <v>121.32814468818313</v>
      </c>
      <c r="I17" s="883">
        <f>information!I17*100/information!$E17</f>
        <v>133.04819227681108</v>
      </c>
      <c r="J17" s="883">
        <f>information!J17*100/information!$E17</f>
        <v>148.24467118719562</v>
      </c>
      <c r="K17" s="883">
        <f>information!K17*100/information!$E17</f>
        <v>166.08243616266873</v>
      </c>
      <c r="L17" s="883">
        <f>information!L17*100/information!$E17</f>
        <v>169.66576607727876</v>
      </c>
      <c r="M17" s="883">
        <f>information!M17*100/information!$E17</f>
        <v>171.54235212068289</v>
      </c>
      <c r="N17" s="883">
        <f>information!N17*100/information!$E17</f>
        <v>177.58388081744602</v>
      </c>
      <c r="O17" s="883">
        <f>information!O17*100/information!$E17</f>
        <v>185.98889989392191</v>
      </c>
      <c r="P17" s="883">
        <f>information!P17*100/information!$E17</f>
        <v>194.69797045050959</v>
      </c>
      <c r="Q17" s="883">
        <f>information!Q17*100/information!$E17</f>
        <v>201.87013930808948</v>
      </c>
      <c r="R17" s="883">
        <f>information!R17*100/information!$E17</f>
        <v>211.90278323145537</v>
      </c>
      <c r="S17" s="883">
        <f>information!S17*100/information!$E17</f>
        <v>209.21484624536274</v>
      </c>
      <c r="T17" s="883">
        <f>information!T17*100/information!$E17</f>
        <v>218.24472979388028</v>
      </c>
      <c r="U17" s="883">
        <f>information!U17*100/information!$E17</f>
        <v>220.76739592917968</v>
      </c>
      <c r="V17" s="883">
        <f>information!V17*100/information!$E17</f>
        <v>221.70393075034139</v>
      </c>
      <c r="W17" s="883">
        <f>information!W17*100/information!$E17</f>
        <v>213.27242145239086</v>
      </c>
      <c r="X17" s="883">
        <f>information!X17*100/information!$E17</f>
        <v>213.31754859959327</v>
      </c>
      <c r="Y17" s="883">
        <f>information!Y17*100/information!$E17</f>
        <v>220.27955388591621</v>
      </c>
      <c r="Z17" s="883">
        <f>information!Z17*100/information!$E17</f>
        <v>229.30252184564171</v>
      </c>
      <c r="AA17" s="883">
        <f>information!AA17*100/information!$E17</f>
        <v>240.76141804734249</v>
      </c>
      <c r="AB17" s="883">
        <f>information!AB17*100/information!$E17</f>
        <v>252.21445358057539</v>
      </c>
      <c r="AC17" s="883">
        <f>information!AC17*100/information!$E17</f>
        <v>266.79415574140387</v>
      </c>
      <c r="AD17" s="883">
        <f>information!AD17*100/information!$E17</f>
        <v>267.53435816889277</v>
      </c>
      <c r="AE17" s="883">
        <f>information!AE17*100/information!$E17</f>
        <v>295.31310621289464</v>
      </c>
      <c r="AF17" s="883">
        <f>information!AF17*100/information!$E17</f>
        <v>325.71825422407682</v>
      </c>
      <c r="AG17" s="883">
        <f>information!AG17*100/information!$E17</f>
        <v>350.49200311787564</v>
      </c>
    </row>
    <row r="18" spans="1: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1:33" x14ac:dyDescent="0.25">
      <c r="B19" s="881" t="s">
        <v>37</v>
      </c>
      <c r="C19" s="881" t="s">
        <v>38</v>
      </c>
      <c r="D19" s="882" t="s">
        <v>35</v>
      </c>
      <c r="E19" s="883">
        <f>information!E19*100/information!$E19</f>
        <v>100</v>
      </c>
      <c r="F19" s="883">
        <f>information!F19*100/information!$E19</f>
        <v>105.15952589971903</v>
      </c>
      <c r="G19" s="883">
        <f>information!G19*100/information!$E19</f>
        <v>115.716221895125</v>
      </c>
      <c r="H19" s="883">
        <f>information!H19*100/information!$E19</f>
        <v>131.70399315296046</v>
      </c>
      <c r="I19" s="883">
        <f>information!I19*100/information!$E19</f>
        <v>141.95519061480343</v>
      </c>
      <c r="J19" s="883">
        <f>information!J19*100/information!$E19</f>
        <v>152.308213587149</v>
      </c>
      <c r="K19" s="883">
        <f>information!K19*100/information!$E19</f>
        <v>168.83910557246045</v>
      </c>
      <c r="L19" s="883">
        <f>information!L19*100/information!$E19</f>
        <v>174.81330156236592</v>
      </c>
      <c r="M19" s="883">
        <f>information!M19*100/information!$E19</f>
        <v>160.79429618726391</v>
      </c>
      <c r="N19" s="883">
        <f>information!N19*100/information!$E19</f>
        <v>174.06652981388459</v>
      </c>
      <c r="O19" s="883">
        <f>information!O19*100/information!$E19</f>
        <v>171.96196724774092</v>
      </c>
      <c r="P19" s="883">
        <f>information!P19*100/information!$E19</f>
        <v>188.8662561083205</v>
      </c>
      <c r="Q19" s="883">
        <f>information!Q19*100/information!$E19</f>
        <v>213.40800830797596</v>
      </c>
      <c r="R19" s="883">
        <f>information!R19*100/information!$E19</f>
        <v>221.79226539758812</v>
      </c>
      <c r="S19" s="883">
        <f>information!S19*100/information!$E19</f>
        <v>218.19415933448184</v>
      </c>
      <c r="T19" s="883">
        <f>information!T19*100/information!$E19</f>
        <v>216.42904447275373</v>
      </c>
      <c r="U19" s="883">
        <f>information!U19*100/information!$E19</f>
        <v>242.12491446701119</v>
      </c>
      <c r="V19" s="883">
        <f>information!V19*100/information!$E19</f>
        <v>252.54581377900695</v>
      </c>
      <c r="W19" s="883">
        <f>information!W19*100/information!$E19</f>
        <v>266.25932062054596</v>
      </c>
      <c r="X19" s="883">
        <f>information!X19*100/information!$E19</f>
        <v>279.29395405530875</v>
      </c>
      <c r="Y19" s="883">
        <f>information!Y19*100/information!$E19</f>
        <v>282.31499022008654</v>
      </c>
      <c r="Z19" s="883">
        <f>information!Z19*100/information!$E19</f>
        <v>292.70196236328474</v>
      </c>
      <c r="AA19" s="883">
        <f>information!AA19*100/information!$E19</f>
        <v>306.82279324888941</v>
      </c>
      <c r="AB19" s="883">
        <f>information!AB19*100/information!$E19</f>
        <v>330.54989736041347</v>
      </c>
      <c r="AC19" s="883">
        <f>information!AC19*100/information!$E19</f>
        <v>342.70196236328474</v>
      </c>
      <c r="AD19" s="883">
        <f>information!AD19*100/information!$E19</f>
        <v>339.44330400459398</v>
      </c>
      <c r="AE19" s="883">
        <f>information!AE19*100/information!$E19</f>
        <v>368.70330888905022</v>
      </c>
      <c r="AF19" s="883">
        <f>information!AF19*100/information!$E19</f>
        <v>370.60419843213356</v>
      </c>
      <c r="AG19" s="883">
        <f>information!AG19*100/information!$E19</f>
        <v>384.41955278623021</v>
      </c>
    </row>
    <row r="20" spans="1:33" x14ac:dyDescent="0.25">
      <c r="B20" s="881" t="s">
        <v>37</v>
      </c>
      <c r="C20" s="881" t="s">
        <v>39</v>
      </c>
      <c r="D20" s="882" t="s">
        <v>35</v>
      </c>
      <c r="E20" s="883">
        <f>information!E20*100/information!$E20</f>
        <v>100</v>
      </c>
      <c r="F20" s="883">
        <f>information!F20*100/information!$E20</f>
        <v>101.61748308927376</v>
      </c>
      <c r="G20" s="883">
        <f>information!G20*100/information!$E20</f>
        <v>110.73663866795511</v>
      </c>
      <c r="H20" s="883">
        <f>information!H20*100/information!$E20</f>
        <v>124.14182710176169</v>
      </c>
      <c r="I20" s="883">
        <f>information!I20*100/information!$E20</f>
        <v>125.92135583141307</v>
      </c>
      <c r="J20" s="883">
        <f>information!J20*100/information!$E20</f>
        <v>131.97502415818033</v>
      </c>
      <c r="K20" s="883">
        <f>information!K20*100/information!$E20</f>
        <v>144.38712554820486</v>
      </c>
      <c r="L20" s="883">
        <f>information!L20*100/information!$E20</f>
        <v>148.15431502267151</v>
      </c>
      <c r="M20" s="883">
        <f>information!M20*100/information!$E20</f>
        <v>136.74273396268489</v>
      </c>
      <c r="N20" s="883">
        <f>information!N20*100/information!$E20</f>
        <v>146.62008473946332</v>
      </c>
      <c r="O20" s="883">
        <f>information!O20*100/information!$E20</f>
        <v>145.49319854307589</v>
      </c>
      <c r="P20" s="883">
        <f>information!P20*100/information!$E20</f>
        <v>154.33880918754181</v>
      </c>
      <c r="Q20" s="883">
        <f>information!Q20*100/information!$E20</f>
        <v>162.37121831561734</v>
      </c>
      <c r="R20" s="883">
        <f>information!R20*100/information!$E20</f>
        <v>161.39597115884933</v>
      </c>
      <c r="S20" s="883">
        <f>information!S20*100/information!$E20</f>
        <v>154.45328179588196</v>
      </c>
      <c r="T20" s="883">
        <f>information!T20*100/information!$E20</f>
        <v>151.34914145543746</v>
      </c>
      <c r="U20" s="883">
        <f>information!U20*100/information!$E20</f>
        <v>165.01003493644541</v>
      </c>
      <c r="V20" s="883">
        <f>information!V20*100/information!$E20</f>
        <v>171.44280086226121</v>
      </c>
      <c r="W20" s="883">
        <f>information!W20*100/information!$E20</f>
        <v>179.5629227681558</v>
      </c>
      <c r="X20" s="883">
        <f>information!X20*100/information!$E20</f>
        <v>186.4327659258158</v>
      </c>
      <c r="Y20" s="883">
        <f>information!Y20*100/information!$E20</f>
        <v>188.09038876087118</v>
      </c>
      <c r="Z20" s="883">
        <f>information!Z20*100/information!$E20</f>
        <v>194.50680145692411</v>
      </c>
      <c r="AA20" s="883">
        <f>information!AA20*100/information!$E20</f>
        <v>202.53177729874378</v>
      </c>
      <c r="AB20" s="883">
        <f>information!AB20*100/information!$E20</f>
        <v>218.63227532892293</v>
      </c>
      <c r="AC20" s="883">
        <f>information!AC20*100/information!$E20</f>
        <v>228.87385713223816</v>
      </c>
      <c r="AD20" s="883">
        <f>information!AD20*100/information!$E20</f>
        <v>229.35850739611982</v>
      </c>
      <c r="AE20" s="883">
        <f>information!AE20*100/information!$E20</f>
        <v>249.94722366758344</v>
      </c>
      <c r="AF20" s="883">
        <f>information!AF20*100/information!$E20</f>
        <v>248.44272652939864</v>
      </c>
      <c r="AG20" s="883">
        <f>information!AG20*100/information!$E20</f>
        <v>270.46904036274435</v>
      </c>
    </row>
    <row r="21" spans="1:33" x14ac:dyDescent="0.25">
      <c r="B21" s="881" t="s">
        <v>40</v>
      </c>
      <c r="C21" s="881" t="s">
        <v>38</v>
      </c>
      <c r="D21" s="882" t="s">
        <v>35</v>
      </c>
      <c r="E21" s="883">
        <f>information!E21*100/information!$E21</f>
        <v>100</v>
      </c>
      <c r="F21" s="883">
        <f>information!F21*100/information!$E21</f>
        <v>107.53998016246565</v>
      </c>
      <c r="G21" s="883">
        <f>information!G21*100/information!$E21</f>
        <v>118.1645043541634</v>
      </c>
      <c r="H21" s="883">
        <f>information!H21*100/information!$E21</f>
        <v>134.23457522545357</v>
      </c>
      <c r="I21" s="883">
        <f>information!I21*100/information!$E21</f>
        <v>152.4752457032065</v>
      </c>
      <c r="J21" s="883">
        <f>information!J21*100/information!$E21</f>
        <v>170.03047012895868</v>
      </c>
      <c r="K21" s="883">
        <f>information!K21*100/information!$E21</f>
        <v>188.38537752701967</v>
      </c>
      <c r="L21" s="883">
        <f>information!L21*100/information!$E21</f>
        <v>189.6039619139946</v>
      </c>
      <c r="M21" s="883">
        <f>information!M21*100/information!$E21</f>
        <v>193.45011811881696</v>
      </c>
      <c r="N21" s="883">
        <f>information!N21*100/information!$E21</f>
        <v>200.07616612358953</v>
      </c>
      <c r="O21" s="883">
        <f>information!O21*100/information!$E21</f>
        <v>208.26352154133741</v>
      </c>
      <c r="P21" s="883">
        <f>information!P21*100/information!$E21</f>
        <v>219.23076875903553</v>
      </c>
      <c r="Q21" s="883">
        <f>information!Q21*100/information!$E21</f>
        <v>246.76314212120326</v>
      </c>
      <c r="R21" s="883">
        <f>information!R21*100/information!$E21</f>
        <v>269.38309487367644</v>
      </c>
      <c r="S21" s="883">
        <f>information!S21*100/information!$E21</f>
        <v>270.22087317285627</v>
      </c>
      <c r="T21" s="883">
        <f>information!T21*100/information!$E21</f>
        <v>268.50723351270193</v>
      </c>
      <c r="U21" s="883">
        <f>information!U21*100/information!$E21</f>
        <v>287.28104232542904</v>
      </c>
      <c r="V21" s="883">
        <f>information!V21*100/information!$E21</f>
        <v>291.431838494457</v>
      </c>
      <c r="W21" s="883">
        <f>information!W21*100/information!$E21</f>
        <v>304.26504535441228</v>
      </c>
      <c r="X21" s="883">
        <f>information!X21*100/information!$E21</f>
        <v>316.10815393308496</v>
      </c>
      <c r="Y21" s="883">
        <f>information!Y21*100/information!$E21</f>
        <v>322.50571583216521</v>
      </c>
      <c r="Z21" s="883">
        <f>information!Z21*100/information!$E21</f>
        <v>333.92993526124792</v>
      </c>
      <c r="AA21" s="883">
        <f>information!AA21*100/information!$E21</f>
        <v>351.14242439592357</v>
      </c>
      <c r="AB21" s="883">
        <f>information!AB21*100/information!$E21</f>
        <v>372.92459884921692</v>
      </c>
      <c r="AC21" s="883">
        <f>information!AC21*100/information!$E21</f>
        <v>384.9961935335819</v>
      </c>
      <c r="AD21" s="883">
        <f>information!AD21*100/information!$E21</f>
        <v>380.80731430275927</v>
      </c>
      <c r="AE21" s="883">
        <f>information!AE21*100/information!$E21</f>
        <v>406.85453411046495</v>
      </c>
      <c r="AF21" s="883">
        <f>information!AF21*100/information!$E21</f>
        <v>429.20792996052734</v>
      </c>
      <c r="AG21" s="883">
        <f>information!AG21*100/information!$E21</f>
        <v>441.66031846761121</v>
      </c>
    </row>
    <row r="22" spans="1:33" x14ac:dyDescent="0.25">
      <c r="B22" s="881" t="s">
        <v>40</v>
      </c>
      <c r="C22" s="881" t="s">
        <v>39</v>
      </c>
      <c r="D22" s="882" t="s">
        <v>35</v>
      </c>
      <c r="E22" s="883">
        <f>information!E22*100/information!$E22</f>
        <v>100</v>
      </c>
      <c r="F22" s="883">
        <f>information!F22*100/information!$E22</f>
        <v>105.10126374844562</v>
      </c>
      <c r="G22" s="883">
        <f>information!G22*100/information!$E22</f>
        <v>115.05509017823576</v>
      </c>
      <c r="H22" s="883">
        <f>information!H22*100/information!$E22</f>
        <v>129.42577044313131</v>
      </c>
      <c r="I22" s="883">
        <f>information!I22*100/information!$E22</f>
        <v>140.79275875032533</v>
      </c>
      <c r="J22" s="883">
        <f>information!J22*100/information!$E22</f>
        <v>155.31767223512855</v>
      </c>
      <c r="K22" s="883">
        <f>information!K22*100/information!$E22</f>
        <v>170.80268751385688</v>
      </c>
      <c r="L22" s="883">
        <f>information!L22*100/information!$E22</f>
        <v>171.38202604613502</v>
      </c>
      <c r="M22" s="883">
        <f>information!M22*100/information!$E22</f>
        <v>174.20353001282064</v>
      </c>
      <c r="N22" s="883">
        <f>information!N22*100/information!$E22</f>
        <v>179.00018315194865</v>
      </c>
      <c r="O22" s="883">
        <f>information!O22*100/information!$E22</f>
        <v>186.25203636048158</v>
      </c>
      <c r="P22" s="883">
        <f>information!P22*100/information!$E22</f>
        <v>191.12195027906574</v>
      </c>
      <c r="Q22" s="883">
        <f>information!Q22*100/information!$E22</f>
        <v>204.59904182612132</v>
      </c>
      <c r="R22" s="883">
        <f>information!R22*100/information!$E22</f>
        <v>216.25039763252008</v>
      </c>
      <c r="S22" s="883">
        <f>information!S22*100/information!$E22</f>
        <v>212.62398904944138</v>
      </c>
      <c r="T22" s="883">
        <f>information!T22*100/information!$E22</f>
        <v>208.64573593344838</v>
      </c>
      <c r="U22" s="883">
        <f>information!U22*100/information!$E22</f>
        <v>220.35878502781017</v>
      </c>
      <c r="V22" s="883">
        <f>information!V22*100/information!$E22</f>
        <v>222.91905647827721</v>
      </c>
      <c r="W22" s="883">
        <f>information!W22*100/information!$E22</f>
        <v>232.03809560531718</v>
      </c>
      <c r="X22" s="883">
        <f>information!X22*100/information!$E22</f>
        <v>240.58647181869884</v>
      </c>
      <c r="Y22" s="883">
        <f>information!Y22*100/information!$E22</f>
        <v>245.7021949315108</v>
      </c>
      <c r="Z22" s="883">
        <f>information!Z22*100/information!$E22</f>
        <v>254.92630543961286</v>
      </c>
      <c r="AA22" s="883">
        <f>information!AA22*100/information!$E22</f>
        <v>267.83369803063459</v>
      </c>
      <c r="AB22" s="883">
        <f>information!AB22*100/information!$E22</f>
        <v>287.7172519496043</v>
      </c>
      <c r="AC22" s="883">
        <f>information!AC22*100/information!$E22</f>
        <v>299.71177667029758</v>
      </c>
      <c r="AD22" s="883">
        <f>information!AD22*100/information!$E22</f>
        <v>299.29052718842479</v>
      </c>
      <c r="AE22" s="883">
        <f>information!AE22*100/information!$E22</f>
        <v>324.65514415986274</v>
      </c>
      <c r="AF22" s="883">
        <f>information!AF22*100/information!$E22</f>
        <v>349.25630669275779</v>
      </c>
      <c r="AG22" s="883">
        <f>information!AG22*100/information!$E22</f>
        <v>368.09203867397991</v>
      </c>
    </row>
    <row r="23" spans="1: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1:33" x14ac:dyDescent="0.25">
      <c r="B24" s="881" t="s">
        <v>37</v>
      </c>
      <c r="C24" s="881" t="s">
        <v>38</v>
      </c>
      <c r="D24" s="882" t="s">
        <v>35</v>
      </c>
      <c r="E24" s="883">
        <v>26350.3</v>
      </c>
      <c r="F24" s="883">
        <v>29539.8</v>
      </c>
      <c r="G24" s="883">
        <v>30532.1</v>
      </c>
      <c r="H24" s="883">
        <v>32382.3</v>
      </c>
      <c r="I24" s="883">
        <v>36526.400000000001</v>
      </c>
      <c r="J24" s="883">
        <v>39525.1</v>
      </c>
      <c r="K24" s="883">
        <v>45295.8</v>
      </c>
      <c r="L24" s="883">
        <v>49277.1</v>
      </c>
      <c r="M24" s="883">
        <v>49103.6</v>
      </c>
      <c r="N24" s="883">
        <v>50039.7</v>
      </c>
      <c r="O24" s="883">
        <v>51203.9</v>
      </c>
      <c r="P24" s="883">
        <v>52287.199999999997</v>
      </c>
      <c r="Q24" s="883">
        <v>54705.7</v>
      </c>
      <c r="R24" s="883">
        <v>56322.400000000001</v>
      </c>
      <c r="S24" s="883">
        <v>56459.4</v>
      </c>
      <c r="T24" s="883">
        <v>57350.9</v>
      </c>
      <c r="U24" s="883">
        <v>57063.5</v>
      </c>
      <c r="V24" s="883">
        <v>54106.5</v>
      </c>
      <c r="W24" s="883">
        <v>53347.6</v>
      </c>
      <c r="X24" s="883">
        <v>52975.8</v>
      </c>
      <c r="Y24" s="883">
        <v>53375.1</v>
      </c>
      <c r="Z24" s="883">
        <v>55529.8</v>
      </c>
      <c r="AA24" s="883">
        <v>56383.8</v>
      </c>
      <c r="AB24" s="883">
        <v>55642.9</v>
      </c>
      <c r="AC24" s="883">
        <v>57173.8</v>
      </c>
      <c r="AD24" s="883">
        <v>56724.9</v>
      </c>
      <c r="AE24" s="883">
        <v>62702.6</v>
      </c>
      <c r="AF24" s="883">
        <v>65040.6</v>
      </c>
      <c r="AG24" s="883">
        <v>67259.199999999997</v>
      </c>
    </row>
    <row r="25" spans="1:33" x14ac:dyDescent="0.25">
      <c r="B25" s="881" t="s">
        <v>37</v>
      </c>
      <c r="C25" s="881" t="s">
        <v>39</v>
      </c>
      <c r="D25" s="882" t="s">
        <v>35</v>
      </c>
      <c r="E25" s="883">
        <v>28895.5</v>
      </c>
      <c r="F25" s="883">
        <v>33480.6</v>
      </c>
      <c r="G25" s="883">
        <v>35207.300000000003</v>
      </c>
      <c r="H25" s="883">
        <v>38017.1</v>
      </c>
      <c r="I25" s="883">
        <v>41736.5</v>
      </c>
      <c r="J25" s="883">
        <v>44096.5</v>
      </c>
      <c r="K25" s="883">
        <v>50484.6</v>
      </c>
      <c r="L25" s="883">
        <v>56272.7</v>
      </c>
      <c r="M25" s="883">
        <v>56285.2</v>
      </c>
      <c r="N25" s="883">
        <v>57491</v>
      </c>
      <c r="O25" s="883">
        <v>58808.9</v>
      </c>
      <c r="P25" s="883">
        <v>59030.2</v>
      </c>
      <c r="Q25" s="883">
        <v>60659.1</v>
      </c>
      <c r="R25" s="883">
        <v>61041.599999999999</v>
      </c>
      <c r="S25" s="883">
        <v>61252.3</v>
      </c>
      <c r="T25" s="883">
        <v>60865.1</v>
      </c>
      <c r="U25" s="883">
        <v>60155.9</v>
      </c>
      <c r="V25" s="883">
        <v>56877.2</v>
      </c>
      <c r="W25" s="883">
        <v>53245.599999999999</v>
      </c>
      <c r="X25" s="883">
        <v>52022.400000000001</v>
      </c>
      <c r="Y25" s="883">
        <v>52958.7</v>
      </c>
      <c r="Z25" s="883">
        <v>56314.3</v>
      </c>
      <c r="AA25" s="883">
        <v>57863.4</v>
      </c>
      <c r="AB25" s="883">
        <v>57941.3</v>
      </c>
      <c r="AC25" s="883">
        <v>58041.7</v>
      </c>
      <c r="AD25" s="883">
        <v>56724.9</v>
      </c>
      <c r="AE25" s="883">
        <v>61689.1</v>
      </c>
      <c r="AF25" s="883">
        <v>62110.5</v>
      </c>
      <c r="AG25" s="883">
        <v>65045.9</v>
      </c>
    </row>
    <row r="26" spans="1:33" x14ac:dyDescent="0.25">
      <c r="B26" s="881" t="s">
        <v>40</v>
      </c>
      <c r="C26" s="881" t="s">
        <v>39</v>
      </c>
      <c r="D26" s="882" t="s">
        <v>35</v>
      </c>
      <c r="E26" s="883">
        <v>60504.5</v>
      </c>
      <c r="F26" s="883">
        <v>69042.2</v>
      </c>
      <c r="G26" s="883">
        <v>74275.199999999997</v>
      </c>
      <c r="H26" s="883">
        <v>81529.3</v>
      </c>
      <c r="I26" s="883">
        <v>91274.4</v>
      </c>
      <c r="J26" s="883">
        <v>97639.1</v>
      </c>
      <c r="K26" s="883">
        <v>110095.7</v>
      </c>
      <c r="L26" s="883">
        <v>118101.1</v>
      </c>
      <c r="M26" s="883">
        <v>117903.4</v>
      </c>
      <c r="N26" s="883">
        <v>120900.6</v>
      </c>
      <c r="O26" s="883">
        <v>123947.7</v>
      </c>
      <c r="P26" s="883">
        <v>126945.9</v>
      </c>
      <c r="Q26" s="883">
        <v>130864</v>
      </c>
      <c r="R26" s="883">
        <v>130034.4</v>
      </c>
      <c r="S26" s="883">
        <v>130150.8</v>
      </c>
      <c r="T26" s="883">
        <v>129889</v>
      </c>
      <c r="U26" s="883">
        <v>129472.9</v>
      </c>
      <c r="V26" s="883">
        <v>122412.9</v>
      </c>
      <c r="W26" s="883">
        <v>118113</v>
      </c>
      <c r="X26" s="883">
        <v>115214.39999999999</v>
      </c>
      <c r="Y26" s="883">
        <v>119021.9</v>
      </c>
      <c r="Z26" s="883">
        <v>122587.3</v>
      </c>
      <c r="AA26" s="883">
        <v>125417.3</v>
      </c>
      <c r="AB26" s="883">
        <v>126803.5</v>
      </c>
      <c r="AC26" s="883">
        <v>126996.2</v>
      </c>
      <c r="AD26" s="883">
        <v>123132.4</v>
      </c>
      <c r="AE26" s="883">
        <v>132502.6</v>
      </c>
      <c r="AF26" s="883">
        <v>139364.1</v>
      </c>
      <c r="AG26" s="883">
        <v>143541.4</v>
      </c>
    </row>
    <row r="27" spans="1: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1:33" x14ac:dyDescent="0.25">
      <c r="A28" t="s">
        <v>101</v>
      </c>
      <c r="B28" s="881" t="s">
        <v>37</v>
      </c>
      <c r="C28" s="881" t="s">
        <v>38</v>
      </c>
      <c r="D28" s="882" t="s">
        <v>35</v>
      </c>
      <c r="E28" s="883">
        <f>information!E28*100/information!$E28</f>
        <v>100</v>
      </c>
      <c r="F28" s="883">
        <f>information!F28*100/information!$E28</f>
        <v>106.47971743478676</v>
      </c>
      <c r="G28" s="883">
        <f>information!G28*100/information!$E28</f>
        <v>125.59933910653592</v>
      </c>
      <c r="H28" s="883">
        <f>information!H28*100/information!$E28</f>
        <v>149.56634239629761</v>
      </c>
      <c r="I28" s="883">
        <f>information!I28*100/information!$E28</f>
        <v>176.17073186734075</v>
      </c>
      <c r="J28" s="883">
        <f>information!J28*100/information!$E28</f>
        <v>205.28116365393632</v>
      </c>
      <c r="K28" s="883">
        <f>information!K28*100/information!$E28</f>
        <v>227.7077865385603</v>
      </c>
      <c r="L28" s="883">
        <f>information!L28*100/information!$E28</f>
        <v>237.59301025751358</v>
      </c>
      <c r="M28" s="883">
        <f>information!M28*100/information!$E28</f>
        <v>246.55405324386885</v>
      </c>
      <c r="N28" s="883">
        <f>information!N28*100/information!$E28</f>
        <v>249.17095335669492</v>
      </c>
      <c r="O28" s="883">
        <f>information!O28*100/information!$E28</f>
        <v>260.20720905993267</v>
      </c>
      <c r="P28" s="883">
        <f>information!P28*100/information!$E28</f>
        <v>277.38697764767448</v>
      </c>
      <c r="Q28" s="883">
        <f>information!Q28*100/information!$E28</f>
        <v>301.04562658071342</v>
      </c>
      <c r="R28" s="883">
        <f>information!R28*100/information!$E28</f>
        <v>310.34018185656038</v>
      </c>
      <c r="S28" s="883">
        <f>information!S28*100/information!$E28</f>
        <v>300.70176379280269</v>
      </c>
      <c r="T28" s="883">
        <f>information!T28*100/information!$E28</f>
        <v>299.73301370089251</v>
      </c>
      <c r="U28" s="883">
        <f>information!U28*100/information!$E28</f>
        <v>305.62153102762687</v>
      </c>
      <c r="V28" s="883">
        <f>information!V28*100/information!$E28</f>
        <v>308.63544911095437</v>
      </c>
      <c r="W28" s="883">
        <f>information!W28*100/information!$E28</f>
        <v>314.04128253874308</v>
      </c>
      <c r="X28" s="883">
        <f>information!X28*100/information!$E28</f>
        <v>323.51873055605137</v>
      </c>
      <c r="Y28" s="883">
        <f>information!Y28*100/information!$E28</f>
        <v>336.51787061628107</v>
      </c>
      <c r="Z28" s="883">
        <f>information!Z28*100/information!$E28</f>
        <v>351.13841908183952</v>
      </c>
      <c r="AA28" s="883">
        <f>information!AA28*100/information!$E28</f>
        <v>369.37116706337918</v>
      </c>
      <c r="AB28" s="883">
        <f>information!AB28*100/information!$E28</f>
        <v>382.03457767817167</v>
      </c>
      <c r="AC28" s="883">
        <f>information!AC28*100/information!$E28</f>
        <v>400.48812498062819</v>
      </c>
      <c r="AD28" s="883">
        <f>information!AD28*100/information!$E28</f>
        <v>418.56425804346844</v>
      </c>
      <c r="AE28" s="883">
        <f>information!AE28*100/information!$E28</f>
        <v>441.38371345114575</v>
      </c>
      <c r="AF28" s="883">
        <f>information!AF28*100/information!$E28</f>
        <v>504.31248143414695</v>
      </c>
      <c r="AG28" s="883">
        <f>information!AG28*100/information!$E28</f>
        <v>507.56662157695445</v>
      </c>
    </row>
    <row r="29" spans="1:33" x14ac:dyDescent="0.25">
      <c r="B29" s="881" t="s">
        <v>37</v>
      </c>
      <c r="C29" s="881" t="s">
        <v>39</v>
      </c>
      <c r="D29" s="882" t="s">
        <v>35</v>
      </c>
      <c r="E29" s="883">
        <f>information!E29*100/information!$E29</f>
        <v>100</v>
      </c>
      <c r="F29" s="883">
        <f>information!F29*100/information!$E29</f>
        <v>110.38878266411727</v>
      </c>
      <c r="G29" s="883">
        <f>information!G29*100/information!$E29</f>
        <v>130.53962183981304</v>
      </c>
      <c r="H29" s="883">
        <f>information!H29*100/information!$E29</f>
        <v>152.40067983853834</v>
      </c>
      <c r="I29" s="883">
        <f>information!I29*100/information!$E29</f>
        <v>172.4771616741024</v>
      </c>
      <c r="J29" s="883">
        <f>information!J29*100/information!$E29</f>
        <v>192.61737837263649</v>
      </c>
      <c r="K29" s="883">
        <f>information!K29*100/information!$E29</f>
        <v>215.57255151901424</v>
      </c>
      <c r="L29" s="883">
        <f>information!L29*100/information!$E29</f>
        <v>231.7930741448906</v>
      </c>
      <c r="M29" s="883">
        <f>information!M29*100/information!$E29</f>
        <v>245.1986403229233</v>
      </c>
      <c r="N29" s="883">
        <f>information!N29*100/information!$E29</f>
        <v>249.18206925855108</v>
      </c>
      <c r="O29" s="883">
        <f>information!O29*100/information!$E29</f>
        <v>258.71043127257275</v>
      </c>
      <c r="P29" s="883">
        <f>information!P29*100/information!$E29</f>
        <v>273.9961759082218</v>
      </c>
      <c r="Q29" s="883">
        <f>information!Q29*100/information!$E29</f>
        <v>300.36116422349693</v>
      </c>
      <c r="R29" s="883">
        <f>information!R29*100/information!$E29</f>
        <v>307.13830465264499</v>
      </c>
      <c r="S29" s="883">
        <f>information!S29*100/information!$E29</f>
        <v>293.45655406840876</v>
      </c>
      <c r="T29" s="883">
        <f>information!T29*100/information!$E29</f>
        <v>295.76163161249201</v>
      </c>
      <c r="U29" s="883">
        <f>information!U29*100/information!$E29</f>
        <v>296.21839813044403</v>
      </c>
      <c r="V29" s="883">
        <f>information!V29*100/information!$E29</f>
        <v>293.53091140854048</v>
      </c>
      <c r="W29" s="883">
        <f>information!W29*100/information!$E29</f>
        <v>293.20161461652856</v>
      </c>
      <c r="X29" s="883">
        <f>information!X29*100/information!$E29</f>
        <v>296.62205226258766</v>
      </c>
      <c r="Y29" s="883">
        <f>information!Y29*100/information!$E29</f>
        <v>306.1079243679626</v>
      </c>
      <c r="Z29" s="883">
        <f>information!Z29*100/information!$E29</f>
        <v>318.72742723603142</v>
      </c>
      <c r="AA29" s="883">
        <f>information!AA29*100/information!$E29</f>
        <v>329.36052687486722</v>
      </c>
      <c r="AB29" s="883">
        <f>information!AB29*100/information!$E29</f>
        <v>343.7221159974506</v>
      </c>
      <c r="AC29" s="883">
        <f>information!AC29*100/information!$E29</f>
        <v>365.96558317399615</v>
      </c>
      <c r="AD29" s="883">
        <f>information!AD29*100/information!$E29</f>
        <v>392.60675589547481</v>
      </c>
      <c r="AE29" s="883">
        <f>information!AE29*100/information!$E29</f>
        <v>414.47843637136179</v>
      </c>
      <c r="AF29" s="883">
        <f>information!AF29*100/information!$E29</f>
        <v>470.82005523688122</v>
      </c>
      <c r="AG29" s="883">
        <f>information!AG29*100/information!$E29</f>
        <v>496.12279583598894</v>
      </c>
    </row>
    <row r="30" spans="1:33" x14ac:dyDescent="0.25">
      <c r="B30" s="881" t="s">
        <v>40</v>
      </c>
      <c r="C30" s="881" t="s">
        <v>38</v>
      </c>
      <c r="D30" s="882" t="s">
        <v>35</v>
      </c>
      <c r="E30" s="883">
        <f>information!E30*100/information!$E30</f>
        <v>100</v>
      </c>
      <c r="F30" s="883">
        <f>information!F30*100/information!$E30</f>
        <v>110.67897942092951</v>
      </c>
      <c r="G30" s="883">
        <f>information!G30*100/information!$E30</f>
        <v>131.41103734254861</v>
      </c>
      <c r="H30" s="883">
        <f>information!H30*100/information!$E30</f>
        <v>158.96828269632459</v>
      </c>
      <c r="I30" s="883">
        <f>information!I30*100/information!$E30</f>
        <v>190.12068182307587</v>
      </c>
      <c r="J30" s="883">
        <f>information!J30*100/information!$E30</f>
        <v>220.46282008860607</v>
      </c>
      <c r="K30" s="883">
        <f>information!K30*100/information!$E30</f>
        <v>243.37656958932041</v>
      </c>
      <c r="L30" s="883">
        <f>information!L30*100/information!$E30</f>
        <v>248.39125173221976</v>
      </c>
      <c r="M30" s="883">
        <f>information!M30*100/information!$E30</f>
        <v>250.53849995231786</v>
      </c>
      <c r="N30" s="883">
        <f>information!N30*100/information!$E30</f>
        <v>251.93925232005594</v>
      </c>
      <c r="O30" s="883">
        <f>information!O30*100/information!$E30</f>
        <v>262.14366680157246</v>
      </c>
      <c r="P30" s="883">
        <f>information!P30*100/information!$E30</f>
        <v>275.14819900144482</v>
      </c>
      <c r="Q30" s="883">
        <f>information!Q30*100/information!$E30</f>
        <v>296.28900061422729</v>
      </c>
      <c r="R30" s="883">
        <f>information!R30*100/information!$E30</f>
        <v>300.95509890970197</v>
      </c>
      <c r="S30" s="883">
        <f>information!S30*100/information!$E30</f>
        <v>289.73160463147144</v>
      </c>
      <c r="T30" s="883">
        <f>information!T30*100/information!$E30</f>
        <v>286.3065520476016</v>
      </c>
      <c r="U30" s="883">
        <f>information!U30*100/information!$E30</f>
        <v>291.51632327558826</v>
      </c>
      <c r="V30" s="883">
        <f>information!V30*100/information!$E30</f>
        <v>291.07835507972891</v>
      </c>
      <c r="W30" s="883">
        <f>information!W30*100/information!$E30</f>
        <v>292.99602768011238</v>
      </c>
      <c r="X30" s="883">
        <f>information!X30*100/information!$E30</f>
        <v>307.41425953983088</v>
      </c>
      <c r="Y30" s="883">
        <f>information!Y30*100/information!$E30</f>
        <v>349.194696240822</v>
      </c>
      <c r="Z30" s="883">
        <f>information!Z30*100/information!$E30</f>
        <v>378.97239949266475</v>
      </c>
      <c r="AA30" s="883">
        <f>information!AA30*100/information!$E30</f>
        <v>420.74726653735917</v>
      </c>
      <c r="AB30" s="883">
        <f>information!AB30*100/information!$E30</f>
        <v>449.77795582927945</v>
      </c>
      <c r="AC30" s="883">
        <f>information!AC30*100/information!$E30</f>
        <v>480.27080402899861</v>
      </c>
      <c r="AD30" s="883">
        <f>information!AD30*100/information!$E30</f>
        <v>485.62685968907823</v>
      </c>
      <c r="AE30" s="883">
        <f>information!AE30*100/information!$E30</f>
        <v>484.24167753298332</v>
      </c>
      <c r="AF30" s="883">
        <f>information!AF30*100/information!$E30</f>
        <v>527.611598075252</v>
      </c>
      <c r="AG30" s="883">
        <f>information!AG30*100/information!$E30</f>
        <v>532.29639141860594</v>
      </c>
    </row>
    <row r="31" spans="1:33" x14ac:dyDescent="0.25">
      <c r="B31" s="881" t="s">
        <v>40</v>
      </c>
      <c r="C31" s="881" t="s">
        <v>39</v>
      </c>
      <c r="D31" s="882" t="s">
        <v>35</v>
      </c>
      <c r="E31" s="883">
        <f>information!E31*100/information!$E31</f>
        <v>100</v>
      </c>
      <c r="F31" s="883">
        <f>information!F31*100/information!$E31</f>
        <v>111.97902441688971</v>
      </c>
      <c r="G31" s="883">
        <f>information!G31*100/information!$E31</f>
        <v>132.63778882394712</v>
      </c>
      <c r="H31" s="883">
        <f>information!H31*100/information!$E31</f>
        <v>157.34964767575244</v>
      </c>
      <c r="I31" s="883">
        <f>information!I31*100/information!$E31</f>
        <v>183.55820178073961</v>
      </c>
      <c r="J31" s="883">
        <f>information!J31*100/information!$E31</f>
        <v>211.0121811329</v>
      </c>
      <c r="K31" s="883">
        <f>information!K31*100/information!$E31</f>
        <v>234.35297973452776</v>
      </c>
      <c r="L31" s="883">
        <f>information!L31*100/information!$E31</f>
        <v>240.11580269842136</v>
      </c>
      <c r="M31" s="883">
        <f>information!M31*100/information!$E31</f>
        <v>244.25083301469382</v>
      </c>
      <c r="N31" s="883">
        <f>information!N31*100/information!$E31</f>
        <v>246.9328672092642</v>
      </c>
      <c r="O31" s="883">
        <f>information!O31*100/information!$E31</f>
        <v>256.66684874638116</v>
      </c>
      <c r="P31" s="883">
        <f>information!P31*100/information!$E31</f>
        <v>269.58540449008575</v>
      </c>
      <c r="Q31" s="883">
        <f>information!Q31*100/information!$E31</f>
        <v>293.78379854700387</v>
      </c>
      <c r="R31" s="883">
        <f>information!R31*100/information!$E31</f>
        <v>298.07177582345548</v>
      </c>
      <c r="S31" s="883">
        <f>information!S31*100/information!$E31</f>
        <v>284.17545201289124</v>
      </c>
      <c r="T31" s="883">
        <f>information!T31*100/information!$E31</f>
        <v>284.27923745015568</v>
      </c>
      <c r="U31" s="883">
        <f>information!U31*100/information!$E31</f>
        <v>287.22892882503959</v>
      </c>
      <c r="V31" s="883">
        <f>information!V31*100/information!$E31</f>
        <v>284.38848527885506</v>
      </c>
      <c r="W31" s="883">
        <f>information!W31*100/information!$E31</f>
        <v>284.05527940132191</v>
      </c>
      <c r="X31" s="883">
        <f>information!X31*100/information!$E31</f>
        <v>295.60823728628395</v>
      </c>
      <c r="Y31" s="883">
        <f>information!Y31*100/information!$E31</f>
        <v>334.94838040093953</v>
      </c>
      <c r="Z31" s="883">
        <f>information!Z31*100/information!$E31</f>
        <v>362.43513410170971</v>
      </c>
      <c r="AA31" s="883">
        <f>information!AA31*100/information!$E31</f>
        <v>400.98323045829466</v>
      </c>
      <c r="AB31" s="883">
        <f>information!AB31*100/information!$E31</f>
        <v>434.92653083519963</v>
      </c>
      <c r="AC31" s="883">
        <f>information!AC31*100/information!$E31</f>
        <v>473.15234609712132</v>
      </c>
      <c r="AD31" s="883">
        <f>information!AD31*100/information!$E31</f>
        <v>486.42049489266401</v>
      </c>
      <c r="AE31" s="883">
        <f>information!AE31*100/information!$E31</f>
        <v>490.11307150270386</v>
      </c>
      <c r="AF31" s="883">
        <f>information!AF31*100/information!$E31</f>
        <v>548.74638116567428</v>
      </c>
      <c r="AG31" s="883">
        <f>information!AG31*100/information!$E31</f>
        <v>578.06849838859455</v>
      </c>
    </row>
    <row r="32" spans="1: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15293</v>
      </c>
      <c r="F33" s="883">
        <v>16131</v>
      </c>
      <c r="G33" s="883">
        <v>17164</v>
      </c>
      <c r="H33" s="883">
        <v>17844</v>
      </c>
      <c r="I33" s="883">
        <v>18424</v>
      </c>
      <c r="J33" s="883">
        <v>20416</v>
      </c>
      <c r="K33" s="883">
        <v>22016</v>
      </c>
      <c r="L33" s="883">
        <v>23207</v>
      </c>
      <c r="M33" s="883">
        <v>24120</v>
      </c>
      <c r="N33" s="883">
        <v>24925</v>
      </c>
      <c r="O33" s="883">
        <v>26194</v>
      </c>
      <c r="P33" s="883">
        <v>27010</v>
      </c>
      <c r="Q33" s="883">
        <v>28103</v>
      </c>
      <c r="R33" s="883">
        <v>28639</v>
      </c>
      <c r="S33" s="883">
        <v>28680</v>
      </c>
      <c r="T33" s="883">
        <v>29492</v>
      </c>
      <c r="U33" s="883">
        <v>29272</v>
      </c>
      <c r="V33" s="883">
        <v>29713</v>
      </c>
      <c r="W33" s="883">
        <v>30554</v>
      </c>
      <c r="X33" s="883">
        <v>32666</v>
      </c>
      <c r="Y33" s="883">
        <v>34663</v>
      </c>
      <c r="Z33" s="883">
        <v>36118</v>
      </c>
      <c r="AA33" s="883">
        <v>39195</v>
      </c>
      <c r="AB33" s="883">
        <v>40816</v>
      </c>
      <c r="AC33" s="883">
        <v>42531</v>
      </c>
      <c r="AD33" s="883">
        <v>40487</v>
      </c>
      <c r="AE33" s="883">
        <v>43876</v>
      </c>
      <c r="AF33" s="885">
        <v>49319</v>
      </c>
      <c r="AG33" s="885">
        <v>51766</v>
      </c>
    </row>
    <row r="34" spans="2:34" x14ac:dyDescent="0.25">
      <c r="B34" s="881" t="s">
        <v>37</v>
      </c>
      <c r="C34" s="881" t="s">
        <v>39</v>
      </c>
      <c r="D34" s="882" t="s">
        <v>35</v>
      </c>
      <c r="E34" s="883">
        <v>16145</v>
      </c>
      <c r="F34" s="883">
        <v>17833</v>
      </c>
      <c r="G34" s="883">
        <v>19916</v>
      </c>
      <c r="H34" s="883">
        <v>21969</v>
      </c>
      <c r="I34" s="883">
        <v>23691</v>
      </c>
      <c r="J34" s="883">
        <v>26074</v>
      </c>
      <c r="K34" s="883">
        <v>28567</v>
      </c>
      <c r="L34" s="883">
        <v>31371</v>
      </c>
      <c r="M34" s="883">
        <v>33128</v>
      </c>
      <c r="N34" s="883">
        <v>34498</v>
      </c>
      <c r="O34" s="883">
        <v>36299</v>
      </c>
      <c r="P34" s="883">
        <v>37893</v>
      </c>
      <c r="Q34" s="883">
        <v>39890</v>
      </c>
      <c r="R34" s="883">
        <v>41022</v>
      </c>
      <c r="S34" s="883">
        <v>41188</v>
      </c>
      <c r="T34" s="883">
        <v>39693</v>
      </c>
      <c r="U34" s="883">
        <v>38594</v>
      </c>
      <c r="V34" s="883">
        <v>37527</v>
      </c>
      <c r="W34" s="883">
        <v>36647</v>
      </c>
      <c r="X34" s="883">
        <v>35981</v>
      </c>
      <c r="Y34" s="883">
        <v>36794</v>
      </c>
      <c r="Z34" s="883">
        <v>37624</v>
      </c>
      <c r="AA34" s="883">
        <v>39885</v>
      </c>
      <c r="AB34" s="883">
        <v>40648</v>
      </c>
      <c r="AC34" s="883">
        <v>42675</v>
      </c>
      <c r="AD34" s="883">
        <v>40487</v>
      </c>
      <c r="AE34" s="883">
        <v>43558</v>
      </c>
      <c r="AF34" s="885">
        <v>49327</v>
      </c>
      <c r="AG34" s="885">
        <v>53125</v>
      </c>
    </row>
    <row r="35" spans="2:34" x14ac:dyDescent="0.25">
      <c r="B35" s="881" t="s">
        <v>40</v>
      </c>
      <c r="C35" s="881" t="s">
        <v>39</v>
      </c>
      <c r="D35" s="882" t="s">
        <v>35</v>
      </c>
      <c r="E35" s="883">
        <v>25632</v>
      </c>
      <c r="F35" s="883">
        <v>29449</v>
      </c>
      <c r="G35" s="883">
        <v>33070</v>
      </c>
      <c r="H35" s="883">
        <v>37849</v>
      </c>
      <c r="I35" s="883">
        <v>43584</v>
      </c>
      <c r="J35" s="883">
        <v>50321</v>
      </c>
      <c r="K35" s="883">
        <v>55604</v>
      </c>
      <c r="L35" s="883">
        <v>60875</v>
      </c>
      <c r="M35" s="883">
        <v>63837</v>
      </c>
      <c r="N35" s="883">
        <v>69353</v>
      </c>
      <c r="O35" s="883">
        <v>75214</v>
      </c>
      <c r="P35" s="883">
        <v>79855</v>
      </c>
      <c r="Q35" s="883">
        <v>86597</v>
      </c>
      <c r="R35" s="883">
        <v>88938</v>
      </c>
      <c r="S35" s="883">
        <v>86678</v>
      </c>
      <c r="T35" s="883">
        <v>85655</v>
      </c>
      <c r="U35" s="883">
        <v>84774</v>
      </c>
      <c r="V35" s="883">
        <v>81405</v>
      </c>
      <c r="W35" s="883">
        <v>77665</v>
      </c>
      <c r="X35" s="883">
        <v>77865</v>
      </c>
      <c r="Y35" s="883">
        <v>78356</v>
      </c>
      <c r="Z35" s="883">
        <v>81363</v>
      </c>
      <c r="AA35" s="883">
        <v>86002</v>
      </c>
      <c r="AB35" s="883">
        <v>88676</v>
      </c>
      <c r="AC35" s="883">
        <v>93092</v>
      </c>
      <c r="AD35" s="883">
        <v>88493</v>
      </c>
      <c r="AE35" s="883">
        <v>96161</v>
      </c>
      <c r="AF35" s="885">
        <v>109701</v>
      </c>
      <c r="AG35" s="885">
        <v>119969</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10034</v>
      </c>
      <c r="F37" s="883">
        <v>10395</v>
      </c>
      <c r="G37" s="883">
        <v>11011</v>
      </c>
      <c r="H37" s="883">
        <v>14000</v>
      </c>
      <c r="I37" s="883">
        <v>16718</v>
      </c>
      <c r="J37" s="883">
        <v>21887</v>
      </c>
      <c r="K37" s="883">
        <v>24435</v>
      </c>
      <c r="L37" s="883">
        <v>27444</v>
      </c>
      <c r="M37" s="883">
        <v>32267</v>
      </c>
      <c r="N37" s="883">
        <v>35621</v>
      </c>
      <c r="O37" s="883">
        <v>39283</v>
      </c>
      <c r="P37" s="883">
        <v>41651</v>
      </c>
      <c r="Q37" s="883">
        <v>46886</v>
      </c>
      <c r="R37" s="883">
        <v>49215</v>
      </c>
      <c r="S37" s="883">
        <v>51602</v>
      </c>
      <c r="T37" s="883">
        <v>54813</v>
      </c>
      <c r="U37" s="883">
        <v>61165</v>
      </c>
      <c r="V37" s="883">
        <v>64466</v>
      </c>
      <c r="W37" s="883">
        <v>68189</v>
      </c>
      <c r="X37" s="883">
        <v>76581</v>
      </c>
      <c r="Y37" s="883">
        <v>84167</v>
      </c>
      <c r="Z37" s="883">
        <v>93494</v>
      </c>
      <c r="AA37" s="883">
        <v>97357</v>
      </c>
      <c r="AB37" s="883">
        <v>107624</v>
      </c>
      <c r="AC37" s="883">
        <v>117391</v>
      </c>
      <c r="AD37" s="883">
        <v>123734</v>
      </c>
      <c r="AE37" s="883">
        <v>133708</v>
      </c>
      <c r="AF37" s="883">
        <v>139369</v>
      </c>
      <c r="AG37" s="886" t="s">
        <v>35</v>
      </c>
    </row>
    <row r="38" spans="2:34" x14ac:dyDescent="0.25">
      <c r="B38" s="881" t="s">
        <v>37</v>
      </c>
      <c r="C38" s="881" t="s">
        <v>49</v>
      </c>
      <c r="D38" s="882" t="s">
        <v>35</v>
      </c>
      <c r="E38" s="883">
        <v>37836</v>
      </c>
      <c r="F38" s="883">
        <v>40269</v>
      </c>
      <c r="G38" s="883">
        <v>44901</v>
      </c>
      <c r="H38" s="883">
        <v>50622</v>
      </c>
      <c r="I38" s="883">
        <v>53908</v>
      </c>
      <c r="J38" s="883">
        <v>60076</v>
      </c>
      <c r="K38" s="883">
        <v>62399</v>
      </c>
      <c r="L38" s="883">
        <v>65551</v>
      </c>
      <c r="M38" s="883">
        <v>71363</v>
      </c>
      <c r="N38" s="883">
        <v>74735</v>
      </c>
      <c r="O38" s="883">
        <v>78473</v>
      </c>
      <c r="P38" s="883">
        <v>78612</v>
      </c>
      <c r="Q38" s="883">
        <v>86641</v>
      </c>
      <c r="R38" s="883">
        <v>89722</v>
      </c>
      <c r="S38" s="883">
        <v>88017</v>
      </c>
      <c r="T38" s="883">
        <v>89288</v>
      </c>
      <c r="U38" s="883">
        <v>94478</v>
      </c>
      <c r="V38" s="883">
        <v>96426</v>
      </c>
      <c r="W38" s="883">
        <v>98032</v>
      </c>
      <c r="X38" s="883">
        <v>102872</v>
      </c>
      <c r="Y38" s="883">
        <v>105681</v>
      </c>
      <c r="Z38" s="883">
        <v>114728</v>
      </c>
      <c r="AA38" s="883">
        <v>116592</v>
      </c>
      <c r="AB38" s="883">
        <v>119706</v>
      </c>
      <c r="AC38" s="883">
        <v>125085</v>
      </c>
      <c r="AD38" s="883">
        <v>125481</v>
      </c>
      <c r="AE38" s="883">
        <v>132019</v>
      </c>
      <c r="AF38" s="883">
        <v>139370</v>
      </c>
      <c r="AG38" s="886" t="s">
        <v>35</v>
      </c>
    </row>
    <row r="39" spans="2:34" x14ac:dyDescent="0.25">
      <c r="B39" s="881" t="s">
        <v>40</v>
      </c>
      <c r="C39" s="881" t="s">
        <v>49</v>
      </c>
      <c r="D39" s="882" t="s">
        <v>35</v>
      </c>
      <c r="E39" s="883">
        <v>74779</v>
      </c>
      <c r="F39" s="883">
        <v>78628</v>
      </c>
      <c r="G39" s="883">
        <v>85265</v>
      </c>
      <c r="H39" s="883">
        <v>96124</v>
      </c>
      <c r="I39" s="883">
        <v>103003</v>
      </c>
      <c r="J39" s="883">
        <v>113760</v>
      </c>
      <c r="K39" s="883">
        <v>118897</v>
      </c>
      <c r="L39" s="883">
        <v>125021</v>
      </c>
      <c r="M39" s="883">
        <v>133547</v>
      </c>
      <c r="N39" s="883">
        <v>138786</v>
      </c>
      <c r="O39" s="883">
        <v>142390</v>
      </c>
      <c r="P39" s="883">
        <v>144461</v>
      </c>
      <c r="Q39" s="883">
        <v>152208</v>
      </c>
      <c r="R39" s="883">
        <v>156357</v>
      </c>
      <c r="S39" s="883">
        <v>153549</v>
      </c>
      <c r="T39" s="883">
        <v>158354</v>
      </c>
      <c r="U39" s="883">
        <v>163640</v>
      </c>
      <c r="V39" s="883">
        <v>166945</v>
      </c>
      <c r="W39" s="883">
        <v>172700</v>
      </c>
      <c r="X39" s="883">
        <v>179490</v>
      </c>
      <c r="Y39" s="883">
        <v>187957</v>
      </c>
      <c r="Z39" s="883">
        <v>197639</v>
      </c>
      <c r="AA39" s="883">
        <v>212811</v>
      </c>
      <c r="AB39" s="883">
        <v>222022</v>
      </c>
      <c r="AC39" s="883">
        <v>230822</v>
      </c>
      <c r="AD39" s="883">
        <v>232219</v>
      </c>
      <c r="AE39" s="883">
        <v>253684</v>
      </c>
      <c r="AF39" s="883">
        <v>283297</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E91DD662-0A99-49D2-84E1-9B0D048428BF}"/>
    <hyperlink ref="AH41" r:id="rId2" xr:uid="{D4733824-C9A7-46A0-946A-AFD3EE36ECFB}"/>
  </hyperlinks>
  <pageMargins left="0.7" right="0.7" top="0.75" bottom="0.75" header="0.3" footer="0.3"/>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951F-B5B6-4C8E-8684-C993363112A4}">
  <dimension ref="B1:AH41"/>
  <sheetViews>
    <sheetView workbookViewId="0">
      <selection activeCell="B10" sqref="B10"/>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67</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14768</v>
      </c>
      <c r="F9" s="883">
        <v>15292.9</v>
      </c>
      <c r="G9" s="883">
        <v>16189.7</v>
      </c>
      <c r="H9" s="883">
        <v>16997.599999999999</v>
      </c>
      <c r="I9" s="883">
        <v>19306.2</v>
      </c>
      <c r="J9" s="883">
        <v>19505.900000000001</v>
      </c>
      <c r="K9" s="883">
        <v>19274.2</v>
      </c>
      <c r="L9" s="883">
        <v>20306.8</v>
      </c>
      <c r="M9" s="883">
        <v>18269.3</v>
      </c>
      <c r="N9" s="883">
        <v>19321.900000000001</v>
      </c>
      <c r="O9" s="883">
        <v>19964.400000000001</v>
      </c>
      <c r="P9" s="883">
        <v>21690.5</v>
      </c>
      <c r="Q9" s="883">
        <v>20960.900000000001</v>
      </c>
      <c r="R9" s="883">
        <v>20458.599999999999</v>
      </c>
      <c r="S9" s="884">
        <v>22884.3</v>
      </c>
      <c r="T9" s="883">
        <v>23941.3</v>
      </c>
      <c r="U9" s="883">
        <v>23195.9</v>
      </c>
      <c r="V9" s="883">
        <v>25321.4</v>
      </c>
      <c r="W9" s="883">
        <v>24250.9</v>
      </c>
      <c r="X9" s="883">
        <v>25035.200000000001</v>
      </c>
      <c r="Y9" s="883">
        <v>25872</v>
      </c>
      <c r="Z9" s="883">
        <v>25820.3</v>
      </c>
      <c r="AA9" s="883">
        <v>26494.799999999999</v>
      </c>
      <c r="AB9" s="883">
        <v>26858.1</v>
      </c>
      <c r="AC9" s="883">
        <v>27632.1</v>
      </c>
      <c r="AD9" s="883">
        <v>26747.3</v>
      </c>
      <c r="AE9" s="883">
        <v>27476.9</v>
      </c>
      <c r="AF9" s="883">
        <v>25631.200000000001</v>
      </c>
      <c r="AG9" s="885">
        <v>26048.9</v>
      </c>
    </row>
    <row r="10" spans="2:33" x14ac:dyDescent="0.25">
      <c r="B10" s="881" t="s">
        <v>37</v>
      </c>
      <c r="C10" s="881" t="s">
        <v>39</v>
      </c>
      <c r="D10" s="882" t="s">
        <v>35</v>
      </c>
      <c r="E10" s="883">
        <v>12049.9</v>
      </c>
      <c r="F10" s="883">
        <v>12009</v>
      </c>
      <c r="G10" s="883">
        <v>11906.8</v>
      </c>
      <c r="H10" s="883">
        <v>11709.3</v>
      </c>
      <c r="I10" s="883">
        <v>13119.2</v>
      </c>
      <c r="J10" s="883">
        <v>14195.2</v>
      </c>
      <c r="K10" s="883">
        <v>13724.2</v>
      </c>
      <c r="L10" s="883">
        <v>14477.2</v>
      </c>
      <c r="M10" s="883">
        <v>13664.5</v>
      </c>
      <c r="N10" s="883">
        <v>15272.5</v>
      </c>
      <c r="O10" s="883">
        <v>15394.1</v>
      </c>
      <c r="P10" s="883">
        <v>16095.6</v>
      </c>
      <c r="Q10" s="883">
        <v>15967.8</v>
      </c>
      <c r="R10" s="883">
        <v>14684.1</v>
      </c>
      <c r="S10" s="884">
        <v>17990.7</v>
      </c>
      <c r="T10" s="883">
        <v>19189.400000000001</v>
      </c>
      <c r="U10" s="883">
        <v>18816.599999999999</v>
      </c>
      <c r="V10" s="883">
        <v>21077.200000000001</v>
      </c>
      <c r="W10" s="883">
        <v>20322.099999999999</v>
      </c>
      <c r="X10" s="883">
        <v>22359.3</v>
      </c>
      <c r="Y10" s="883">
        <v>23793.599999999999</v>
      </c>
      <c r="Z10" s="883">
        <v>24649.200000000001</v>
      </c>
      <c r="AA10" s="883">
        <v>25627.5</v>
      </c>
      <c r="AB10" s="883">
        <v>26514.7</v>
      </c>
      <c r="AC10" s="883">
        <v>27592.7</v>
      </c>
      <c r="AD10" s="883">
        <v>26747.3</v>
      </c>
      <c r="AE10" s="883">
        <v>28834.5</v>
      </c>
      <c r="AF10" s="883">
        <v>29482.6</v>
      </c>
      <c r="AG10" s="885">
        <v>32402</v>
      </c>
    </row>
    <row r="11" spans="2:33" x14ac:dyDescent="0.25">
      <c r="B11" s="881" t="s">
        <v>40</v>
      </c>
      <c r="C11" s="881" t="s">
        <v>38</v>
      </c>
      <c r="D11" s="882" t="s">
        <v>35</v>
      </c>
      <c r="E11" s="883">
        <v>28920.2</v>
      </c>
      <c r="F11" s="883">
        <v>30075.7</v>
      </c>
      <c r="G11" s="883">
        <v>32249</v>
      </c>
      <c r="H11" s="883">
        <v>34799.4</v>
      </c>
      <c r="I11" s="883">
        <v>37951.599999999999</v>
      </c>
      <c r="J11" s="883">
        <v>40013.199999999997</v>
      </c>
      <c r="K11" s="883">
        <v>39773.300000000003</v>
      </c>
      <c r="L11" s="883">
        <v>40201.599999999999</v>
      </c>
      <c r="M11" s="883">
        <v>37885.1</v>
      </c>
      <c r="N11" s="883">
        <v>39030.9</v>
      </c>
      <c r="O11" s="883">
        <v>40991.300000000003</v>
      </c>
      <c r="P11" s="883">
        <v>44193.1</v>
      </c>
      <c r="Q11" s="883">
        <v>45508.7</v>
      </c>
      <c r="R11" s="883">
        <v>47480.800000000003</v>
      </c>
      <c r="S11" s="884">
        <v>48100.5</v>
      </c>
      <c r="T11" s="883">
        <v>51272.800000000003</v>
      </c>
      <c r="U11" s="883">
        <v>51064.5</v>
      </c>
      <c r="V11" s="883">
        <v>51553.8</v>
      </c>
      <c r="W11" s="883">
        <v>51430.8</v>
      </c>
      <c r="X11" s="883">
        <v>52337.9</v>
      </c>
      <c r="Y11" s="883">
        <v>53883.4</v>
      </c>
      <c r="Z11" s="883">
        <v>53800</v>
      </c>
      <c r="AA11" s="883">
        <v>56990.6</v>
      </c>
      <c r="AB11" s="883">
        <v>58255.9</v>
      </c>
      <c r="AC11" s="883">
        <v>60600.7</v>
      </c>
      <c r="AD11" s="883">
        <v>58533.8</v>
      </c>
      <c r="AE11" s="883">
        <v>61441.8</v>
      </c>
      <c r="AF11" s="883">
        <v>61807.5</v>
      </c>
      <c r="AG11" s="885">
        <v>62622.6</v>
      </c>
    </row>
    <row r="12" spans="2:33" x14ac:dyDescent="0.25">
      <c r="B12" s="881" t="s">
        <v>40</v>
      </c>
      <c r="C12" s="881" t="s">
        <v>39</v>
      </c>
      <c r="D12" s="882" t="s">
        <v>35</v>
      </c>
      <c r="E12" s="883">
        <v>20367.900000000001</v>
      </c>
      <c r="F12" s="883">
        <v>20850.8</v>
      </c>
      <c r="G12" s="883">
        <v>21582.6</v>
      </c>
      <c r="H12" s="883">
        <v>22667</v>
      </c>
      <c r="I12" s="883">
        <v>24620.2</v>
      </c>
      <c r="J12" s="883">
        <v>27217</v>
      </c>
      <c r="K12" s="883">
        <v>26807.4</v>
      </c>
      <c r="L12" s="883">
        <v>27525.8</v>
      </c>
      <c r="M12" s="883">
        <v>26907.200000000001</v>
      </c>
      <c r="N12" s="883">
        <v>29018.7</v>
      </c>
      <c r="O12" s="883">
        <v>30450.5</v>
      </c>
      <c r="P12" s="883">
        <v>32792.1</v>
      </c>
      <c r="Q12" s="883">
        <v>34815</v>
      </c>
      <c r="R12" s="883">
        <v>35744.400000000001</v>
      </c>
      <c r="S12" s="884">
        <v>38437.1</v>
      </c>
      <c r="T12" s="883">
        <v>41242.6</v>
      </c>
      <c r="U12" s="883">
        <v>41834</v>
      </c>
      <c r="V12" s="883">
        <v>43794.1</v>
      </c>
      <c r="W12" s="883">
        <v>43724.6</v>
      </c>
      <c r="X12" s="883">
        <v>46799.1</v>
      </c>
      <c r="Y12" s="883">
        <v>49324.2</v>
      </c>
      <c r="Z12" s="883">
        <v>50613</v>
      </c>
      <c r="AA12" s="883">
        <v>54254.1</v>
      </c>
      <c r="AB12" s="883">
        <v>56607.199999999997</v>
      </c>
      <c r="AC12" s="883">
        <v>59936.9</v>
      </c>
      <c r="AD12" s="883">
        <v>58533.8</v>
      </c>
      <c r="AE12" s="883">
        <v>64853.7</v>
      </c>
      <c r="AF12" s="883">
        <v>70971.399999999994</v>
      </c>
      <c r="AG12" s="885">
        <v>77154.5</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45944.7</v>
      </c>
      <c r="F14" s="883">
        <v>46757.7</v>
      </c>
      <c r="G14" s="883">
        <v>45559.7</v>
      </c>
      <c r="H14" s="883">
        <v>46965.9</v>
      </c>
      <c r="I14" s="883">
        <v>50112.6</v>
      </c>
      <c r="J14" s="883">
        <v>54546.8</v>
      </c>
      <c r="K14" s="883">
        <v>52635.5</v>
      </c>
      <c r="L14" s="883">
        <v>54946.1</v>
      </c>
      <c r="M14" s="883">
        <v>56048</v>
      </c>
      <c r="N14" s="883">
        <v>59188.5</v>
      </c>
      <c r="O14" s="883">
        <v>59600.1</v>
      </c>
      <c r="P14" s="883">
        <v>58009.4</v>
      </c>
      <c r="Q14" s="883">
        <v>62502.9</v>
      </c>
      <c r="R14" s="883">
        <v>63308.1</v>
      </c>
      <c r="S14" s="883">
        <v>68633.5</v>
      </c>
      <c r="T14" s="883">
        <v>68898.399999999994</v>
      </c>
      <c r="U14" s="883">
        <v>73790.2</v>
      </c>
      <c r="V14" s="883">
        <v>75197.899999999994</v>
      </c>
      <c r="W14" s="883">
        <v>75384.399999999994</v>
      </c>
      <c r="X14" s="883">
        <v>75957</v>
      </c>
      <c r="Y14" s="883">
        <v>75607.899999999994</v>
      </c>
      <c r="Z14" s="883">
        <v>74690.8</v>
      </c>
      <c r="AA14" s="883">
        <v>74387.3</v>
      </c>
      <c r="AB14" s="883">
        <v>79088.399999999994</v>
      </c>
      <c r="AC14" s="883">
        <v>80476.3</v>
      </c>
      <c r="AD14" s="883">
        <v>79816.899999999994</v>
      </c>
      <c r="AE14" s="883">
        <v>87292.4</v>
      </c>
      <c r="AF14" s="885">
        <v>89836.3</v>
      </c>
      <c r="AG14" s="885">
        <v>87337.600000000006</v>
      </c>
    </row>
    <row r="15" spans="2:33" x14ac:dyDescent="0.25">
      <c r="B15" s="881" t="s">
        <v>37</v>
      </c>
      <c r="C15" s="881" t="s">
        <v>39</v>
      </c>
      <c r="D15" s="882" t="s">
        <v>35</v>
      </c>
      <c r="E15" s="883">
        <v>42221.8</v>
      </c>
      <c r="F15" s="883">
        <v>42992.2</v>
      </c>
      <c r="G15" s="883">
        <v>42529.3</v>
      </c>
      <c r="H15" s="883">
        <v>42551.7</v>
      </c>
      <c r="I15" s="883">
        <v>46041.1</v>
      </c>
      <c r="J15" s="883">
        <v>52357.9</v>
      </c>
      <c r="K15" s="883">
        <v>48894.2</v>
      </c>
      <c r="L15" s="883">
        <v>50529.9</v>
      </c>
      <c r="M15" s="883">
        <v>50719.8</v>
      </c>
      <c r="N15" s="883">
        <v>55403.3</v>
      </c>
      <c r="O15" s="883">
        <v>58407.8</v>
      </c>
      <c r="P15" s="883">
        <v>62055.9</v>
      </c>
      <c r="Q15" s="883">
        <v>65530.400000000001</v>
      </c>
      <c r="R15" s="883">
        <v>62749.599999999999</v>
      </c>
      <c r="S15" s="883">
        <v>66664.2</v>
      </c>
      <c r="T15" s="883">
        <v>78776</v>
      </c>
      <c r="U15" s="883">
        <v>76431</v>
      </c>
      <c r="V15" s="883">
        <v>76201.899999999994</v>
      </c>
      <c r="W15" s="883">
        <v>80871.100000000006</v>
      </c>
      <c r="X15" s="883">
        <v>82979.7</v>
      </c>
      <c r="Y15" s="883">
        <v>83543.3</v>
      </c>
      <c r="Z15" s="883">
        <v>81608.3</v>
      </c>
      <c r="AA15" s="883">
        <v>75283.7</v>
      </c>
      <c r="AB15" s="883">
        <v>81059.8</v>
      </c>
      <c r="AC15" s="883">
        <v>78350.8</v>
      </c>
      <c r="AD15" s="883">
        <v>79816.899999999994</v>
      </c>
      <c r="AE15" s="883">
        <v>85211.7</v>
      </c>
      <c r="AF15" s="885">
        <v>87782.3</v>
      </c>
      <c r="AG15" s="885">
        <v>72342.8</v>
      </c>
    </row>
    <row r="16" spans="2:33" x14ac:dyDescent="0.25">
      <c r="B16" s="881" t="s">
        <v>40</v>
      </c>
      <c r="C16" s="881" t="s">
        <v>38</v>
      </c>
      <c r="D16" s="882" t="s">
        <v>35</v>
      </c>
      <c r="E16" s="883">
        <v>113042.2</v>
      </c>
      <c r="F16" s="883">
        <v>118038.5</v>
      </c>
      <c r="G16" s="883">
        <v>124328.6</v>
      </c>
      <c r="H16" s="883">
        <v>128750.2</v>
      </c>
      <c r="I16" s="883">
        <v>134798.1</v>
      </c>
      <c r="J16" s="883">
        <v>146112.6</v>
      </c>
      <c r="K16" s="883">
        <v>148670.29999999999</v>
      </c>
      <c r="L16" s="883">
        <v>152708.6</v>
      </c>
      <c r="M16" s="883">
        <v>154000.4</v>
      </c>
      <c r="N16" s="883">
        <v>163096</v>
      </c>
      <c r="O16" s="883">
        <v>171118.8</v>
      </c>
      <c r="P16" s="883">
        <v>185446.6</v>
      </c>
      <c r="Q16" s="883">
        <v>202757.8</v>
      </c>
      <c r="R16" s="883">
        <v>202786.3</v>
      </c>
      <c r="S16" s="883">
        <v>203972</v>
      </c>
      <c r="T16" s="883">
        <v>206542.7</v>
      </c>
      <c r="U16" s="883">
        <v>210340.9</v>
      </c>
      <c r="V16" s="883">
        <v>212751.6</v>
      </c>
      <c r="W16" s="883">
        <v>213847.4</v>
      </c>
      <c r="X16" s="883">
        <v>217701</v>
      </c>
      <c r="Y16" s="883">
        <v>222651.7</v>
      </c>
      <c r="Z16" s="883">
        <v>217285.2</v>
      </c>
      <c r="AA16" s="883">
        <v>227557</v>
      </c>
      <c r="AB16" s="883">
        <v>231104.3</v>
      </c>
      <c r="AC16" s="883">
        <v>239849.4</v>
      </c>
      <c r="AD16" s="883">
        <v>238082.5</v>
      </c>
      <c r="AE16" s="883">
        <v>254286.9</v>
      </c>
      <c r="AF16" s="885">
        <v>262686.3</v>
      </c>
      <c r="AG16" s="885">
        <v>267737</v>
      </c>
    </row>
    <row r="17" spans="2:33" x14ac:dyDescent="0.25">
      <c r="B17" s="881" t="s">
        <v>40</v>
      </c>
      <c r="C17" s="881" t="s">
        <v>39</v>
      </c>
      <c r="D17" s="882" t="s">
        <v>35</v>
      </c>
      <c r="E17" s="883">
        <v>106309</v>
      </c>
      <c r="F17" s="883">
        <v>108765.4</v>
      </c>
      <c r="G17" s="883">
        <v>109969.7</v>
      </c>
      <c r="H17" s="883">
        <v>114473.3</v>
      </c>
      <c r="I17" s="883">
        <v>121553.4</v>
      </c>
      <c r="J17" s="883">
        <v>135123.9</v>
      </c>
      <c r="K17" s="883">
        <v>135424.4</v>
      </c>
      <c r="L17" s="883">
        <v>138923.70000000001</v>
      </c>
      <c r="M17" s="883">
        <v>136104</v>
      </c>
      <c r="N17" s="883">
        <v>145338.20000000001</v>
      </c>
      <c r="O17" s="883">
        <v>153980.79999999999</v>
      </c>
      <c r="P17" s="883">
        <v>170583.9</v>
      </c>
      <c r="Q17" s="883">
        <v>185761.5</v>
      </c>
      <c r="R17" s="883">
        <v>185067.2</v>
      </c>
      <c r="S17" s="883">
        <v>186631.6</v>
      </c>
      <c r="T17" s="883">
        <v>202086.3</v>
      </c>
      <c r="U17" s="883">
        <v>198844.5</v>
      </c>
      <c r="V17" s="883">
        <v>201781.8</v>
      </c>
      <c r="W17" s="883">
        <v>207882.7</v>
      </c>
      <c r="X17" s="883">
        <v>214553.9</v>
      </c>
      <c r="Y17" s="883">
        <v>220967.9</v>
      </c>
      <c r="Z17" s="883">
        <v>217541.1</v>
      </c>
      <c r="AA17" s="883">
        <v>223337.2</v>
      </c>
      <c r="AB17" s="883">
        <v>229379.3</v>
      </c>
      <c r="AC17" s="883">
        <v>235197.8</v>
      </c>
      <c r="AD17" s="883">
        <v>238082.5</v>
      </c>
      <c r="AE17" s="883">
        <v>253802.5</v>
      </c>
      <c r="AF17" s="885">
        <v>267970.40000000002</v>
      </c>
      <c r="AG17" s="885">
        <v>264189.7</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152364.51</v>
      </c>
      <c r="F19" s="883">
        <v>154110.22</v>
      </c>
      <c r="G19" s="883">
        <v>156626.09</v>
      </c>
      <c r="H19" s="883">
        <v>159000.76999999999</v>
      </c>
      <c r="I19" s="883">
        <v>170501.92</v>
      </c>
      <c r="J19" s="883">
        <v>160194.53</v>
      </c>
      <c r="K19" s="883">
        <v>168229.93</v>
      </c>
      <c r="L19" s="883">
        <v>160630.96</v>
      </c>
      <c r="M19" s="883">
        <v>136447.74</v>
      </c>
      <c r="N19" s="883">
        <v>127423.96</v>
      </c>
      <c r="O19" s="883">
        <v>125678.26</v>
      </c>
      <c r="P19" s="883">
        <v>121955.79</v>
      </c>
      <c r="Q19" s="883">
        <v>122802.97</v>
      </c>
      <c r="R19" s="883">
        <v>120633.67</v>
      </c>
      <c r="S19" s="883">
        <v>114010.24000000001</v>
      </c>
      <c r="T19" s="883">
        <v>121724.74</v>
      </c>
      <c r="U19" s="883">
        <v>128142.79</v>
      </c>
      <c r="V19" s="883">
        <v>126050.5</v>
      </c>
      <c r="W19" s="883">
        <v>133713.65</v>
      </c>
      <c r="X19" s="883">
        <v>127975.92</v>
      </c>
      <c r="Y19" s="883">
        <v>130016.86</v>
      </c>
      <c r="Z19" s="883">
        <v>124638.53</v>
      </c>
      <c r="AA19" s="883">
        <v>128938.62</v>
      </c>
      <c r="AB19" s="883">
        <v>120299.93</v>
      </c>
      <c r="AC19" s="883">
        <v>125293.17</v>
      </c>
      <c r="AD19" s="885">
        <v>128361</v>
      </c>
      <c r="AE19" s="885">
        <v>138398.82999999999</v>
      </c>
      <c r="AF19" s="885">
        <v>128142.79</v>
      </c>
      <c r="AG19" s="885">
        <v>127346.95</v>
      </c>
    </row>
    <row r="20" spans="2:33" x14ac:dyDescent="0.25">
      <c r="B20" s="881" t="s">
        <v>37</v>
      </c>
      <c r="C20" s="881" t="s">
        <v>39</v>
      </c>
      <c r="D20" s="882" t="s">
        <v>35</v>
      </c>
      <c r="E20" s="883">
        <v>77692</v>
      </c>
      <c r="F20" s="883">
        <v>82015</v>
      </c>
      <c r="G20" s="883">
        <v>84743</v>
      </c>
      <c r="H20" s="883">
        <v>82082</v>
      </c>
      <c r="I20" s="883">
        <v>94904</v>
      </c>
      <c r="J20" s="883">
        <v>81120</v>
      </c>
      <c r="K20" s="883">
        <v>83222</v>
      </c>
      <c r="L20" s="883">
        <v>90726</v>
      </c>
      <c r="M20" s="883">
        <v>101168</v>
      </c>
      <c r="N20" s="883">
        <v>114215</v>
      </c>
      <c r="O20" s="883">
        <v>112020</v>
      </c>
      <c r="P20" s="883">
        <v>111765</v>
      </c>
      <c r="Q20" s="883">
        <v>105857</v>
      </c>
      <c r="R20" s="883">
        <v>98170</v>
      </c>
      <c r="S20" s="883">
        <v>110738</v>
      </c>
      <c r="T20" s="883">
        <v>115342</v>
      </c>
      <c r="U20" s="883">
        <v>118838</v>
      </c>
      <c r="V20" s="883">
        <v>121882</v>
      </c>
      <c r="W20" s="883">
        <v>119272</v>
      </c>
      <c r="X20" s="883">
        <v>120133</v>
      </c>
      <c r="Y20" s="883">
        <v>124875</v>
      </c>
      <c r="Z20" s="883">
        <v>122304</v>
      </c>
      <c r="AA20" s="883">
        <v>121275</v>
      </c>
      <c r="AB20" s="883">
        <v>120412</v>
      </c>
      <c r="AC20" s="883">
        <v>125959</v>
      </c>
      <c r="AD20" s="885">
        <v>128361</v>
      </c>
      <c r="AE20" s="885">
        <v>139398</v>
      </c>
      <c r="AF20" s="885">
        <v>133206</v>
      </c>
      <c r="AG20" s="885">
        <v>142440</v>
      </c>
    </row>
    <row r="21" spans="2:33" x14ac:dyDescent="0.25">
      <c r="B21" s="881" t="s">
        <v>40</v>
      </c>
      <c r="C21" s="881" t="s">
        <v>38</v>
      </c>
      <c r="D21" s="882" t="s">
        <v>35</v>
      </c>
      <c r="E21" s="883">
        <v>171303.47</v>
      </c>
      <c r="F21" s="883">
        <v>178114.13</v>
      </c>
      <c r="G21" s="883">
        <v>186802.62</v>
      </c>
      <c r="H21" s="883">
        <v>195154.79</v>
      </c>
      <c r="I21" s="883">
        <v>213232.46</v>
      </c>
      <c r="J21" s="883">
        <v>224415.39</v>
      </c>
      <c r="K21" s="883">
        <v>230076.93</v>
      </c>
      <c r="L21" s="883">
        <v>230833.67</v>
      </c>
      <c r="M21" s="883">
        <v>226965.89</v>
      </c>
      <c r="N21" s="883">
        <v>222537.56</v>
      </c>
      <c r="O21" s="883">
        <v>224499.47</v>
      </c>
      <c r="P21" s="883">
        <v>228983.86</v>
      </c>
      <c r="Q21" s="883">
        <v>234393.15</v>
      </c>
      <c r="R21" s="883">
        <v>238064.74</v>
      </c>
      <c r="S21" s="883">
        <v>235233.97</v>
      </c>
      <c r="T21" s="883">
        <v>243726.27</v>
      </c>
      <c r="U21" s="883">
        <v>250621.01</v>
      </c>
      <c r="V21" s="883">
        <v>252078.44</v>
      </c>
      <c r="W21" s="883">
        <v>259029.23</v>
      </c>
      <c r="X21" s="883">
        <v>260963.12</v>
      </c>
      <c r="Y21" s="883">
        <v>267045.07</v>
      </c>
      <c r="Z21" s="883">
        <v>264130.21999999997</v>
      </c>
      <c r="AA21" s="883">
        <v>268390.38</v>
      </c>
      <c r="AB21" s="883">
        <v>263345.45</v>
      </c>
      <c r="AC21" s="883">
        <v>274220.08</v>
      </c>
      <c r="AD21" s="885">
        <v>280274</v>
      </c>
      <c r="AE21" s="885">
        <v>292550</v>
      </c>
      <c r="AF21" s="885">
        <v>287000.58</v>
      </c>
      <c r="AG21" s="885">
        <v>286019.62</v>
      </c>
    </row>
    <row r="22" spans="2:33" x14ac:dyDescent="0.25">
      <c r="B22" s="881" t="s">
        <v>40</v>
      </c>
      <c r="C22" s="881" t="s">
        <v>39</v>
      </c>
      <c r="D22" s="882" t="s">
        <v>35</v>
      </c>
      <c r="E22" s="883">
        <v>137042</v>
      </c>
      <c r="F22" s="883">
        <v>145923</v>
      </c>
      <c r="G22" s="883">
        <v>153912</v>
      </c>
      <c r="H22" s="883">
        <v>156547</v>
      </c>
      <c r="I22" s="883">
        <v>175050</v>
      </c>
      <c r="J22" s="883">
        <v>172585</v>
      </c>
      <c r="K22" s="883">
        <v>173455</v>
      </c>
      <c r="L22" s="883">
        <v>186708</v>
      </c>
      <c r="M22" s="883">
        <v>207865</v>
      </c>
      <c r="N22" s="883">
        <v>222451</v>
      </c>
      <c r="O22" s="883">
        <v>221145</v>
      </c>
      <c r="P22" s="883">
        <v>225852</v>
      </c>
      <c r="Q22" s="883">
        <v>223141</v>
      </c>
      <c r="R22" s="883">
        <v>219589</v>
      </c>
      <c r="S22" s="883">
        <v>235654</v>
      </c>
      <c r="T22" s="883">
        <v>239993</v>
      </c>
      <c r="U22" s="883">
        <v>242304</v>
      </c>
      <c r="V22" s="883">
        <v>248095</v>
      </c>
      <c r="W22" s="883">
        <v>244197</v>
      </c>
      <c r="X22" s="883">
        <v>250692</v>
      </c>
      <c r="Y22" s="883">
        <v>258597</v>
      </c>
      <c r="Z22" s="883">
        <v>257914</v>
      </c>
      <c r="AA22" s="883">
        <v>258147</v>
      </c>
      <c r="AB22" s="883">
        <v>262904</v>
      </c>
      <c r="AC22" s="883">
        <v>275591</v>
      </c>
      <c r="AD22" s="885">
        <v>280274</v>
      </c>
      <c r="AE22" s="885">
        <v>299068</v>
      </c>
      <c r="AF22" s="885">
        <v>315368</v>
      </c>
      <c r="AG22" s="885">
        <v>330988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64943.4</v>
      </c>
      <c r="F24" s="883">
        <v>67276.800000000003</v>
      </c>
      <c r="G24" s="883">
        <v>68803.600000000006</v>
      </c>
      <c r="H24" s="883">
        <v>68732.899999999994</v>
      </c>
      <c r="I24" s="883">
        <v>65647.3</v>
      </c>
      <c r="J24" s="883">
        <v>69836.7</v>
      </c>
      <c r="K24" s="883">
        <v>69243.3</v>
      </c>
      <c r="L24" s="883">
        <v>65391.4</v>
      </c>
      <c r="M24" s="883">
        <v>66258.8</v>
      </c>
      <c r="N24" s="883">
        <v>68375</v>
      </c>
      <c r="O24" s="883">
        <v>72733.7</v>
      </c>
      <c r="P24" s="883">
        <v>76116.399999999994</v>
      </c>
      <c r="Q24" s="883">
        <v>81188.7</v>
      </c>
      <c r="R24" s="883">
        <v>80546.600000000006</v>
      </c>
      <c r="S24" s="883">
        <v>79989.8</v>
      </c>
      <c r="T24" s="883">
        <v>83542.3</v>
      </c>
      <c r="U24" s="883">
        <v>84940.1</v>
      </c>
      <c r="V24" s="883">
        <v>86192.1</v>
      </c>
      <c r="W24" s="883">
        <v>83709.5</v>
      </c>
      <c r="X24" s="883">
        <v>83193</v>
      </c>
      <c r="Y24" s="883">
        <v>82151.7</v>
      </c>
      <c r="Z24" s="883">
        <v>81484</v>
      </c>
      <c r="AA24" s="883">
        <v>81611.600000000006</v>
      </c>
      <c r="AB24" s="883">
        <v>81305</v>
      </c>
      <c r="AC24" s="883">
        <v>81615.399999999994</v>
      </c>
      <c r="AD24" s="883">
        <v>81527</v>
      </c>
      <c r="AE24" s="883">
        <v>80736.2</v>
      </c>
      <c r="AF24" s="883">
        <v>80723.3</v>
      </c>
      <c r="AG24" s="883">
        <v>75411.199999999997</v>
      </c>
    </row>
    <row r="25" spans="2:33" x14ac:dyDescent="0.25">
      <c r="B25" s="881" t="s">
        <v>37</v>
      </c>
      <c r="C25" s="881" t="s">
        <v>39</v>
      </c>
      <c r="D25" s="882" t="s">
        <v>35</v>
      </c>
      <c r="E25" s="883">
        <v>42098.5</v>
      </c>
      <c r="F25" s="883">
        <v>44350.400000000001</v>
      </c>
      <c r="G25" s="883">
        <v>42512.5</v>
      </c>
      <c r="H25" s="883">
        <v>48293.1</v>
      </c>
      <c r="I25" s="883">
        <v>50772.5</v>
      </c>
      <c r="J25" s="883">
        <v>55931.3</v>
      </c>
      <c r="K25" s="883">
        <v>60498.6</v>
      </c>
      <c r="L25" s="883">
        <v>58776.4</v>
      </c>
      <c r="M25" s="883">
        <v>65176.7</v>
      </c>
      <c r="N25" s="883">
        <v>65834.8</v>
      </c>
      <c r="O25" s="883">
        <v>70631</v>
      </c>
      <c r="P25" s="883">
        <v>73308.899999999994</v>
      </c>
      <c r="Q25" s="883">
        <v>82291.3</v>
      </c>
      <c r="R25" s="883">
        <v>81241.399999999994</v>
      </c>
      <c r="S25" s="883">
        <v>73896.800000000003</v>
      </c>
      <c r="T25" s="883">
        <v>76744.100000000006</v>
      </c>
      <c r="U25" s="883">
        <v>79271.399999999994</v>
      </c>
      <c r="V25" s="883">
        <v>78822.600000000006</v>
      </c>
      <c r="W25" s="883">
        <v>81920.5</v>
      </c>
      <c r="X25" s="883">
        <v>86065.9</v>
      </c>
      <c r="Y25" s="883">
        <v>84786.8</v>
      </c>
      <c r="Z25" s="883">
        <v>82387.899999999994</v>
      </c>
      <c r="AA25" s="883">
        <v>79614.3</v>
      </c>
      <c r="AB25" s="883">
        <v>79794.100000000006</v>
      </c>
      <c r="AC25" s="883">
        <v>80226.600000000006</v>
      </c>
      <c r="AD25" s="883">
        <v>81527</v>
      </c>
      <c r="AE25" s="883">
        <v>77623.5</v>
      </c>
      <c r="AF25" s="883">
        <v>89877.5</v>
      </c>
      <c r="AG25" s="883">
        <v>110007</v>
      </c>
    </row>
    <row r="26" spans="2:33" x14ac:dyDescent="0.25">
      <c r="B26" s="881" t="s">
        <v>40</v>
      </c>
      <c r="C26" s="881" t="s">
        <v>39</v>
      </c>
      <c r="D26" s="882" t="s">
        <v>35</v>
      </c>
      <c r="E26" s="883">
        <v>62300.1</v>
      </c>
      <c r="F26" s="883">
        <v>67086.3</v>
      </c>
      <c r="G26" s="883">
        <v>70246.3</v>
      </c>
      <c r="H26" s="883">
        <v>78879.199999999997</v>
      </c>
      <c r="I26" s="883">
        <v>84278.5</v>
      </c>
      <c r="J26" s="883">
        <v>93614.399999999994</v>
      </c>
      <c r="K26" s="883">
        <v>100909.4</v>
      </c>
      <c r="L26" s="883">
        <v>101444.2</v>
      </c>
      <c r="M26" s="883">
        <v>109136.1</v>
      </c>
      <c r="N26" s="883">
        <v>112996</v>
      </c>
      <c r="O26" s="883">
        <v>121999.3</v>
      </c>
      <c r="P26" s="883">
        <v>129710.5</v>
      </c>
      <c r="Q26" s="883">
        <v>140736.4</v>
      </c>
      <c r="R26" s="883">
        <v>140675</v>
      </c>
      <c r="S26" s="883">
        <v>133929.9</v>
      </c>
      <c r="T26" s="883">
        <v>134687.9</v>
      </c>
      <c r="U26" s="883">
        <v>136207.70000000001</v>
      </c>
      <c r="V26" s="883">
        <v>132984.70000000001</v>
      </c>
      <c r="W26" s="883">
        <v>138979.4</v>
      </c>
      <c r="X26" s="883">
        <v>145087.1</v>
      </c>
      <c r="Y26" s="883">
        <v>143795.70000000001</v>
      </c>
      <c r="Z26" s="883">
        <v>141117.79999999999</v>
      </c>
      <c r="AA26" s="883">
        <v>140078.79999999999</v>
      </c>
      <c r="AB26" s="883">
        <v>138300.70000000001</v>
      </c>
      <c r="AC26" s="883">
        <v>137449.60000000001</v>
      </c>
      <c r="AD26" s="883">
        <v>139678.39999999999</v>
      </c>
      <c r="AE26" s="883">
        <v>137758.5</v>
      </c>
      <c r="AF26" s="883">
        <v>152058</v>
      </c>
      <c r="AG26" s="883">
        <v>173361.6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30419.595000000001</v>
      </c>
      <c r="F28" s="883">
        <v>32231.491999999998</v>
      </c>
      <c r="G28" s="883">
        <v>34719.440000000002</v>
      </c>
      <c r="H28" s="883">
        <v>37569.228999999999</v>
      </c>
      <c r="I28" s="883">
        <v>39890.695</v>
      </c>
      <c r="J28" s="883">
        <v>41008.213000000003</v>
      </c>
      <c r="K28" s="883">
        <v>41056.588000000003</v>
      </c>
      <c r="L28" s="883">
        <v>42288.811000000002</v>
      </c>
      <c r="M28" s="883">
        <v>43034.428999999996</v>
      </c>
      <c r="N28" s="883">
        <v>44283.044999999998</v>
      </c>
      <c r="O28" s="883">
        <v>44471.618999999999</v>
      </c>
      <c r="P28" s="883">
        <v>46904.47</v>
      </c>
      <c r="Q28" s="883">
        <v>50153.298000000003</v>
      </c>
      <c r="R28" s="883">
        <v>53082.794000000002</v>
      </c>
      <c r="S28" s="883">
        <v>52952.161</v>
      </c>
      <c r="T28" s="883">
        <v>53852.337</v>
      </c>
      <c r="U28" s="883">
        <v>53742.442999999999</v>
      </c>
      <c r="V28" s="883">
        <v>51711.553999999996</v>
      </c>
      <c r="W28" s="883">
        <v>51297.035000000003</v>
      </c>
      <c r="X28" s="883">
        <v>52047.428999999996</v>
      </c>
      <c r="Y28" s="883">
        <v>52577.978000000003</v>
      </c>
      <c r="Z28" s="883">
        <v>52070.533000000003</v>
      </c>
      <c r="AA28" s="883">
        <v>50620.398999999998</v>
      </c>
      <c r="AB28" s="883">
        <v>49880.074000000001</v>
      </c>
      <c r="AC28" s="883">
        <v>49557.500999999997</v>
      </c>
      <c r="AD28" s="883">
        <v>49852.069000000003</v>
      </c>
      <c r="AE28" s="883">
        <v>51072</v>
      </c>
      <c r="AF28" s="883">
        <v>51240</v>
      </c>
      <c r="AG28" s="883">
        <v>50708.457000000002</v>
      </c>
    </row>
    <row r="29" spans="2:33" x14ac:dyDescent="0.25">
      <c r="B29" s="881" t="s">
        <v>37</v>
      </c>
      <c r="C29" s="881" t="s">
        <v>39</v>
      </c>
      <c r="D29" s="882" t="s">
        <v>35</v>
      </c>
      <c r="E29" s="883">
        <v>22497</v>
      </c>
      <c r="F29" s="883">
        <v>23345</v>
      </c>
      <c r="G29" s="883">
        <v>24744</v>
      </c>
      <c r="H29" s="883">
        <v>25942</v>
      </c>
      <c r="I29" s="883">
        <v>28164</v>
      </c>
      <c r="J29" s="883">
        <v>29670</v>
      </c>
      <c r="K29" s="883">
        <v>32053</v>
      </c>
      <c r="L29" s="883">
        <v>33803</v>
      </c>
      <c r="M29" s="883">
        <v>35672</v>
      </c>
      <c r="N29" s="883">
        <v>36164</v>
      </c>
      <c r="O29" s="883">
        <v>37327</v>
      </c>
      <c r="P29" s="883">
        <v>37104</v>
      </c>
      <c r="Q29" s="883">
        <v>37202</v>
      </c>
      <c r="R29" s="883">
        <v>36978</v>
      </c>
      <c r="S29" s="883">
        <v>44177</v>
      </c>
      <c r="T29" s="883">
        <v>51454</v>
      </c>
      <c r="U29" s="883">
        <v>51549</v>
      </c>
      <c r="V29" s="883">
        <v>54017</v>
      </c>
      <c r="W29" s="883">
        <v>52022</v>
      </c>
      <c r="X29" s="883">
        <v>55231</v>
      </c>
      <c r="Y29" s="883">
        <v>54915</v>
      </c>
      <c r="Z29" s="883">
        <v>52353</v>
      </c>
      <c r="AA29" s="883">
        <v>50940</v>
      </c>
      <c r="AB29" s="883">
        <v>50410</v>
      </c>
      <c r="AC29" s="883">
        <v>51649</v>
      </c>
      <c r="AD29" s="883">
        <v>52838</v>
      </c>
      <c r="AE29" s="883">
        <v>51072</v>
      </c>
      <c r="AF29" s="883">
        <v>51766</v>
      </c>
      <c r="AG29" s="883">
        <v>51540</v>
      </c>
    </row>
    <row r="30" spans="2:33" x14ac:dyDescent="0.25">
      <c r="B30" s="881" t="s">
        <v>40</v>
      </c>
      <c r="C30" s="881" t="s">
        <v>45</v>
      </c>
      <c r="D30" s="882" t="s">
        <v>35</v>
      </c>
      <c r="E30" s="883">
        <v>56810.769</v>
      </c>
      <c r="F30" s="883">
        <v>59998.411999999997</v>
      </c>
      <c r="G30" s="883">
        <v>65355.076000000001</v>
      </c>
      <c r="H30" s="883">
        <v>71739.487999999998</v>
      </c>
      <c r="I30" s="883">
        <v>77137.093999999997</v>
      </c>
      <c r="J30" s="883">
        <v>78881.353000000003</v>
      </c>
      <c r="K30" s="883">
        <v>79116.616999999998</v>
      </c>
      <c r="L30" s="883">
        <v>79547.975999999995</v>
      </c>
      <c r="M30" s="883">
        <v>79102.596000000005</v>
      </c>
      <c r="N30" s="883">
        <v>80729.86</v>
      </c>
      <c r="O30" s="883">
        <v>83788.697</v>
      </c>
      <c r="P30" s="883">
        <v>88924.505999999994</v>
      </c>
      <c r="Q30" s="883">
        <v>93887.085999999996</v>
      </c>
      <c r="R30" s="883">
        <v>96390.846000000005</v>
      </c>
      <c r="S30" s="883">
        <v>94087.53</v>
      </c>
      <c r="T30" s="883">
        <v>94679.807000000001</v>
      </c>
      <c r="U30" s="883">
        <v>95026.326000000001</v>
      </c>
      <c r="V30" s="883">
        <v>91769.308000000005</v>
      </c>
      <c r="W30" s="883">
        <v>90739.914999999994</v>
      </c>
      <c r="X30" s="883">
        <v>92140.627999999997</v>
      </c>
      <c r="Y30" s="883">
        <v>94753.127999999997</v>
      </c>
      <c r="Z30" s="883">
        <v>93818.298999999999</v>
      </c>
      <c r="AA30" s="883">
        <v>92482.319000000003</v>
      </c>
      <c r="AB30" s="883">
        <v>94207.695000000007</v>
      </c>
      <c r="AC30" s="883">
        <v>94650.801999999996</v>
      </c>
      <c r="AD30" s="883">
        <v>95090.915999999997</v>
      </c>
      <c r="AE30" s="883">
        <v>95854</v>
      </c>
      <c r="AF30" s="883">
        <v>93488</v>
      </c>
      <c r="AG30" s="883">
        <v>92663.934999999998</v>
      </c>
    </row>
    <row r="31" spans="2:33" x14ac:dyDescent="0.25">
      <c r="B31" s="881" t="s">
        <v>40</v>
      </c>
      <c r="C31" s="881" t="s">
        <v>39</v>
      </c>
      <c r="D31" s="882" t="s">
        <v>35</v>
      </c>
      <c r="E31" s="883">
        <v>39690</v>
      </c>
      <c r="F31" s="883">
        <v>41241</v>
      </c>
      <c r="G31" s="883">
        <v>44898</v>
      </c>
      <c r="H31" s="883">
        <v>48645</v>
      </c>
      <c r="I31" s="883">
        <v>52847</v>
      </c>
      <c r="J31" s="883">
        <v>55993</v>
      </c>
      <c r="K31" s="883">
        <v>57775</v>
      </c>
      <c r="L31" s="883">
        <v>60012</v>
      </c>
      <c r="M31" s="883">
        <v>62076</v>
      </c>
      <c r="N31" s="883">
        <v>63368</v>
      </c>
      <c r="O31" s="883">
        <v>67363</v>
      </c>
      <c r="P31" s="883">
        <v>69472</v>
      </c>
      <c r="Q31" s="883">
        <v>71622</v>
      </c>
      <c r="R31" s="883">
        <v>70264</v>
      </c>
      <c r="S31" s="883">
        <v>75616</v>
      </c>
      <c r="T31" s="883">
        <v>83882</v>
      </c>
      <c r="U31" s="883">
        <v>87761</v>
      </c>
      <c r="V31" s="883">
        <v>87990</v>
      </c>
      <c r="W31" s="883">
        <v>85576</v>
      </c>
      <c r="X31" s="883">
        <v>89372</v>
      </c>
      <c r="Y31" s="883">
        <v>90108</v>
      </c>
      <c r="Z31" s="883">
        <v>86727</v>
      </c>
      <c r="AA31" s="883">
        <v>86298</v>
      </c>
      <c r="AB31" s="883">
        <v>88232</v>
      </c>
      <c r="AC31" s="883">
        <v>90110</v>
      </c>
      <c r="AD31" s="883">
        <v>92962</v>
      </c>
      <c r="AE31" s="883">
        <v>95854</v>
      </c>
      <c r="AF31" s="883">
        <v>93821</v>
      </c>
      <c r="AG31" s="883">
        <v>94670</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24368</v>
      </c>
      <c r="F33" s="883">
        <v>25334</v>
      </c>
      <c r="G33" s="883">
        <v>26650</v>
      </c>
      <c r="H33" s="883">
        <v>28935</v>
      </c>
      <c r="I33" s="883">
        <v>31097</v>
      </c>
      <c r="J33" s="883">
        <v>34183</v>
      </c>
      <c r="K33" s="883">
        <v>37513</v>
      </c>
      <c r="L33" s="883">
        <v>39647</v>
      </c>
      <c r="M33" s="883">
        <v>41031</v>
      </c>
      <c r="N33" s="883">
        <v>44945</v>
      </c>
      <c r="O33" s="883">
        <v>50410</v>
      </c>
      <c r="P33" s="883">
        <v>56738</v>
      </c>
      <c r="Q33" s="883">
        <v>61529</v>
      </c>
      <c r="R33" s="883">
        <v>64667</v>
      </c>
      <c r="S33" s="883">
        <v>60572</v>
      </c>
      <c r="T33" s="883">
        <v>58405</v>
      </c>
      <c r="U33" s="883">
        <v>55723</v>
      </c>
      <c r="V33" s="883">
        <v>51888</v>
      </c>
      <c r="W33" s="883">
        <v>46330</v>
      </c>
      <c r="X33" s="883">
        <v>44107</v>
      </c>
      <c r="Y33" s="883">
        <v>41264</v>
      </c>
      <c r="Z33" s="883">
        <v>42851</v>
      </c>
      <c r="AA33" s="883">
        <v>42661</v>
      </c>
      <c r="AB33" s="883">
        <v>45112</v>
      </c>
      <c r="AC33" s="883">
        <v>43768</v>
      </c>
      <c r="AD33" s="883">
        <v>45965</v>
      </c>
      <c r="AE33" s="883">
        <v>45582</v>
      </c>
      <c r="AF33" s="885">
        <v>46940</v>
      </c>
      <c r="AG33" s="885">
        <v>46717</v>
      </c>
    </row>
    <row r="34" spans="2:34" x14ac:dyDescent="0.25">
      <c r="B34" s="881" t="s">
        <v>37</v>
      </c>
      <c r="C34" s="881" t="s">
        <v>39</v>
      </c>
      <c r="D34" s="882" t="s">
        <v>35</v>
      </c>
      <c r="E34" s="883">
        <v>20042</v>
      </c>
      <c r="F34" s="883">
        <v>20920</v>
      </c>
      <c r="G34" s="883">
        <v>22254</v>
      </c>
      <c r="H34" s="883">
        <v>23260</v>
      </c>
      <c r="I34" s="883">
        <v>23118</v>
      </c>
      <c r="J34" s="883">
        <v>25383</v>
      </c>
      <c r="K34" s="883">
        <v>29787</v>
      </c>
      <c r="L34" s="883">
        <v>31761</v>
      </c>
      <c r="M34" s="883">
        <v>32816</v>
      </c>
      <c r="N34" s="883">
        <v>35212</v>
      </c>
      <c r="O34" s="883">
        <v>37445</v>
      </c>
      <c r="P34" s="883">
        <v>41527</v>
      </c>
      <c r="Q34" s="883">
        <v>47932</v>
      </c>
      <c r="R34" s="883">
        <v>52201</v>
      </c>
      <c r="S34" s="883">
        <v>55356</v>
      </c>
      <c r="T34" s="883">
        <v>41244</v>
      </c>
      <c r="U34" s="883">
        <v>38944</v>
      </c>
      <c r="V34" s="883">
        <v>40135</v>
      </c>
      <c r="W34" s="883">
        <v>33670</v>
      </c>
      <c r="X34" s="883">
        <v>36682</v>
      </c>
      <c r="Y34" s="883">
        <v>37138</v>
      </c>
      <c r="Z34" s="883">
        <v>39036</v>
      </c>
      <c r="AA34" s="883">
        <v>40551</v>
      </c>
      <c r="AB34" s="883">
        <v>44539</v>
      </c>
      <c r="AC34" s="883">
        <v>43851</v>
      </c>
      <c r="AD34" s="883">
        <v>45965</v>
      </c>
      <c r="AE34" s="883">
        <v>46505</v>
      </c>
      <c r="AF34" s="885">
        <v>53231</v>
      </c>
      <c r="AG34" s="885">
        <v>73880</v>
      </c>
    </row>
    <row r="35" spans="2:34" x14ac:dyDescent="0.25">
      <c r="B35" s="881" t="s">
        <v>40</v>
      </c>
      <c r="C35" s="881" t="s">
        <v>39</v>
      </c>
      <c r="D35" s="882" t="s">
        <v>35</v>
      </c>
      <c r="E35" s="883">
        <v>33739</v>
      </c>
      <c r="F35" s="883">
        <v>35295</v>
      </c>
      <c r="G35" s="883">
        <v>37699</v>
      </c>
      <c r="H35" s="883">
        <v>39457</v>
      </c>
      <c r="I35" s="883">
        <v>39875</v>
      </c>
      <c r="J35" s="883">
        <v>43775</v>
      </c>
      <c r="K35" s="883">
        <v>48933</v>
      </c>
      <c r="L35" s="883">
        <v>52535</v>
      </c>
      <c r="M35" s="883">
        <v>54197</v>
      </c>
      <c r="N35" s="883">
        <v>58559</v>
      </c>
      <c r="O35" s="883">
        <v>63223</v>
      </c>
      <c r="P35" s="883">
        <v>71307</v>
      </c>
      <c r="Q35" s="883">
        <v>81164</v>
      </c>
      <c r="R35" s="883">
        <v>86455</v>
      </c>
      <c r="S35" s="883">
        <v>85652</v>
      </c>
      <c r="T35" s="883">
        <v>71622</v>
      </c>
      <c r="U35" s="883">
        <v>70465</v>
      </c>
      <c r="V35" s="883">
        <v>71326</v>
      </c>
      <c r="W35" s="883">
        <v>63993</v>
      </c>
      <c r="X35" s="883">
        <v>67721</v>
      </c>
      <c r="Y35" s="883">
        <v>68057</v>
      </c>
      <c r="Z35" s="883">
        <v>70425</v>
      </c>
      <c r="AA35" s="883">
        <v>72297</v>
      </c>
      <c r="AB35" s="883">
        <v>76662</v>
      </c>
      <c r="AC35" s="883">
        <v>76715</v>
      </c>
      <c r="AD35" s="883">
        <v>79223</v>
      </c>
      <c r="AE35" s="883">
        <v>82448</v>
      </c>
      <c r="AF35" s="885">
        <v>91124</v>
      </c>
      <c r="AG35" s="885">
        <v>114865</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120726</v>
      </c>
      <c r="F37" s="883">
        <v>126882</v>
      </c>
      <c r="G37" s="883">
        <v>135472</v>
      </c>
      <c r="H37" s="883">
        <v>140161</v>
      </c>
      <c r="I37" s="883">
        <v>139220</v>
      </c>
      <c r="J37" s="883">
        <v>146446</v>
      </c>
      <c r="K37" s="883">
        <v>144841</v>
      </c>
      <c r="L37" s="883">
        <v>152545</v>
      </c>
      <c r="M37" s="883">
        <v>157714</v>
      </c>
      <c r="N37" s="883">
        <v>162163</v>
      </c>
      <c r="O37" s="883">
        <v>185501</v>
      </c>
      <c r="P37" s="883">
        <v>181135</v>
      </c>
      <c r="Q37" s="883">
        <v>226427</v>
      </c>
      <c r="R37" s="883">
        <v>230137</v>
      </c>
      <c r="S37" s="883">
        <v>215635</v>
      </c>
      <c r="T37" s="883">
        <v>211831</v>
      </c>
      <c r="U37" s="883">
        <v>201122</v>
      </c>
      <c r="V37" s="883">
        <v>203924</v>
      </c>
      <c r="W37" s="883">
        <v>194179</v>
      </c>
      <c r="X37" s="883">
        <v>192169</v>
      </c>
      <c r="Y37" s="883">
        <v>183317</v>
      </c>
      <c r="Z37" s="883">
        <v>196563</v>
      </c>
      <c r="AA37" s="883">
        <v>209026</v>
      </c>
      <c r="AB37" s="883">
        <v>205314</v>
      </c>
      <c r="AC37" s="883">
        <v>199803</v>
      </c>
      <c r="AD37" s="883">
        <v>196292</v>
      </c>
      <c r="AE37" s="883">
        <v>203631</v>
      </c>
      <c r="AF37" s="883">
        <v>200297</v>
      </c>
      <c r="AG37" s="886" t="s">
        <v>35</v>
      </c>
    </row>
    <row r="38" spans="2:34" x14ac:dyDescent="0.25">
      <c r="B38" s="881" t="s">
        <v>37</v>
      </c>
      <c r="C38" s="881" t="s">
        <v>49</v>
      </c>
      <c r="D38" s="882" t="s">
        <v>35</v>
      </c>
      <c r="E38" s="883">
        <v>58156</v>
      </c>
      <c r="F38" s="883">
        <v>59846</v>
      </c>
      <c r="G38" s="883">
        <v>61395</v>
      </c>
      <c r="H38" s="883">
        <v>62842</v>
      </c>
      <c r="I38" s="883">
        <v>63770</v>
      </c>
      <c r="J38" s="883">
        <v>65319</v>
      </c>
      <c r="K38" s="883">
        <v>66679</v>
      </c>
      <c r="L38" s="883">
        <v>70277</v>
      </c>
      <c r="M38" s="883">
        <v>76845</v>
      </c>
      <c r="N38" s="883">
        <v>88253</v>
      </c>
      <c r="O38" s="883">
        <v>101768</v>
      </c>
      <c r="P38" s="883">
        <v>114273</v>
      </c>
      <c r="Q38" s="883">
        <v>124759</v>
      </c>
      <c r="R38" s="883">
        <v>120258</v>
      </c>
      <c r="S38" s="883">
        <v>136846</v>
      </c>
      <c r="T38" s="883">
        <v>139082</v>
      </c>
      <c r="U38" s="883">
        <v>137705</v>
      </c>
      <c r="V38" s="883">
        <v>136987</v>
      </c>
      <c r="W38" s="883">
        <v>141461</v>
      </c>
      <c r="X38" s="883">
        <v>146079</v>
      </c>
      <c r="Y38" s="883">
        <v>140043</v>
      </c>
      <c r="Z38" s="883">
        <v>152988</v>
      </c>
      <c r="AA38" s="883">
        <v>164908</v>
      </c>
      <c r="AB38" s="883">
        <v>163028</v>
      </c>
      <c r="AC38" s="883">
        <v>163512</v>
      </c>
      <c r="AD38" s="883">
        <v>166618</v>
      </c>
      <c r="AE38" s="883">
        <v>184571</v>
      </c>
      <c r="AF38" s="883">
        <v>200296</v>
      </c>
      <c r="AG38" s="886" t="s">
        <v>35</v>
      </c>
    </row>
    <row r="39" spans="2:34" x14ac:dyDescent="0.25">
      <c r="B39" s="881" t="s">
        <v>40</v>
      </c>
      <c r="C39" s="881" t="s">
        <v>49</v>
      </c>
      <c r="D39" s="882" t="s">
        <v>35</v>
      </c>
      <c r="E39" s="883">
        <v>106384</v>
      </c>
      <c r="F39" s="883">
        <v>114453</v>
      </c>
      <c r="G39" s="883">
        <v>123618</v>
      </c>
      <c r="H39" s="883">
        <v>134236</v>
      </c>
      <c r="I39" s="883">
        <v>138584</v>
      </c>
      <c r="J39" s="883">
        <v>138932</v>
      </c>
      <c r="K39" s="883">
        <v>148784</v>
      </c>
      <c r="L39" s="883">
        <v>162301</v>
      </c>
      <c r="M39" s="883">
        <v>173894</v>
      </c>
      <c r="N39" s="883">
        <v>200406</v>
      </c>
      <c r="O39" s="883">
        <v>203910</v>
      </c>
      <c r="P39" s="883">
        <v>263575</v>
      </c>
      <c r="Q39" s="883">
        <v>248584</v>
      </c>
      <c r="R39" s="883">
        <v>240529</v>
      </c>
      <c r="S39" s="883">
        <v>264710</v>
      </c>
      <c r="T39" s="883">
        <v>259645</v>
      </c>
      <c r="U39" s="883">
        <v>272133</v>
      </c>
      <c r="V39" s="883">
        <v>266855</v>
      </c>
      <c r="W39" s="883">
        <v>281943</v>
      </c>
      <c r="X39" s="883">
        <v>289154</v>
      </c>
      <c r="Y39" s="883">
        <v>284130</v>
      </c>
      <c r="Z39" s="883">
        <v>310650</v>
      </c>
      <c r="AA39" s="883">
        <v>322016</v>
      </c>
      <c r="AB39" s="883">
        <v>320417</v>
      </c>
      <c r="AC39" s="883">
        <v>324689</v>
      </c>
      <c r="AD39" s="883">
        <v>319056</v>
      </c>
      <c r="AE39" s="883">
        <v>341385</v>
      </c>
      <c r="AF39" s="883">
        <v>374723</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A5CB6A20-2DA0-4AC3-98AB-0AC490EAF810}"/>
    <hyperlink ref="AH41" r:id="rId2" xr:uid="{4C6B07C7-E3D4-4627-893C-BE81B4C03FCE}"/>
  </hyperlinks>
  <pageMargins left="0.7" right="0.7" top="0.75" bottom="0.75" header="0.3" footer="0.3"/>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45206-6D63-433C-8302-3937DCCBA9E0}">
  <dimension ref="B1:AH41"/>
  <sheetViews>
    <sheetView topLeftCell="A10" workbookViewId="0">
      <selection activeCell="B34" sqref="B34"/>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67</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financiers!E9*100/financiers!$E9</f>
        <v>100</v>
      </c>
      <c r="F9" s="883">
        <f>financiers!F9*100/financiers!$E9</f>
        <v>103.55430660888408</v>
      </c>
      <c r="G9" s="883">
        <f>financiers!G9*100/financiers!$E9</f>
        <v>109.62689599133262</v>
      </c>
      <c r="H9" s="883">
        <f>financiers!H9*100/financiers!$E9</f>
        <v>115.09750812567712</v>
      </c>
      <c r="I9" s="883">
        <f>financiers!I9*100/financiers!$E9</f>
        <v>130.72995666305525</v>
      </c>
      <c r="J9" s="883">
        <f>financiers!J9*100/financiers!$E9</f>
        <v>132.08220476706393</v>
      </c>
      <c r="K9" s="883">
        <f>financiers!K9*100/financiers!$E9</f>
        <v>130.51327193932829</v>
      </c>
      <c r="L9" s="883">
        <f>financiers!L9*100/financiers!$E9</f>
        <v>137.50541711809316</v>
      </c>
      <c r="M9" s="883">
        <f>financiers!M9*100/financiers!$E9</f>
        <v>123.70869447453954</v>
      </c>
      <c r="N9" s="883">
        <f>financiers!N9*100/financiers!$E9</f>
        <v>130.83626760563382</v>
      </c>
      <c r="O9" s="883">
        <f>financiers!O9*100/financiers!$E9</f>
        <v>135.18689057421454</v>
      </c>
      <c r="P9" s="883">
        <f>financiers!P9*100/financiers!$E9</f>
        <v>146.875</v>
      </c>
      <c r="Q9" s="883">
        <f>financiers!Q9*100/financiers!$E9</f>
        <v>141.93458829902494</v>
      </c>
      <c r="R9" s="883">
        <f>financiers!R9*100/financiers!$E9</f>
        <v>138.53331527627302</v>
      </c>
      <c r="S9" s="883">
        <f>financiers!S9*100/financiers!$E9</f>
        <v>154.95869447453956</v>
      </c>
      <c r="T9" s="883">
        <f>financiers!T9*100/financiers!$E9</f>
        <v>162.11606175514626</v>
      </c>
      <c r="U9" s="883">
        <f>financiers!U9*100/financiers!$E9</f>
        <v>157.06866197183098</v>
      </c>
      <c r="V9" s="883">
        <f>financiers!V9*100/financiers!$E9</f>
        <v>171.46126760563379</v>
      </c>
      <c r="W9" s="883">
        <f>financiers!W9*100/financiers!$E9</f>
        <v>164.21248645720476</v>
      </c>
      <c r="X9" s="883">
        <f>financiers!X9*100/financiers!$E9</f>
        <v>169.52329360780064</v>
      </c>
      <c r="Y9" s="883">
        <f>financiers!Y9*100/financiers!$E9</f>
        <v>175.18959913326111</v>
      </c>
      <c r="Z9" s="883">
        <f>financiers!Z9*100/financiers!$E9</f>
        <v>174.83951787648971</v>
      </c>
      <c r="AA9" s="883">
        <f>financiers!AA9*100/financiers!$E9</f>
        <v>179.40682556879739</v>
      </c>
      <c r="AB9" s="883">
        <f>financiers!AB9*100/financiers!$E9</f>
        <v>181.86687432286024</v>
      </c>
      <c r="AC9" s="883">
        <f>financiers!AC9*100/financiers!$E9</f>
        <v>187.1079360780065</v>
      </c>
      <c r="AD9" s="883">
        <f>financiers!AD9*100/financiers!$E9</f>
        <v>181.11660346695558</v>
      </c>
      <c r="AE9" s="883">
        <f>financiers!AE9*100/financiers!$E9</f>
        <v>186.05701516793067</v>
      </c>
      <c r="AF9" s="883">
        <f>financiers!AF9*100/financiers!$E9</f>
        <v>173.55904658721559</v>
      </c>
      <c r="AG9" s="883">
        <f>financiers!AG9*100/financiers!$E9</f>
        <v>176.38745937161431</v>
      </c>
    </row>
    <row r="10" spans="2:33" x14ac:dyDescent="0.25">
      <c r="B10" s="881" t="s">
        <v>37</v>
      </c>
      <c r="C10" s="881" t="s">
        <v>39</v>
      </c>
      <c r="D10" s="882" t="s">
        <v>35</v>
      </c>
      <c r="E10" s="883">
        <f>financiers!E10*100/financiers!$E10</f>
        <v>100</v>
      </c>
      <c r="F10" s="883">
        <f>financiers!F10*100/financiers!$E10</f>
        <v>99.660578096083782</v>
      </c>
      <c r="G10" s="883">
        <f>financiers!G10*100/financiers!$E10</f>
        <v>98.812438277496085</v>
      </c>
      <c r="H10" s="883">
        <f>financiers!H10*100/financiers!$E10</f>
        <v>97.173420526311418</v>
      </c>
      <c r="I10" s="883">
        <f>financiers!I10*100/financiers!$E10</f>
        <v>108.87393256375572</v>
      </c>
      <c r="J10" s="883">
        <f>financiers!J10*100/financiers!$E10</f>
        <v>117.80346724869086</v>
      </c>
      <c r="K10" s="883">
        <f>financiers!K10*100/financiers!$E10</f>
        <v>113.89472111801759</v>
      </c>
      <c r="L10" s="883">
        <f>financiers!L10*100/financiers!$E10</f>
        <v>120.14373563266085</v>
      </c>
      <c r="M10" s="883">
        <f>financiers!M10*100/financiers!$E10</f>
        <v>113.3992813218367</v>
      </c>
      <c r="N10" s="883">
        <f>financiers!N10*100/financiers!$E10</f>
        <v>126.74379040489963</v>
      </c>
      <c r="O10" s="883">
        <f>financiers!O10*100/financiers!$E10</f>
        <v>127.75292741018598</v>
      </c>
      <c r="P10" s="883">
        <f>financiers!P10*100/financiers!$E10</f>
        <v>133.57455248591276</v>
      </c>
      <c r="Q10" s="883">
        <f>financiers!Q10*100/financiers!$E10</f>
        <v>132.51396277147529</v>
      </c>
      <c r="R10" s="883">
        <f>financiers!R10*100/financiers!$E10</f>
        <v>121.86076232997785</v>
      </c>
      <c r="S10" s="883">
        <f>financiers!S10*100/financiers!$E10</f>
        <v>149.30165395563449</v>
      </c>
      <c r="T10" s="883">
        <f>financiers!T10*100/financiers!$E10</f>
        <v>159.24945435231831</v>
      </c>
      <c r="U10" s="883">
        <f>financiers!U10*100/financiers!$E10</f>
        <v>156.15565274400615</v>
      </c>
      <c r="V10" s="883">
        <f>financiers!V10*100/financiers!$E10</f>
        <v>174.91597440642661</v>
      </c>
      <c r="W10" s="883">
        <f>financiers!W10*100/financiers!$E10</f>
        <v>168.64953236126439</v>
      </c>
      <c r="X10" s="883">
        <f>financiers!X10*100/financiers!$E10</f>
        <v>185.55589672943344</v>
      </c>
      <c r="Y10" s="883">
        <f>financiers!Y10*100/financiers!$E10</f>
        <v>197.45890007385955</v>
      </c>
      <c r="Z10" s="883">
        <f>financiers!Z10*100/financiers!$E10</f>
        <v>204.55937393671317</v>
      </c>
      <c r="AA10" s="883">
        <f>financiers!AA10*100/financiers!$E10</f>
        <v>212.67811351131544</v>
      </c>
      <c r="AB10" s="883">
        <f>financiers!AB10*100/financiers!$E10</f>
        <v>220.04083021435864</v>
      </c>
      <c r="AC10" s="883">
        <f>financiers!AC10*100/financiers!$E10</f>
        <v>228.98696254740705</v>
      </c>
      <c r="AD10" s="883">
        <f>financiers!AD10*100/financiers!$E10</f>
        <v>221.97113668993106</v>
      </c>
      <c r="AE10" s="883">
        <f>financiers!AE10*100/financiers!$E10</f>
        <v>239.29244226093164</v>
      </c>
      <c r="AF10" s="883">
        <f>financiers!AF10*100/financiers!$E10</f>
        <v>244.67091013203429</v>
      </c>
      <c r="AG10" s="883">
        <f>financiers!AG10*100/financiers!$E10</f>
        <v>268.89849708296333</v>
      </c>
    </row>
    <row r="11" spans="2:33" x14ac:dyDescent="0.25">
      <c r="B11" s="881" t="s">
        <v>40</v>
      </c>
      <c r="C11" s="881" t="s">
        <v>38</v>
      </c>
      <c r="D11" s="882" t="s">
        <v>35</v>
      </c>
      <c r="E11" s="883">
        <f>financiers!E11*100/financiers!$E11</f>
        <v>100</v>
      </c>
      <c r="F11" s="883">
        <f>financiers!F11*100/financiers!$E11</f>
        <v>103.99547720970118</v>
      </c>
      <c r="G11" s="883">
        <f>financiers!G11*100/financiers!$E11</f>
        <v>111.5102938430578</v>
      </c>
      <c r="H11" s="883">
        <f>financiers!H11*100/financiers!$E11</f>
        <v>120.32904336761156</v>
      </c>
      <c r="I11" s="883">
        <f>financiers!I11*100/financiers!$E11</f>
        <v>131.2286913645134</v>
      </c>
      <c r="J11" s="883">
        <f>financiers!J11*100/financiers!$E11</f>
        <v>138.35727277128095</v>
      </c>
      <c r="K11" s="883">
        <f>financiers!K11*100/financiers!$E11</f>
        <v>137.52774877075541</v>
      </c>
      <c r="L11" s="883">
        <f>financiers!L11*100/financiers!$E11</f>
        <v>139.00872054826729</v>
      </c>
      <c r="M11" s="883">
        <f>financiers!M11*100/financiers!$E11</f>
        <v>130.99874827974909</v>
      </c>
      <c r="N11" s="883">
        <f>financiers!N11*100/financiers!$E11</f>
        <v>134.96068491919144</v>
      </c>
      <c r="O11" s="883">
        <f>financiers!O11*100/financiers!$E11</f>
        <v>141.73933790222753</v>
      </c>
      <c r="P11" s="883">
        <f>financiers!P11*100/financiers!$E11</f>
        <v>152.81049232024674</v>
      </c>
      <c r="Q11" s="883">
        <f>financiers!Q11*100/financiers!$E11</f>
        <v>157.35956182875637</v>
      </c>
      <c r="R11" s="883">
        <f>financiers!R11*100/financiers!$E11</f>
        <v>164.17867096354797</v>
      </c>
      <c r="S11" s="883">
        <f>financiers!S11*100/financiers!$E11</f>
        <v>166.3214638902912</v>
      </c>
      <c r="T11" s="883">
        <f>financiers!T11*100/financiers!$E11</f>
        <v>177.29061348123457</v>
      </c>
      <c r="U11" s="883">
        <f>financiers!U11*100/financiers!$E11</f>
        <v>176.57035566835637</v>
      </c>
      <c r="V11" s="883">
        <f>financiers!V11*100/financiers!$E11</f>
        <v>178.26225268151671</v>
      </c>
      <c r="W11" s="883">
        <f>financiers!W11*100/financiers!$E11</f>
        <v>177.83694441947151</v>
      </c>
      <c r="X11" s="883">
        <f>financiers!X11*100/financiers!$E11</f>
        <v>180.97350640728627</v>
      </c>
      <c r="Y11" s="883">
        <f>financiers!Y11*100/financiers!$E11</f>
        <v>186.3175220088381</v>
      </c>
      <c r="Z11" s="883">
        <f>financiers!Z11*100/financiers!$E11</f>
        <v>186.02914226042697</v>
      </c>
      <c r="AA11" s="883">
        <f>financiers!AA11*100/financiers!$E11</f>
        <v>197.06156942206485</v>
      </c>
      <c r="AB11" s="883">
        <f>financiers!AB11*100/financiers!$E11</f>
        <v>201.43671205593321</v>
      </c>
      <c r="AC11" s="883">
        <f>financiers!AC11*100/financiers!$E11</f>
        <v>209.54453980262929</v>
      </c>
      <c r="AD11" s="883">
        <f>financiers!AD11*100/financiers!$E11</f>
        <v>202.39763210489554</v>
      </c>
      <c r="AE11" s="883">
        <f>financiers!AE11*100/financiers!$E11</f>
        <v>212.45288760105393</v>
      </c>
      <c r="AF11" s="883">
        <f>financiers!AF11*100/financiers!$E11</f>
        <v>213.71740167772006</v>
      </c>
      <c r="AG11" s="883">
        <f>financiers!AG11*100/financiers!$E11</f>
        <v>216.53584691668797</v>
      </c>
    </row>
    <row r="12" spans="2:33" x14ac:dyDescent="0.25">
      <c r="B12" s="881" t="s">
        <v>40</v>
      </c>
      <c r="C12" s="881" t="s">
        <v>39</v>
      </c>
      <c r="D12" s="882" t="s">
        <v>35</v>
      </c>
      <c r="E12" s="883">
        <f>financiers!E12*100/financiers!$E12</f>
        <v>100</v>
      </c>
      <c r="F12" s="883">
        <f>financiers!F12*100/financiers!$E12</f>
        <v>102.37088752399609</v>
      </c>
      <c r="G12" s="883">
        <f>financiers!G12*100/financiers!$E12</f>
        <v>105.96379597307528</v>
      </c>
      <c r="H12" s="883">
        <f>financiers!H12*100/financiers!$E12</f>
        <v>111.28785981863618</v>
      </c>
      <c r="I12" s="883">
        <f>financiers!I12*100/financiers!$E12</f>
        <v>120.8774591391356</v>
      </c>
      <c r="J12" s="883">
        <f>financiers!J12*100/financiers!$E12</f>
        <v>133.62693257527775</v>
      </c>
      <c r="K12" s="883">
        <f>financiers!K12*100/financiers!$E12</f>
        <v>131.61592505854799</v>
      </c>
      <c r="L12" s="883">
        <f>financiers!L12*100/financiers!$E12</f>
        <v>135.14304371093729</v>
      </c>
      <c r="M12" s="883">
        <f>financiers!M12*100/financiers!$E12</f>
        <v>132.10591175329807</v>
      </c>
      <c r="N12" s="883">
        <f>financiers!N12*100/financiers!$E12</f>
        <v>142.47271441827581</v>
      </c>
      <c r="O12" s="883">
        <f>financiers!O12*100/financiers!$E12</f>
        <v>149.5024032914537</v>
      </c>
      <c r="P12" s="883">
        <f>financiers!P12*100/financiers!$E12</f>
        <v>160.99892477869588</v>
      </c>
      <c r="Q12" s="883">
        <f>financiers!Q12*100/financiers!$E12</f>
        <v>170.93072923570912</v>
      </c>
      <c r="R12" s="883">
        <f>financiers!R12*100/financiers!$E12</f>
        <v>175.49379170164818</v>
      </c>
      <c r="S12" s="883">
        <f>financiers!S12*100/financiers!$E12</f>
        <v>188.71410405589185</v>
      </c>
      <c r="T12" s="883">
        <f>financiers!T12*100/financiers!$E12</f>
        <v>202.48822902704745</v>
      </c>
      <c r="U12" s="883">
        <f>financiers!U12*100/financiers!$E12</f>
        <v>205.39181751677884</v>
      </c>
      <c r="V12" s="883">
        <f>financiers!V12*100/financiers!$E12</f>
        <v>215.01529367288722</v>
      </c>
      <c r="W12" s="883">
        <f>financiers!W12*100/financiers!$E12</f>
        <v>214.67407047363741</v>
      </c>
      <c r="X12" s="883">
        <f>financiers!X12*100/financiers!$E12</f>
        <v>229.76890106491095</v>
      </c>
      <c r="Y12" s="883">
        <f>financiers!Y12*100/financiers!$E12</f>
        <v>242.16634999189901</v>
      </c>
      <c r="Z12" s="883">
        <f>financiers!Z12*100/financiers!$E12</f>
        <v>248.49395372129672</v>
      </c>
      <c r="AA12" s="883">
        <f>financiers!AA12*100/financiers!$E12</f>
        <v>266.37061258156217</v>
      </c>
      <c r="AB12" s="883">
        <f>financiers!AB12*100/financiers!$E12</f>
        <v>277.92359546148595</v>
      </c>
      <c r="AC12" s="883">
        <f>financiers!AC12*100/financiers!$E12</f>
        <v>294.27137800165946</v>
      </c>
      <c r="AD12" s="883">
        <f>financiers!AD12*100/financiers!$E12</f>
        <v>287.38259712586961</v>
      </c>
      <c r="AE12" s="883">
        <f>financiers!AE12*100/financiers!$E12</f>
        <v>318.41132370052873</v>
      </c>
      <c r="AF12" s="883">
        <f>financiers!AF12*100/financiers!$E12</f>
        <v>348.44731170125533</v>
      </c>
      <c r="AG12" s="883">
        <f>financiers!AG12*100/financiers!$E12</f>
        <v>378.80439318731925</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financiers!E14*100/financiers!$E14</f>
        <v>100</v>
      </c>
      <c r="F14" s="883">
        <f>financiers!F14*100/financiers!$E14</f>
        <v>101.76951857341544</v>
      </c>
      <c r="G14" s="883">
        <f>financiers!G14*100/financiers!$E14</f>
        <v>99.16203609992013</v>
      </c>
      <c r="H14" s="883">
        <f>financiers!H14*100/financiers!$E14</f>
        <v>102.22267203834176</v>
      </c>
      <c r="I14" s="883">
        <f>financiers!I14*100/financiers!$E14</f>
        <v>109.07155776400761</v>
      </c>
      <c r="J14" s="883">
        <f>financiers!J14*100/financiers!$E14</f>
        <v>118.72272536331721</v>
      </c>
      <c r="K14" s="883">
        <f>financiers!K14*100/financiers!$E14</f>
        <v>114.56272431858299</v>
      </c>
      <c r="L14" s="883">
        <f>financiers!L14*100/financiers!$E14</f>
        <v>119.59181363682863</v>
      </c>
      <c r="M14" s="883">
        <f>financiers!M14*100/financiers!$E14</f>
        <v>121.99013161474556</v>
      </c>
      <c r="N14" s="883">
        <f>financiers!N14*100/financiers!$E14</f>
        <v>128.82552285682573</v>
      </c>
      <c r="O14" s="883">
        <f>financiers!O14*100/financiers!$E14</f>
        <v>129.72138244454749</v>
      </c>
      <c r="P14" s="883">
        <f>financiers!P14*100/financiers!$E14</f>
        <v>126.25917679297069</v>
      </c>
      <c r="Q14" s="883">
        <f>financiers!Q14*100/financiers!$E14</f>
        <v>136.0394125981887</v>
      </c>
      <c r="R14" s="883">
        <f>financiers!R14*100/financiers!$E14</f>
        <v>137.79195424064147</v>
      </c>
      <c r="S14" s="883">
        <f>financiers!S14*100/financiers!$E14</f>
        <v>149.3828450289152</v>
      </c>
      <c r="T14" s="883">
        <f>financiers!T14*100/financiers!$E14</f>
        <v>149.95940772276236</v>
      </c>
      <c r="U14" s="883">
        <f>financiers!U14*100/financiers!$E14</f>
        <v>160.60655527188121</v>
      </c>
      <c r="V14" s="883">
        <f>financiers!V14*100/financiers!$E14</f>
        <v>163.67045600471872</v>
      </c>
      <c r="W14" s="883">
        <f>financiers!W14*100/financiers!$E14</f>
        <v>164.07637877709507</v>
      </c>
      <c r="X14" s="883">
        <f>financiers!X14*100/financiers!$E14</f>
        <v>165.32265963212296</v>
      </c>
      <c r="Y14" s="883">
        <f>financiers!Y14*100/financiers!$E14</f>
        <v>164.56283314506351</v>
      </c>
      <c r="Z14" s="883">
        <f>financiers!Z14*100/financiers!$E14</f>
        <v>162.56673783918495</v>
      </c>
      <c r="AA14" s="883">
        <f>financiers!AA14*100/financiers!$E14</f>
        <v>161.90616110236871</v>
      </c>
      <c r="AB14" s="883">
        <f>financiers!AB14*100/financiers!$E14</f>
        <v>172.13824445474668</v>
      </c>
      <c r="AC14" s="883">
        <f>financiers!AC14*100/financiers!$E14</f>
        <v>175.1590499012944</v>
      </c>
      <c r="AD14" s="883">
        <f>financiers!AD14*100/financiers!$E14</f>
        <v>173.72384627606667</v>
      </c>
      <c r="AE14" s="883">
        <f>financiers!AE14*100/financiers!$E14</f>
        <v>189.9944933800852</v>
      </c>
      <c r="AF14" s="883">
        <f>financiers!AF14*100/financiers!$E14</f>
        <v>195.53136705648313</v>
      </c>
      <c r="AG14" s="883">
        <f>financiers!AG14*100/financiers!$E14</f>
        <v>190.0928725184842</v>
      </c>
    </row>
    <row r="15" spans="2:33" x14ac:dyDescent="0.25">
      <c r="B15" s="881" t="s">
        <v>37</v>
      </c>
      <c r="C15" s="881" t="s">
        <v>39</v>
      </c>
      <c r="D15" s="882" t="s">
        <v>35</v>
      </c>
      <c r="E15" s="883">
        <f>financiers!E15*100/financiers!$E15</f>
        <v>100</v>
      </c>
      <c r="F15" s="883">
        <f>financiers!F15*100/financiers!$E15</f>
        <v>101.82464982544562</v>
      </c>
      <c r="G15" s="883">
        <f>financiers!G15*100/financiers!$E15</f>
        <v>100.72829675665177</v>
      </c>
      <c r="H15" s="883">
        <f>financiers!H15*100/financiers!$E15</f>
        <v>100.78134991876234</v>
      </c>
      <c r="I15" s="883">
        <f>financiers!I15*100/financiers!$E15</f>
        <v>109.04580098432562</v>
      </c>
      <c r="J15" s="883">
        <f>financiers!J15*100/financiers!$E15</f>
        <v>124.00679269950594</v>
      </c>
      <c r="K15" s="883">
        <f>financiers!K15*100/financiers!$E15</f>
        <v>115.80321066368558</v>
      </c>
      <c r="L15" s="883">
        <f>financiers!L15*100/financiers!$E15</f>
        <v>119.67727572012561</v>
      </c>
      <c r="M15" s="883">
        <f>financiers!M15*100/financiers!$E15</f>
        <v>120.1270433756969</v>
      </c>
      <c r="N15" s="883">
        <f>financiers!N15*100/financiers!$E15</f>
        <v>131.21965430180617</v>
      </c>
      <c r="O15" s="883">
        <f>financiers!O15*100/financiers!$E15</f>
        <v>138.33564651435987</v>
      </c>
      <c r="P15" s="883">
        <f>financiers!P15*100/financiers!$E15</f>
        <v>146.97596975969759</v>
      </c>
      <c r="Q15" s="883">
        <f>financiers!Q15*100/financiers!$E15</f>
        <v>155.20513099867838</v>
      </c>
      <c r="R15" s="883">
        <f>financiers!R15*100/financiers!$E15</f>
        <v>148.61895987380925</v>
      </c>
      <c r="S15" s="883">
        <f>financiers!S15*100/financiers!$E15</f>
        <v>157.89047364157852</v>
      </c>
      <c r="T15" s="883">
        <f>financiers!T15*100/financiers!$E15</f>
        <v>186.57660260813134</v>
      </c>
      <c r="U15" s="883">
        <f>financiers!U15*100/financiers!$E15</f>
        <v>181.02259969968119</v>
      </c>
      <c r="V15" s="883">
        <f>financiers!V15*100/financiers!$E15</f>
        <v>180.47998901041638</v>
      </c>
      <c r="W15" s="883">
        <f>financiers!W15*100/financiers!$E15</f>
        <v>191.53873117678546</v>
      </c>
      <c r="X15" s="883">
        <f>financiers!X15*100/financiers!$E15</f>
        <v>196.53283374939011</v>
      </c>
      <c r="Y15" s="883">
        <f>financiers!Y15*100/financiers!$E15</f>
        <v>197.86768920320782</v>
      </c>
      <c r="Z15" s="883">
        <f>financiers!Z15*100/financiers!$E15</f>
        <v>193.28474863696005</v>
      </c>
      <c r="AA15" s="883">
        <f>financiers!AA15*100/financiers!$E15</f>
        <v>178.3052830528305</v>
      </c>
      <c r="AB15" s="883">
        <f>financiers!AB15*100/financiers!$E15</f>
        <v>191.98565669867224</v>
      </c>
      <c r="AC15" s="883">
        <f>financiers!AC15*100/financiers!$E15</f>
        <v>185.56953990592535</v>
      </c>
      <c r="AD15" s="883">
        <f>financiers!AD15*100/financiers!$E15</f>
        <v>189.0419167349568</v>
      </c>
      <c r="AE15" s="883">
        <f>financiers!AE15*100/financiers!$E15</f>
        <v>201.81920240255033</v>
      </c>
      <c r="AF15" s="883">
        <f>financiers!AF15*100/financiers!$E15</f>
        <v>207.90752644368547</v>
      </c>
      <c r="AG15" s="883">
        <f>financiers!AG15*100/financiers!$E15</f>
        <v>171.33992392555504</v>
      </c>
    </row>
    <row r="16" spans="2:33" x14ac:dyDescent="0.25">
      <c r="B16" s="881" t="s">
        <v>40</v>
      </c>
      <c r="C16" s="881" t="s">
        <v>38</v>
      </c>
      <c r="D16" s="882" t="s">
        <v>35</v>
      </c>
      <c r="E16" s="883">
        <f>financiers!E16*100/financiers!$E16</f>
        <v>100</v>
      </c>
      <c r="F16" s="883">
        <f>financiers!F16*100/financiers!$E16</f>
        <v>104.41985382450095</v>
      </c>
      <c r="G16" s="883">
        <f>financiers!G16*100/financiers!$E16</f>
        <v>109.98423597559142</v>
      </c>
      <c r="H16" s="883">
        <f>financiers!H16*100/financiers!$E16</f>
        <v>113.8956955897886</v>
      </c>
      <c r="I16" s="883">
        <f>financiers!I16*100/financiers!$E16</f>
        <v>119.24582147198126</v>
      </c>
      <c r="J16" s="883">
        <f>financiers!J16*100/financiers!$E16</f>
        <v>129.25491542096668</v>
      </c>
      <c r="K16" s="883">
        <f>financiers!K16*100/financiers!$E16</f>
        <v>131.51752177505389</v>
      </c>
      <c r="L16" s="883">
        <f>financiers!L16*100/financiers!$E16</f>
        <v>135.08990447815063</v>
      </c>
      <c r="M16" s="883">
        <f>financiers!M16*100/financiers!$E16</f>
        <v>136.23266355396481</v>
      </c>
      <c r="N16" s="883">
        <f>financiers!N16*100/financiers!$E16</f>
        <v>144.27886223021139</v>
      </c>
      <c r="O16" s="883">
        <f>financiers!O16*100/financiers!$E16</f>
        <v>151.37603479054724</v>
      </c>
      <c r="P16" s="883">
        <f>financiers!P16*100/financiers!$E16</f>
        <v>164.05077042025013</v>
      </c>
      <c r="Q16" s="883">
        <f>financiers!Q16*100/financiers!$E16</f>
        <v>179.36469743157866</v>
      </c>
      <c r="R16" s="883">
        <f>financiers!R16*100/financiers!$E16</f>
        <v>179.38990925512775</v>
      </c>
      <c r="S16" s="883">
        <f>financiers!S16*100/financiers!$E16</f>
        <v>180.43880957730829</v>
      </c>
      <c r="T16" s="883">
        <f>financiers!T16*100/financiers!$E16</f>
        <v>182.71291606143546</v>
      </c>
      <c r="U16" s="883">
        <f>financiers!U16*100/financiers!$E16</f>
        <v>186.07290020894851</v>
      </c>
      <c r="V16" s="883">
        <f>financiers!V16*100/financiers!$E16</f>
        <v>188.20546663104577</v>
      </c>
      <c r="W16" s="883">
        <f>financiers!W16*100/financiers!$E16</f>
        <v>189.17483913087327</v>
      </c>
      <c r="X16" s="883">
        <f>financiers!X16*100/financiers!$E16</f>
        <v>192.58383152486417</v>
      </c>
      <c r="Y16" s="883">
        <f>financiers!Y16*100/financiers!$E16</f>
        <v>196.96334643168657</v>
      </c>
      <c r="Z16" s="883">
        <f>financiers!Z16*100/financiers!$E16</f>
        <v>192.2160042886639</v>
      </c>
      <c r="AA16" s="883">
        <f>financiers!AA16*100/financiers!$E16</f>
        <v>201.302699345908</v>
      </c>
      <c r="AB16" s="883">
        <f>financiers!AB16*100/financiers!$E16</f>
        <v>204.44073098365035</v>
      </c>
      <c r="AC16" s="883">
        <f>financiers!AC16*100/financiers!$E16</f>
        <v>212.17686846151261</v>
      </c>
      <c r="AD16" s="883">
        <f>financiers!AD16*100/financiers!$E16</f>
        <v>210.61382386400831</v>
      </c>
      <c r="AE16" s="883">
        <f>financiers!AE16*100/financiers!$E16</f>
        <v>224.94864749624477</v>
      </c>
      <c r="AF16" s="883">
        <f>financiers!AF16*100/financiers!$E16</f>
        <v>232.37896997758361</v>
      </c>
      <c r="AG16" s="883">
        <f>financiers!AG16*100/financiers!$E16</f>
        <v>236.84694742317473</v>
      </c>
    </row>
    <row r="17" spans="2:33" x14ac:dyDescent="0.25">
      <c r="B17" s="881" t="s">
        <v>40</v>
      </c>
      <c r="C17" s="881" t="s">
        <v>39</v>
      </c>
      <c r="D17" s="882" t="s">
        <v>35</v>
      </c>
      <c r="E17" s="883">
        <f>financiers!E17*100/financiers!$E17</f>
        <v>100</v>
      </c>
      <c r="F17" s="883">
        <f>financiers!F17*100/financiers!$E17</f>
        <v>102.31062280710006</v>
      </c>
      <c r="G17" s="883">
        <f>financiers!G17*100/financiers!$E17</f>
        <v>103.44345257692198</v>
      </c>
      <c r="H17" s="883">
        <f>financiers!H17*100/financiers!$E17</f>
        <v>107.67978252076495</v>
      </c>
      <c r="I17" s="883">
        <f>financiers!I17*100/financiers!$E17</f>
        <v>114.33970783282695</v>
      </c>
      <c r="J17" s="883">
        <f>financiers!J17*100/financiers!$E17</f>
        <v>127.10485471596948</v>
      </c>
      <c r="K17" s="883">
        <f>financiers!K17*100/financiers!$E17</f>
        <v>127.38752128229972</v>
      </c>
      <c r="L17" s="883">
        <f>financiers!L17*100/financiers!$E17</f>
        <v>130.67915228249726</v>
      </c>
      <c r="M17" s="883">
        <f>financiers!M17*100/financiers!$E17</f>
        <v>128.02678982964753</v>
      </c>
      <c r="N17" s="883">
        <f>financiers!N17*100/financiers!$E17</f>
        <v>136.71297820504381</v>
      </c>
      <c r="O17" s="883">
        <f>financiers!O17*100/financiers!$E17</f>
        <v>144.84267559660987</v>
      </c>
      <c r="P17" s="883">
        <f>financiers!P17*100/financiers!$E17</f>
        <v>160.46045019706705</v>
      </c>
      <c r="Q17" s="883">
        <f>financiers!Q17*100/financiers!$E17</f>
        <v>174.73732233395103</v>
      </c>
      <c r="R17" s="883">
        <f>financiers!R17*100/financiers!$E17</f>
        <v>174.08422617087922</v>
      </c>
      <c r="S17" s="883">
        <f>financiers!S17*100/financiers!$E17</f>
        <v>175.55578549323198</v>
      </c>
      <c r="T17" s="883">
        <f>financiers!T17*100/financiers!$E17</f>
        <v>190.09331288978356</v>
      </c>
      <c r="U17" s="883">
        <f>financiers!U17*100/financiers!$E17</f>
        <v>187.04390032828829</v>
      </c>
      <c r="V17" s="883">
        <f>financiers!V17*100/financiers!$E17</f>
        <v>189.8068837069298</v>
      </c>
      <c r="W17" s="883">
        <f>financiers!W17*100/financiers!$E17</f>
        <v>195.54572049403154</v>
      </c>
      <c r="X17" s="883">
        <f>financiers!X17*100/financiers!$E17</f>
        <v>201.82101233197565</v>
      </c>
      <c r="Y17" s="883">
        <f>financiers!Y17*100/financiers!$E17</f>
        <v>207.85436792745676</v>
      </c>
      <c r="Z17" s="883">
        <f>financiers!Z17*100/financiers!$E17</f>
        <v>204.63093435174821</v>
      </c>
      <c r="AA17" s="883">
        <f>financiers!AA17*100/financiers!$E17</f>
        <v>210.08305975975694</v>
      </c>
      <c r="AB17" s="883">
        <f>financiers!AB17*100/financiers!$E17</f>
        <v>215.76658608396278</v>
      </c>
      <c r="AC17" s="883">
        <f>financiers!AC17*100/financiers!$E17</f>
        <v>221.23978214450329</v>
      </c>
      <c r="AD17" s="883">
        <f>financiers!AD17*100/financiers!$E17</f>
        <v>223.95328711586038</v>
      </c>
      <c r="AE17" s="883">
        <f>financiers!AE17*100/financiers!$E17</f>
        <v>238.74037005333508</v>
      </c>
      <c r="AF17" s="883">
        <f>financiers!AF17*100/financiers!$E17</f>
        <v>252.06746371426695</v>
      </c>
      <c r="AG17" s="883">
        <f>financiers!AG17*100/financiers!$E17</f>
        <v>248.51113264163899</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financiers!E19*100/financiers!$E19</f>
        <v>100</v>
      </c>
      <c r="F19" s="883">
        <f>financiers!F19*100/financiers!$E19</f>
        <v>101.14574581705411</v>
      </c>
      <c r="G19" s="883">
        <f>financiers!G19*100/financiers!$E19</f>
        <v>102.79696367612115</v>
      </c>
      <c r="H19" s="883">
        <f>financiers!H19*100/financiers!$E19</f>
        <v>104.35551559874408</v>
      </c>
      <c r="I19" s="883">
        <f>financiers!I19*100/financiers!$E19</f>
        <v>111.90395978696088</v>
      </c>
      <c r="J19" s="883">
        <f>financiers!J19*100/financiers!$E19</f>
        <v>105.13900513971396</v>
      </c>
      <c r="K19" s="883">
        <f>financiers!K19*100/financiers!$E19</f>
        <v>110.41280544924798</v>
      </c>
      <c r="L19" s="883">
        <f>financiers!L19*100/financiers!$E19</f>
        <v>105.42544323477954</v>
      </c>
      <c r="M19" s="883">
        <f>financiers!M19*100/financiers!$E19</f>
        <v>89.553492476692895</v>
      </c>
      <c r="N19" s="883">
        <f>financiers!N19*100/financiers!$E19</f>
        <v>83.630997796009055</v>
      </c>
      <c r="O19" s="883">
        <f>financiers!O19*100/financiers!$E19</f>
        <v>82.485258542163123</v>
      </c>
      <c r="P19" s="883">
        <f>financiers!P19*100/financiers!$E19</f>
        <v>80.042123982809372</v>
      </c>
      <c r="Q19" s="883">
        <f>financiers!Q19*100/financiers!$E19</f>
        <v>80.598145854306878</v>
      </c>
      <c r="R19" s="883">
        <f>financiers!R19*100/financiers!$E19</f>
        <v>79.174389101504019</v>
      </c>
      <c r="S19" s="883">
        <f>financiers!S19*100/financiers!$E19</f>
        <v>74.827294098868563</v>
      </c>
      <c r="T19" s="883">
        <f>financiers!T19*100/financiers!$E19</f>
        <v>79.890481057563861</v>
      </c>
      <c r="U19" s="883">
        <f>financiers!U19*100/financiers!$E19</f>
        <v>84.10278089037925</v>
      </c>
      <c r="V19" s="883">
        <f>financiers!V19*100/financiers!$E19</f>
        <v>82.729567403852769</v>
      </c>
      <c r="W19" s="883">
        <f>financiers!W19*100/financiers!$E19</f>
        <v>87.759052288488959</v>
      </c>
      <c r="X19" s="883">
        <f>financiers!X19*100/financiers!$E19</f>
        <v>83.993260635301482</v>
      </c>
      <c r="Y19" s="883">
        <f>financiers!Y19*100/financiers!$E19</f>
        <v>85.332772047768856</v>
      </c>
      <c r="Z19" s="883">
        <f>financiers!Z19*100/financiers!$E19</f>
        <v>81.8028620969542</v>
      </c>
      <c r="AA19" s="883">
        <f>financiers!AA19*100/financiers!$E19</f>
        <v>84.62510068781765</v>
      </c>
      <c r="AB19" s="883">
        <f>financiers!AB19*100/financiers!$E19</f>
        <v>78.955348591348468</v>
      </c>
      <c r="AC19" s="883">
        <f>financiers!AC19*100/financiers!$E19</f>
        <v>82.232515957948465</v>
      </c>
      <c r="AD19" s="883">
        <f>financiers!AD19*100/financiers!$E19</f>
        <v>84.245996656307952</v>
      </c>
      <c r="AE19" s="883">
        <f>financiers!AE19*100/financiers!$E19</f>
        <v>90.834033463567053</v>
      </c>
      <c r="AF19" s="883">
        <f>financiers!AF19*100/financiers!$E19</f>
        <v>84.10278089037925</v>
      </c>
      <c r="AG19" s="883">
        <f>financiers!AG19*100/financiers!$E19</f>
        <v>83.580454529732677</v>
      </c>
    </row>
    <row r="20" spans="2:33" x14ac:dyDescent="0.25">
      <c r="B20" s="881" t="s">
        <v>37</v>
      </c>
      <c r="C20" s="881" t="s">
        <v>39</v>
      </c>
      <c r="D20" s="882" t="s">
        <v>35</v>
      </c>
      <c r="E20" s="883">
        <f>financiers!E20*100/financiers!$E20</f>
        <v>100</v>
      </c>
      <c r="F20" s="883">
        <f>financiers!F20*100/financiers!$E20</f>
        <v>105.56427946249292</v>
      </c>
      <c r="G20" s="883">
        <f>financiers!G20*100/financiers!$E20</f>
        <v>109.07558049734851</v>
      </c>
      <c r="H20" s="883">
        <f>financiers!H20*100/financiers!$E20</f>
        <v>105.6505174277918</v>
      </c>
      <c r="I20" s="883">
        <f>financiers!I20*100/financiers!$E20</f>
        <v>122.1541471451372</v>
      </c>
      <c r="J20" s="883">
        <f>financiers!J20*100/financiers!$E20</f>
        <v>104.41229470215724</v>
      </c>
      <c r="K20" s="883">
        <f>financiers!K20*100/financiers!$E20</f>
        <v>107.11784997168306</v>
      </c>
      <c r="L20" s="883">
        <f>financiers!L20*100/financiers!$E20</f>
        <v>116.77650208515678</v>
      </c>
      <c r="M20" s="883">
        <f>financiers!M20*100/financiers!$E20</f>
        <v>130.21675333367656</v>
      </c>
      <c r="N20" s="883">
        <f>financiers!N20*100/financiers!$E20</f>
        <v>147.00998815836894</v>
      </c>
      <c r="O20" s="883">
        <f>financiers!O20*100/financiers!$E20</f>
        <v>144.18472944447305</v>
      </c>
      <c r="P20" s="883">
        <f>financiers!P20*100/financiers!$E20</f>
        <v>143.85651032281316</v>
      </c>
      <c r="Q20" s="883">
        <f>financiers!Q20*100/financiers!$E20</f>
        <v>136.25212377078722</v>
      </c>
      <c r="R20" s="883">
        <f>financiers!R20*100/financiers!$E20</f>
        <v>126.35792617000463</v>
      </c>
      <c r="S20" s="883">
        <f>financiers!S20*100/financiers!$E20</f>
        <v>142.53462389950059</v>
      </c>
      <c r="T20" s="883">
        <f>financiers!T20*100/financiers!$E20</f>
        <v>148.46058796272462</v>
      </c>
      <c r="U20" s="883">
        <f>financiers!U20*100/financiers!$E20</f>
        <v>152.96040776399116</v>
      </c>
      <c r="V20" s="883">
        <f>financiers!V20*100/financiers!$E20</f>
        <v>156.87844308294291</v>
      </c>
      <c r="W20" s="883">
        <f>financiers!W20*100/financiers!$E20</f>
        <v>153.51902383771818</v>
      </c>
      <c r="X20" s="883">
        <f>financiers!X20*100/financiers!$E20</f>
        <v>154.62724604849919</v>
      </c>
      <c r="Y20" s="883">
        <f>financiers!Y20*100/financiers!$E20</f>
        <v>160.73083457756269</v>
      </c>
      <c r="Z20" s="883">
        <f>financiers!Z20*100/financiers!$E20</f>
        <v>157.42161355094476</v>
      </c>
      <c r="AA20" s="883">
        <f>financiers!AA20*100/financiers!$E20</f>
        <v>156.09715286001133</v>
      </c>
      <c r="AB20" s="883">
        <f>financiers!AB20*100/financiers!$E20</f>
        <v>154.98635638160943</v>
      </c>
      <c r="AC20" s="883">
        <f>financiers!AC20*100/financiers!$E20</f>
        <v>162.12608762806983</v>
      </c>
      <c r="AD20" s="883">
        <f>financiers!AD20*100/financiers!$E20</f>
        <v>165.21778304072492</v>
      </c>
      <c r="AE20" s="883">
        <f>financiers!AE20*100/financiers!$E20</f>
        <v>179.42387890645111</v>
      </c>
      <c r="AF20" s="883">
        <f>financiers!AF20*100/financiers!$E20</f>
        <v>171.45394635226279</v>
      </c>
      <c r="AG20" s="883">
        <f>financiers!AG20*100/financiers!$E20</f>
        <v>183.33933995778202</v>
      </c>
    </row>
    <row r="21" spans="2:33" x14ac:dyDescent="0.25">
      <c r="B21" s="881" t="s">
        <v>40</v>
      </c>
      <c r="C21" s="881" t="s">
        <v>38</v>
      </c>
      <c r="D21" s="882" t="s">
        <v>35</v>
      </c>
      <c r="E21" s="883">
        <f>financiers!E21*100/financiers!$E21</f>
        <v>100</v>
      </c>
      <c r="F21" s="883">
        <f>financiers!F21*100/financiers!$E21</f>
        <v>103.97578636323011</v>
      </c>
      <c r="G21" s="883">
        <f>financiers!G21*100/financiers!$E21</f>
        <v>109.04777352145872</v>
      </c>
      <c r="H21" s="883">
        <f>financiers!H21*100/financiers!$E21</f>
        <v>113.92343073961082</v>
      </c>
      <c r="I21" s="883">
        <f>financiers!I21*100/financiers!$E21</f>
        <v>124.47643938561198</v>
      </c>
      <c r="J21" s="883">
        <f>financiers!J21*100/financiers!$E21</f>
        <v>131.00457918336389</v>
      </c>
      <c r="K21" s="883">
        <f>financiers!K21*100/financiers!$E21</f>
        <v>134.30955601775025</v>
      </c>
      <c r="L21" s="883">
        <f>financiers!L21*100/financiers!$E21</f>
        <v>134.75131005810914</v>
      </c>
      <c r="M21" s="883">
        <f>financiers!M21*100/financiers!$E21</f>
        <v>132.49345737129551</v>
      </c>
      <c r="N21" s="883">
        <f>financiers!N21*100/financiers!$E21</f>
        <v>129.90837838836541</v>
      </c>
      <c r="O21" s="883">
        <f>financiers!O21*100/financiers!$E21</f>
        <v>131.05366166838303</v>
      </c>
      <c r="P21" s="883">
        <f>financiers!P21*100/financiers!$E21</f>
        <v>133.67146619972146</v>
      </c>
      <c r="Q21" s="883">
        <f>financiers!Q21*100/financiers!$E21</f>
        <v>136.82918974145707</v>
      </c>
      <c r="R21" s="883">
        <f>financiers!R21*100/financiers!$E21</f>
        <v>138.97251468402828</v>
      </c>
      <c r="S21" s="883">
        <f>financiers!S21*100/financiers!$E21</f>
        <v>137.3200262668351</v>
      </c>
      <c r="T21" s="883">
        <f>financiers!T21*100/financiers!$E21</f>
        <v>142.27748568082129</v>
      </c>
      <c r="U21" s="883">
        <f>financiers!U21*100/financiers!$E21</f>
        <v>146.30235452907056</v>
      </c>
      <c r="V21" s="883">
        <f>financiers!V21*100/financiers!$E21</f>
        <v>147.15314289897339</v>
      </c>
      <c r="W21" s="883">
        <f>financiers!W21*100/financiers!$E21</f>
        <v>151.2107314580376</v>
      </c>
      <c r="X21" s="883">
        <f>financiers!X21*100/financiers!$E21</f>
        <v>152.33965780144442</v>
      </c>
      <c r="Y21" s="883">
        <f>financiers!Y21*100/financiers!$E21</f>
        <v>155.8900528985198</v>
      </c>
      <c r="Z21" s="883">
        <f>financiers!Z21*100/financiers!$E21</f>
        <v>154.18848199630747</v>
      </c>
      <c r="AA21" s="883">
        <f>financiers!AA21*100/financiers!$E21</f>
        <v>156.67539017160598</v>
      </c>
      <c r="AB21" s="883">
        <f>financiers!AB21*100/financiers!$E21</f>
        <v>153.73036518174442</v>
      </c>
      <c r="AC21" s="883">
        <f>financiers!AC21*100/financiers!$E21</f>
        <v>160.0785319760306</v>
      </c>
      <c r="AD21" s="883">
        <f>financiers!AD21*100/financiers!$E21</f>
        <v>163.61256429890182</v>
      </c>
      <c r="AE21" s="883">
        <f>financiers!AE21*100/financiers!$E21</f>
        <v>170.77879391468252</v>
      </c>
      <c r="AF21" s="883">
        <f>financiers!AF21*100/financiers!$E21</f>
        <v>167.5392681771128</v>
      </c>
      <c r="AG21" s="883">
        <f>financiers!AG21*100/financiers!$E21</f>
        <v>166.96662361830732</v>
      </c>
    </row>
    <row r="22" spans="2:33" x14ac:dyDescent="0.25">
      <c r="B22" s="881" t="s">
        <v>40</v>
      </c>
      <c r="C22" s="881" t="s">
        <v>39</v>
      </c>
      <c r="D22" s="882" t="s">
        <v>35</v>
      </c>
      <c r="E22" s="883">
        <f>financiers!E22*100/financiers!$E22</f>
        <v>100</v>
      </c>
      <c r="F22" s="883">
        <f>financiers!F22*100/financiers!$E22</f>
        <v>106.4804950307205</v>
      </c>
      <c r="G22" s="883">
        <f>financiers!G22*100/financiers!$E22</f>
        <v>112.31009471548869</v>
      </c>
      <c r="H22" s="883">
        <f>financiers!H22*100/financiers!$E22</f>
        <v>114.23286291793757</v>
      </c>
      <c r="I22" s="883">
        <f>financiers!I22*100/financiers!$E22</f>
        <v>127.73456312663271</v>
      </c>
      <c r="J22" s="883">
        <f>financiers!J22*100/financiers!$E22</f>
        <v>125.93584448563215</v>
      </c>
      <c r="K22" s="883">
        <f>financiers!K22*100/financiers!$E22</f>
        <v>126.57068635892647</v>
      </c>
      <c r="L22" s="883">
        <f>financiers!L22*100/financiers!$E22</f>
        <v>136.24144422877657</v>
      </c>
      <c r="M22" s="883">
        <f>financiers!M22*100/financiers!$E22</f>
        <v>151.6797770026707</v>
      </c>
      <c r="N22" s="883">
        <f>financiers!N22*100/financiers!$E22</f>
        <v>162.32322937493615</v>
      </c>
      <c r="O22" s="883">
        <f>financiers!O22*100/financiers!$E22</f>
        <v>161.37023686169204</v>
      </c>
      <c r="P22" s="883">
        <f>financiers!P22*100/financiers!$E22</f>
        <v>164.8049503072051</v>
      </c>
      <c r="Q22" s="883">
        <f>financiers!Q22*100/financiers!$E22</f>
        <v>162.82672465375578</v>
      </c>
      <c r="R22" s="883">
        <f>financiers!R22*100/financiers!$E22</f>
        <v>160.23481852278863</v>
      </c>
      <c r="S22" s="883">
        <f>financiers!S22*100/financiers!$E22</f>
        <v>171.9575020796544</v>
      </c>
      <c r="T22" s="883">
        <f>financiers!T22*100/financiers!$E22</f>
        <v>175.123684709797</v>
      </c>
      <c r="U22" s="883">
        <f>financiers!U22*100/financiers!$E22</f>
        <v>176.81002904219145</v>
      </c>
      <c r="V22" s="883">
        <f>financiers!V22*100/financiers!$E22</f>
        <v>181.03574086776317</v>
      </c>
      <c r="W22" s="883">
        <f>financiers!W22*100/financiers!$E22</f>
        <v>178.19135739408355</v>
      </c>
      <c r="X22" s="883">
        <f>financiers!X22*100/financiers!$E22</f>
        <v>182.93078034471185</v>
      </c>
      <c r="Y22" s="883">
        <f>financiers!Y22*100/financiers!$E22</f>
        <v>188.69908495205848</v>
      </c>
      <c r="Z22" s="883">
        <f>financiers!Z22*100/financiers!$E22</f>
        <v>188.20069759635732</v>
      </c>
      <c r="AA22" s="883">
        <f>financiers!AA22*100/financiers!$E22</f>
        <v>188.37071846587179</v>
      </c>
      <c r="AB22" s="883">
        <f>financiers!AB22*100/financiers!$E22</f>
        <v>191.84191707651669</v>
      </c>
      <c r="AC22" s="883">
        <f>financiers!AC22*100/financiers!$E22</f>
        <v>201.09966287707419</v>
      </c>
      <c r="AD22" s="883">
        <f>financiers!AD22*100/financiers!$E22</f>
        <v>204.51686344332396</v>
      </c>
      <c r="AE22" s="883">
        <f>financiers!AE22*100/financiers!$E22</f>
        <v>218.2309073130865</v>
      </c>
      <c r="AF22" s="883">
        <f>financiers!AF22*100/financiers!$E22</f>
        <v>230.125071146072</v>
      </c>
      <c r="AG22" s="883">
        <f>financiers!AG22*100/financiers!$E22</f>
        <v>241.52303673326426</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64943.4</v>
      </c>
      <c r="F24" s="883">
        <v>67276.800000000003</v>
      </c>
      <c r="G24" s="883">
        <v>68803.600000000006</v>
      </c>
      <c r="H24" s="883">
        <v>68732.899999999994</v>
      </c>
      <c r="I24" s="883">
        <v>65647.3</v>
      </c>
      <c r="J24" s="883">
        <v>69836.7</v>
      </c>
      <c r="K24" s="883">
        <v>69243.3</v>
      </c>
      <c r="L24" s="883">
        <v>65391.4</v>
      </c>
      <c r="M24" s="883">
        <v>66258.8</v>
      </c>
      <c r="N24" s="883">
        <v>68375</v>
      </c>
      <c r="O24" s="883">
        <v>72733.7</v>
      </c>
      <c r="P24" s="883">
        <v>76116.399999999994</v>
      </c>
      <c r="Q24" s="883">
        <v>81188.7</v>
      </c>
      <c r="R24" s="883">
        <v>80546.600000000006</v>
      </c>
      <c r="S24" s="883">
        <v>79989.8</v>
      </c>
      <c r="T24" s="883">
        <v>83542.3</v>
      </c>
      <c r="U24" s="883">
        <v>84940.1</v>
      </c>
      <c r="V24" s="883">
        <v>86192.1</v>
      </c>
      <c r="W24" s="883">
        <v>83709.5</v>
      </c>
      <c r="X24" s="883">
        <v>83193</v>
      </c>
      <c r="Y24" s="883">
        <v>82151.7</v>
      </c>
      <c r="Z24" s="883">
        <v>81484</v>
      </c>
      <c r="AA24" s="883">
        <v>81611.600000000006</v>
      </c>
      <c r="AB24" s="883">
        <v>81305</v>
      </c>
      <c r="AC24" s="883">
        <v>81615.399999999994</v>
      </c>
      <c r="AD24" s="883">
        <v>81527</v>
      </c>
      <c r="AE24" s="883">
        <v>80736.2</v>
      </c>
      <c r="AF24" s="883">
        <v>80723.3</v>
      </c>
      <c r="AG24" s="883">
        <v>75411.199999999997</v>
      </c>
    </row>
    <row r="25" spans="2:33" x14ac:dyDescent="0.25">
      <c r="B25" s="881" t="s">
        <v>37</v>
      </c>
      <c r="C25" s="881" t="s">
        <v>39</v>
      </c>
      <c r="D25" s="882" t="s">
        <v>35</v>
      </c>
      <c r="E25" s="883">
        <v>42098.5</v>
      </c>
      <c r="F25" s="883">
        <v>44350.400000000001</v>
      </c>
      <c r="G25" s="883">
        <v>42512.5</v>
      </c>
      <c r="H25" s="883">
        <v>48293.1</v>
      </c>
      <c r="I25" s="883">
        <v>50772.5</v>
      </c>
      <c r="J25" s="883">
        <v>55931.3</v>
      </c>
      <c r="K25" s="883">
        <v>60498.6</v>
      </c>
      <c r="L25" s="883">
        <v>58776.4</v>
      </c>
      <c r="M25" s="883">
        <v>65176.7</v>
      </c>
      <c r="N25" s="883">
        <v>65834.8</v>
      </c>
      <c r="O25" s="883">
        <v>70631</v>
      </c>
      <c r="P25" s="883">
        <v>73308.899999999994</v>
      </c>
      <c r="Q25" s="883">
        <v>82291.3</v>
      </c>
      <c r="R25" s="883">
        <v>81241.399999999994</v>
      </c>
      <c r="S25" s="883">
        <v>73896.800000000003</v>
      </c>
      <c r="T25" s="883">
        <v>76744.100000000006</v>
      </c>
      <c r="U25" s="883">
        <v>79271.399999999994</v>
      </c>
      <c r="V25" s="883">
        <v>78822.600000000006</v>
      </c>
      <c r="W25" s="883">
        <v>81920.5</v>
      </c>
      <c r="X25" s="883">
        <v>86065.9</v>
      </c>
      <c r="Y25" s="883">
        <v>84786.8</v>
      </c>
      <c r="Z25" s="883">
        <v>82387.899999999994</v>
      </c>
      <c r="AA25" s="883">
        <v>79614.3</v>
      </c>
      <c r="AB25" s="883">
        <v>79794.100000000006</v>
      </c>
      <c r="AC25" s="883">
        <v>80226.600000000006</v>
      </c>
      <c r="AD25" s="883">
        <v>81527</v>
      </c>
      <c r="AE25" s="883">
        <v>77623.5</v>
      </c>
      <c r="AF25" s="883">
        <v>89877.5</v>
      </c>
      <c r="AG25" s="883">
        <v>110007</v>
      </c>
    </row>
    <row r="26" spans="2:33" x14ac:dyDescent="0.25">
      <c r="B26" s="881" t="s">
        <v>40</v>
      </c>
      <c r="C26" s="881" t="s">
        <v>39</v>
      </c>
      <c r="D26" s="882" t="s">
        <v>35</v>
      </c>
      <c r="E26" s="883">
        <v>62300.1</v>
      </c>
      <c r="F26" s="883">
        <v>67086.3</v>
      </c>
      <c r="G26" s="883">
        <v>70246.3</v>
      </c>
      <c r="H26" s="883">
        <v>78879.199999999997</v>
      </c>
      <c r="I26" s="883">
        <v>84278.5</v>
      </c>
      <c r="J26" s="883">
        <v>93614.399999999994</v>
      </c>
      <c r="K26" s="883">
        <v>100909.4</v>
      </c>
      <c r="L26" s="883">
        <v>101444.2</v>
      </c>
      <c r="M26" s="883">
        <v>109136.1</v>
      </c>
      <c r="N26" s="883">
        <v>112996</v>
      </c>
      <c r="O26" s="883">
        <v>121999.3</v>
      </c>
      <c r="P26" s="883">
        <v>129710.5</v>
      </c>
      <c r="Q26" s="883">
        <v>140736.4</v>
      </c>
      <c r="R26" s="883">
        <v>140675</v>
      </c>
      <c r="S26" s="883">
        <v>133929.9</v>
      </c>
      <c r="T26" s="883">
        <v>134687.9</v>
      </c>
      <c r="U26" s="883">
        <v>136207.70000000001</v>
      </c>
      <c r="V26" s="883">
        <v>132984.70000000001</v>
      </c>
      <c r="W26" s="883">
        <v>138979.4</v>
      </c>
      <c r="X26" s="883">
        <v>145087.1</v>
      </c>
      <c r="Y26" s="883">
        <v>143795.70000000001</v>
      </c>
      <c r="Z26" s="883">
        <v>141117.79999999999</v>
      </c>
      <c r="AA26" s="883">
        <v>140078.79999999999</v>
      </c>
      <c r="AB26" s="883">
        <v>138300.70000000001</v>
      </c>
      <c r="AC26" s="883">
        <v>137449.60000000001</v>
      </c>
      <c r="AD26" s="883">
        <v>139678.39999999999</v>
      </c>
      <c r="AE26" s="883">
        <v>137758.5</v>
      </c>
      <c r="AF26" s="883">
        <v>152058</v>
      </c>
      <c r="AG26" s="883">
        <v>173361.6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38</v>
      </c>
      <c r="D28" s="882" t="s">
        <v>35</v>
      </c>
      <c r="E28" s="883">
        <f>financiers!E28*100/financiers!$E28</f>
        <v>100</v>
      </c>
      <c r="F28" s="883">
        <f>financiers!F28*100/financiers!$E28</f>
        <v>105.95634820253194</v>
      </c>
      <c r="G28" s="883">
        <f>financiers!G28*100/financiers!$E28</f>
        <v>114.13511586857089</v>
      </c>
      <c r="H28" s="883">
        <f>financiers!H28*100/financiers!$E28</f>
        <v>123.50338326332088</v>
      </c>
      <c r="I28" s="883">
        <f>financiers!I28*100/financiers!$E28</f>
        <v>131.13486553650696</v>
      </c>
      <c r="J28" s="883">
        <f>financiers!J28*100/financiers!$E28</f>
        <v>134.80854363774404</v>
      </c>
      <c r="K28" s="883">
        <f>financiers!K28*100/financiers!$E28</f>
        <v>134.96756942359031</v>
      </c>
      <c r="L28" s="883">
        <f>financiers!L28*100/financiers!$E28</f>
        <v>139.01832355098745</v>
      </c>
      <c r="M28" s="883">
        <f>financiers!M28*100/financiers!$E28</f>
        <v>141.46943442212165</v>
      </c>
      <c r="N28" s="883">
        <f>financiers!N28*100/financiers!$E28</f>
        <v>145.57407815587288</v>
      </c>
      <c r="O28" s="883">
        <f>financiers!O28*100/financiers!$E28</f>
        <v>146.19398778977825</v>
      </c>
      <c r="P28" s="883">
        <f>financiers!P28*100/financiers!$E28</f>
        <v>154.19163207136714</v>
      </c>
      <c r="Q28" s="883">
        <f>financiers!Q28*100/financiers!$E28</f>
        <v>164.87168221667645</v>
      </c>
      <c r="R28" s="883">
        <f>financiers!R28*100/financiers!$E28</f>
        <v>174.50197479617989</v>
      </c>
      <c r="S28" s="883">
        <f>financiers!S28*100/financiers!$E28</f>
        <v>174.07253778362266</v>
      </c>
      <c r="T28" s="883">
        <f>financiers!T28*100/financiers!$E28</f>
        <v>177.03173562961638</v>
      </c>
      <c r="U28" s="883">
        <f>financiers!U28*100/financiers!$E28</f>
        <v>176.6704750671401</v>
      </c>
      <c r="V28" s="883">
        <f>financiers!V28*100/financiers!$E28</f>
        <v>169.99422247403356</v>
      </c>
      <c r="W28" s="883">
        <f>financiers!W28*100/financiers!$E28</f>
        <v>168.63155147200348</v>
      </c>
      <c r="X28" s="883">
        <f>financiers!X28*100/financiers!$E28</f>
        <v>171.09836274940542</v>
      </c>
      <c r="Y28" s="883">
        <f>financiers!Y28*100/financiers!$E28</f>
        <v>172.84246552263437</v>
      </c>
      <c r="Z28" s="883">
        <f>financiers!Z28*100/financiers!$E28</f>
        <v>171.1743137934611</v>
      </c>
      <c r="AA28" s="883">
        <f>financiers!AA28*100/financiers!$E28</f>
        <v>166.40720890596995</v>
      </c>
      <c r="AB28" s="883">
        <f>financiers!AB28*100/financiers!$E28</f>
        <v>163.97349800350727</v>
      </c>
      <c r="AC28" s="883">
        <f>financiers!AC28*100/financiers!$E28</f>
        <v>162.91308612096904</v>
      </c>
      <c r="AD28" s="883">
        <f>financiers!AD28*100/financiers!$E28</f>
        <v>163.88143563384062</v>
      </c>
      <c r="AE28" s="883">
        <f>financiers!AE28*100/financiers!$E28</f>
        <v>167.89178159669777</v>
      </c>
      <c r="AF28" s="883">
        <f>financiers!AF28*100/financiers!$E28</f>
        <v>168.44405719405535</v>
      </c>
      <c r="AG28" s="883">
        <f>financiers!AG28*100/financiers!$E28</f>
        <v>166.69668679020876</v>
      </c>
    </row>
    <row r="29" spans="2:33" x14ac:dyDescent="0.25">
      <c r="B29" s="881" t="s">
        <v>37</v>
      </c>
      <c r="C29" s="881" t="s">
        <v>39</v>
      </c>
      <c r="D29" s="882" t="s">
        <v>35</v>
      </c>
      <c r="E29" s="883">
        <f>financiers!E29*100/financiers!$E29</f>
        <v>100</v>
      </c>
      <c r="F29" s="883">
        <f>financiers!F29*100/financiers!$E29</f>
        <v>103.76939147441881</v>
      </c>
      <c r="G29" s="883">
        <f>financiers!G29*100/financiers!$E29</f>
        <v>109.98799839978663</v>
      </c>
      <c r="H29" s="883">
        <f>financiers!H29*100/financiers!$E29</f>
        <v>115.31315286482642</v>
      </c>
      <c r="I29" s="883">
        <f>financiers!I29*100/financiers!$E29</f>
        <v>125.19002533671156</v>
      </c>
      <c r="J29" s="883">
        <f>financiers!J29*100/financiers!$E29</f>
        <v>131.88425123349779</v>
      </c>
      <c r="K29" s="883">
        <f>financiers!K29*100/financiers!$E29</f>
        <v>142.47677468106858</v>
      </c>
      <c r="L29" s="883">
        <f>financiers!L29*100/financiers!$E29</f>
        <v>150.25558963417345</v>
      </c>
      <c r="M29" s="883">
        <f>financiers!M29*100/financiers!$E29</f>
        <v>158.56336400408944</v>
      </c>
      <c r="N29" s="883">
        <f>financiers!N29*100/financiers!$E29</f>
        <v>160.7503222651909</v>
      </c>
      <c r="O29" s="883">
        <f>financiers!O29*100/financiers!$E29</f>
        <v>165.9199004311686</v>
      </c>
      <c r="P29" s="883">
        <f>financiers!P29*100/financiers!$E29</f>
        <v>164.92865715428724</v>
      </c>
      <c r="Q29" s="883">
        <f>financiers!Q29*100/financiers!$E29</f>
        <v>165.36427079166111</v>
      </c>
      <c r="R29" s="883">
        <f>financiers!R29*100/financiers!$E29</f>
        <v>164.36858247766369</v>
      </c>
      <c r="S29" s="883">
        <f>financiers!S29*100/financiers!$E29</f>
        <v>196.36840467617904</v>
      </c>
      <c r="T29" s="883">
        <f>financiers!T29*100/financiers!$E29</f>
        <v>228.71493976974708</v>
      </c>
      <c r="U29" s="883">
        <f>financiers!U29*100/financiers!$E29</f>
        <v>229.13721829577278</v>
      </c>
      <c r="V29" s="883">
        <f>financiers!V29*100/financiers!$E29</f>
        <v>240.10756989820865</v>
      </c>
      <c r="W29" s="883">
        <f>financiers!W29*100/financiers!$E29</f>
        <v>231.23972085166912</v>
      </c>
      <c r="X29" s="883">
        <f>financiers!X29*100/financiers!$E29</f>
        <v>245.5038449571054</v>
      </c>
      <c r="Y29" s="883">
        <f>financiers!Y29*100/financiers!$E29</f>
        <v>244.09921322843044</v>
      </c>
      <c r="Z29" s="883">
        <f>financiers!Z29*100/financiers!$E29</f>
        <v>232.71102813708495</v>
      </c>
      <c r="AA29" s="883">
        <f>financiers!AA29*100/financiers!$E29</f>
        <v>226.43019069209228</v>
      </c>
      <c r="AB29" s="883">
        <f>financiers!AB29*100/financiers!$E29</f>
        <v>224.07432102058053</v>
      </c>
      <c r="AC29" s="883">
        <f>financiers!AC29*100/financiers!$E29</f>
        <v>229.58172200737877</v>
      </c>
      <c r="AD29" s="883">
        <f>financiers!AD29*100/financiers!$E29</f>
        <v>234.86687113837399</v>
      </c>
      <c r="AE29" s="883">
        <f>financiers!AE29*100/financiers!$E29</f>
        <v>227.01693559141219</v>
      </c>
      <c r="AF29" s="883">
        <f>financiers!AF29*100/financiers!$E29</f>
        <v>230.10179134995778</v>
      </c>
      <c r="AG29" s="883">
        <f>financiers!AG29*100/financiers!$E29</f>
        <v>229.09721296172822</v>
      </c>
    </row>
    <row r="30" spans="2:33" x14ac:dyDescent="0.25">
      <c r="B30" s="881" t="s">
        <v>40</v>
      </c>
      <c r="C30" s="881" t="s">
        <v>38</v>
      </c>
      <c r="D30" s="882" t="s">
        <v>35</v>
      </c>
      <c r="E30" s="883">
        <f>financiers!E30*100/financiers!$E30</f>
        <v>100</v>
      </c>
      <c r="F30" s="883">
        <f>financiers!F30*100/financiers!$E30</f>
        <v>105.61098372035765</v>
      </c>
      <c r="G30" s="883">
        <f>financiers!G30*100/financiers!$E30</f>
        <v>115.0399425151242</v>
      </c>
      <c r="H30" s="883">
        <f>financiers!H30*100/financiers!$E30</f>
        <v>126.27797381162011</v>
      </c>
      <c r="I30" s="883">
        <f>financiers!I30*100/financiers!$E30</f>
        <v>135.77899992869308</v>
      </c>
      <c r="J30" s="883">
        <f>financiers!J30*100/financiers!$E30</f>
        <v>138.84929633675617</v>
      </c>
      <c r="K30" s="883">
        <f>financiers!K30*100/financiers!$E30</f>
        <v>139.26341500499669</v>
      </c>
      <c r="L30" s="883">
        <f>financiers!L30*100/financiers!$E30</f>
        <v>140.0227059063397</v>
      </c>
      <c r="M30" s="883">
        <f>financiers!M30*100/financiers!$E30</f>
        <v>139.23873482508222</v>
      </c>
      <c r="N30" s="883">
        <f>financiers!N30*100/financiers!$E30</f>
        <v>142.10309316531166</v>
      </c>
      <c r="O30" s="883">
        <f>financiers!O30*100/financiers!$E30</f>
        <v>147.4873487454465</v>
      </c>
      <c r="P30" s="883">
        <f>financiers!P30*100/financiers!$E30</f>
        <v>156.52755202099095</v>
      </c>
      <c r="Q30" s="883">
        <f>financiers!Q30*100/financiers!$E30</f>
        <v>165.26283247459648</v>
      </c>
      <c r="R30" s="883">
        <f>financiers!R30*100/financiers!$E30</f>
        <v>169.67002506162169</v>
      </c>
      <c r="S30" s="883">
        <f>financiers!S30*100/financiers!$E30</f>
        <v>165.61565994644431</v>
      </c>
      <c r="T30" s="883">
        <f>financiers!T30*100/financiers!$E30</f>
        <v>166.65820348251225</v>
      </c>
      <c r="U30" s="883">
        <f>financiers!U30*100/financiers!$E30</f>
        <v>167.2681565003987</v>
      </c>
      <c r="V30" s="883">
        <f>financiers!V30*100/financiers!$E30</f>
        <v>161.53505684811273</v>
      </c>
      <c r="W30" s="883">
        <f>financiers!W30*100/financiers!$E30</f>
        <v>159.72308876861004</v>
      </c>
      <c r="X30" s="883">
        <f>financiers!X30*100/financiers!$E30</f>
        <v>162.18866532153436</v>
      </c>
      <c r="Y30" s="883">
        <f>financiers!Y30*100/financiers!$E30</f>
        <v>166.78726528063717</v>
      </c>
      <c r="Z30" s="883">
        <f>financiers!Z30*100/financiers!$E30</f>
        <v>165.14175155770204</v>
      </c>
      <c r="AA30" s="883">
        <f>financiers!AA30*100/financiers!$E30</f>
        <v>162.79011995067344</v>
      </c>
      <c r="AB30" s="883">
        <f>financiers!AB30*100/financiers!$E30</f>
        <v>165.82717794226653</v>
      </c>
      <c r="AC30" s="883">
        <f>financiers!AC30*100/financiers!$E30</f>
        <v>166.60714802153092</v>
      </c>
      <c r="AD30" s="883">
        <f>financiers!AD30*100/financiers!$E30</f>
        <v>167.38184973345457</v>
      </c>
      <c r="AE30" s="883">
        <f>financiers!AE30*100/financiers!$E30</f>
        <v>168.72505281525056</v>
      </c>
      <c r="AF30" s="883">
        <f>financiers!AF30*100/financiers!$E30</f>
        <v>164.56034946472911</v>
      </c>
      <c r="AG30" s="883">
        <f>financiers!AG30*100/financiers!$E30</f>
        <v>163.10980581868202</v>
      </c>
    </row>
    <row r="31" spans="2:33" x14ac:dyDescent="0.25">
      <c r="B31" s="881" t="s">
        <v>40</v>
      </c>
      <c r="C31" s="881" t="s">
        <v>39</v>
      </c>
      <c r="D31" s="882" t="s">
        <v>35</v>
      </c>
      <c r="E31" s="883">
        <f>financiers!E31*100/financiers!$E31</f>
        <v>100</v>
      </c>
      <c r="F31" s="883">
        <f>financiers!F31*100/financiers!$E31</f>
        <v>103.90778533635677</v>
      </c>
      <c r="G31" s="883">
        <f>financiers!G31*100/financiers!$E31</f>
        <v>113.12169312169313</v>
      </c>
      <c r="H31" s="883">
        <f>financiers!H31*100/financiers!$E31</f>
        <v>122.56235827664399</v>
      </c>
      <c r="I31" s="883">
        <f>financiers!I31*100/financiers!$E31</f>
        <v>133.14940791131266</v>
      </c>
      <c r="J31" s="883">
        <f>financiers!J31*100/financiers!$E31</f>
        <v>141.0758377425044</v>
      </c>
      <c r="K31" s="883">
        <f>financiers!K31*100/financiers!$E31</f>
        <v>145.56563366087175</v>
      </c>
      <c r="L31" s="883">
        <f>financiers!L31*100/financiers!$E31</f>
        <v>151.20181405895693</v>
      </c>
      <c r="M31" s="883">
        <f>financiers!M31*100/financiers!$E31</f>
        <v>156.40211640211641</v>
      </c>
      <c r="N31" s="883">
        <f>financiers!N31*100/financiers!$E31</f>
        <v>159.65734441924917</v>
      </c>
      <c r="O31" s="883">
        <f>financiers!O31*100/financiers!$E31</f>
        <v>169.72285210380448</v>
      </c>
      <c r="P31" s="883">
        <f>financiers!P31*100/financiers!$E31</f>
        <v>175.03653313177122</v>
      </c>
      <c r="Q31" s="883">
        <f>financiers!Q31*100/financiers!$E31</f>
        <v>180.45351473922904</v>
      </c>
      <c r="R31" s="883">
        <f>financiers!R31*100/financiers!$E31</f>
        <v>177.03199798437893</v>
      </c>
      <c r="S31" s="883">
        <f>financiers!S31*100/financiers!$E31</f>
        <v>190.51650289745527</v>
      </c>
      <c r="T31" s="883">
        <f>financiers!T31*100/financiers!$E31</f>
        <v>211.34290753338374</v>
      </c>
      <c r="U31" s="883">
        <f>financiers!U31*100/financiers!$E31</f>
        <v>221.11615016376922</v>
      </c>
      <c r="V31" s="883">
        <f>financiers!V31*100/financiers!$E31</f>
        <v>221.6931216931217</v>
      </c>
      <c r="W31" s="883">
        <f>financiers!W31*100/financiers!$E31</f>
        <v>215.61098513479465</v>
      </c>
      <c r="X31" s="883">
        <f>financiers!X31*100/financiers!$E31</f>
        <v>225.17510707986898</v>
      </c>
      <c r="Y31" s="883">
        <f>financiers!Y31*100/financiers!$E31</f>
        <v>227.02947845804988</v>
      </c>
      <c r="Z31" s="883">
        <f>financiers!Z31*100/financiers!$E31</f>
        <v>218.51095993953138</v>
      </c>
      <c r="AA31" s="883">
        <f>financiers!AA31*100/financiers!$E31</f>
        <v>217.43008314436887</v>
      </c>
      <c r="AB31" s="883">
        <f>financiers!AB31*100/financiers!$E31</f>
        <v>222.30284706475183</v>
      </c>
      <c r="AC31" s="883">
        <f>financiers!AC31*100/financiers!$E31</f>
        <v>227.03451751070799</v>
      </c>
      <c r="AD31" s="883">
        <f>financiers!AD31*100/financiers!$E31</f>
        <v>234.22020660115899</v>
      </c>
      <c r="AE31" s="883">
        <f>financiers!AE31*100/financiers!$E31</f>
        <v>241.50667674477199</v>
      </c>
      <c r="AF31" s="883">
        <f>financiers!AF31*100/financiers!$E31</f>
        <v>236.38447971781306</v>
      </c>
      <c r="AG31" s="883">
        <f>financiers!AG31*100/financiers!$E31</f>
        <v>238.52355757117661</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24368</v>
      </c>
      <c r="F33" s="883">
        <v>25334</v>
      </c>
      <c r="G33" s="883">
        <v>26650</v>
      </c>
      <c r="H33" s="883">
        <v>28935</v>
      </c>
      <c r="I33" s="883">
        <v>31097</v>
      </c>
      <c r="J33" s="883">
        <v>34183</v>
      </c>
      <c r="K33" s="883">
        <v>37513</v>
      </c>
      <c r="L33" s="883">
        <v>39647</v>
      </c>
      <c r="M33" s="883">
        <v>41031</v>
      </c>
      <c r="N33" s="883">
        <v>44945</v>
      </c>
      <c r="O33" s="883">
        <v>50410</v>
      </c>
      <c r="P33" s="883">
        <v>56738</v>
      </c>
      <c r="Q33" s="883">
        <v>61529</v>
      </c>
      <c r="R33" s="883">
        <v>64667</v>
      </c>
      <c r="S33" s="883">
        <v>60572</v>
      </c>
      <c r="T33" s="883">
        <v>58405</v>
      </c>
      <c r="U33" s="883">
        <v>55723</v>
      </c>
      <c r="V33" s="883">
        <v>51888</v>
      </c>
      <c r="W33" s="883">
        <v>46330</v>
      </c>
      <c r="X33" s="883">
        <v>44107</v>
      </c>
      <c r="Y33" s="883">
        <v>41264</v>
      </c>
      <c r="Z33" s="883">
        <v>42851</v>
      </c>
      <c r="AA33" s="883">
        <v>42661</v>
      </c>
      <c r="AB33" s="883">
        <v>45112</v>
      </c>
      <c r="AC33" s="883">
        <v>43768</v>
      </c>
      <c r="AD33" s="883">
        <v>45965</v>
      </c>
      <c r="AE33" s="883">
        <v>45582</v>
      </c>
      <c r="AF33" s="885">
        <v>46940</v>
      </c>
      <c r="AG33" s="885">
        <v>46717</v>
      </c>
    </row>
    <row r="34" spans="2:34" x14ac:dyDescent="0.25">
      <c r="B34" s="881" t="s">
        <v>37</v>
      </c>
      <c r="C34" s="881" t="s">
        <v>39</v>
      </c>
      <c r="D34" s="882" t="s">
        <v>35</v>
      </c>
      <c r="E34" s="883">
        <v>20042</v>
      </c>
      <c r="F34" s="883">
        <v>20920</v>
      </c>
      <c r="G34" s="883">
        <v>22254</v>
      </c>
      <c r="H34" s="883">
        <v>23260</v>
      </c>
      <c r="I34" s="883">
        <v>23118</v>
      </c>
      <c r="J34" s="883">
        <v>25383</v>
      </c>
      <c r="K34" s="883">
        <v>29787</v>
      </c>
      <c r="L34" s="883">
        <v>31761</v>
      </c>
      <c r="M34" s="883">
        <v>32816</v>
      </c>
      <c r="N34" s="883">
        <v>35212</v>
      </c>
      <c r="O34" s="883">
        <v>37445</v>
      </c>
      <c r="P34" s="883">
        <v>41527</v>
      </c>
      <c r="Q34" s="883">
        <v>47932</v>
      </c>
      <c r="R34" s="883">
        <v>52201</v>
      </c>
      <c r="S34" s="883">
        <v>55356</v>
      </c>
      <c r="T34" s="883">
        <v>41244</v>
      </c>
      <c r="U34" s="883">
        <v>38944</v>
      </c>
      <c r="V34" s="883">
        <v>40135</v>
      </c>
      <c r="W34" s="883">
        <v>33670</v>
      </c>
      <c r="X34" s="883">
        <v>36682</v>
      </c>
      <c r="Y34" s="883">
        <v>37138</v>
      </c>
      <c r="Z34" s="883">
        <v>39036</v>
      </c>
      <c r="AA34" s="883">
        <v>40551</v>
      </c>
      <c r="AB34" s="883">
        <v>44539</v>
      </c>
      <c r="AC34" s="883">
        <v>43851</v>
      </c>
      <c r="AD34" s="883">
        <v>45965</v>
      </c>
      <c r="AE34" s="883">
        <v>46505</v>
      </c>
      <c r="AF34" s="885">
        <v>53231</v>
      </c>
      <c r="AG34" s="885">
        <v>73880</v>
      </c>
    </row>
    <row r="35" spans="2:34" x14ac:dyDescent="0.25">
      <c r="B35" s="881" t="s">
        <v>40</v>
      </c>
      <c r="C35" s="881" t="s">
        <v>39</v>
      </c>
      <c r="D35" s="882" t="s">
        <v>35</v>
      </c>
      <c r="E35" s="883">
        <v>33739</v>
      </c>
      <c r="F35" s="883">
        <v>35295</v>
      </c>
      <c r="G35" s="883">
        <v>37699</v>
      </c>
      <c r="H35" s="883">
        <v>39457</v>
      </c>
      <c r="I35" s="883">
        <v>39875</v>
      </c>
      <c r="J35" s="883">
        <v>43775</v>
      </c>
      <c r="K35" s="883">
        <v>48933</v>
      </c>
      <c r="L35" s="883">
        <v>52535</v>
      </c>
      <c r="M35" s="883">
        <v>54197</v>
      </c>
      <c r="N35" s="883">
        <v>58559</v>
      </c>
      <c r="O35" s="883">
        <v>63223</v>
      </c>
      <c r="P35" s="883">
        <v>71307</v>
      </c>
      <c r="Q35" s="883">
        <v>81164</v>
      </c>
      <c r="R35" s="883">
        <v>86455</v>
      </c>
      <c r="S35" s="883">
        <v>85652</v>
      </c>
      <c r="T35" s="883">
        <v>71622</v>
      </c>
      <c r="U35" s="883">
        <v>70465</v>
      </c>
      <c r="V35" s="883">
        <v>71326</v>
      </c>
      <c r="W35" s="883">
        <v>63993</v>
      </c>
      <c r="X35" s="883">
        <v>67721</v>
      </c>
      <c r="Y35" s="883">
        <v>68057</v>
      </c>
      <c r="Z35" s="883">
        <v>70425</v>
      </c>
      <c r="AA35" s="883">
        <v>72297</v>
      </c>
      <c r="AB35" s="883">
        <v>76662</v>
      </c>
      <c r="AC35" s="883">
        <v>76715</v>
      </c>
      <c r="AD35" s="883">
        <v>79223</v>
      </c>
      <c r="AE35" s="883">
        <v>82448</v>
      </c>
      <c r="AF35" s="885">
        <v>91124</v>
      </c>
      <c r="AG35" s="885">
        <v>114865</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120726</v>
      </c>
      <c r="F37" s="883">
        <v>126882</v>
      </c>
      <c r="G37" s="883">
        <v>135472</v>
      </c>
      <c r="H37" s="883">
        <v>140161</v>
      </c>
      <c r="I37" s="883">
        <v>139220</v>
      </c>
      <c r="J37" s="883">
        <v>146446</v>
      </c>
      <c r="K37" s="883">
        <v>144841</v>
      </c>
      <c r="L37" s="883">
        <v>152545</v>
      </c>
      <c r="M37" s="883">
        <v>157714</v>
      </c>
      <c r="N37" s="883">
        <v>162163</v>
      </c>
      <c r="O37" s="883">
        <v>185501</v>
      </c>
      <c r="P37" s="883">
        <v>181135</v>
      </c>
      <c r="Q37" s="883">
        <v>226427</v>
      </c>
      <c r="R37" s="883">
        <v>230137</v>
      </c>
      <c r="S37" s="883">
        <v>215635</v>
      </c>
      <c r="T37" s="883">
        <v>211831</v>
      </c>
      <c r="U37" s="883">
        <v>201122</v>
      </c>
      <c r="V37" s="883">
        <v>203924</v>
      </c>
      <c r="W37" s="883">
        <v>194179</v>
      </c>
      <c r="X37" s="883">
        <v>192169</v>
      </c>
      <c r="Y37" s="883">
        <v>183317</v>
      </c>
      <c r="Z37" s="883">
        <v>196563</v>
      </c>
      <c r="AA37" s="883">
        <v>209026</v>
      </c>
      <c r="AB37" s="883">
        <v>205314</v>
      </c>
      <c r="AC37" s="883">
        <v>199803</v>
      </c>
      <c r="AD37" s="883">
        <v>196292</v>
      </c>
      <c r="AE37" s="883">
        <v>203631</v>
      </c>
      <c r="AF37" s="883">
        <v>200297</v>
      </c>
      <c r="AG37" s="886" t="s">
        <v>35</v>
      </c>
    </row>
    <row r="38" spans="2:34" x14ac:dyDescent="0.25">
      <c r="B38" s="881" t="s">
        <v>37</v>
      </c>
      <c r="C38" s="881" t="s">
        <v>49</v>
      </c>
      <c r="D38" s="882" t="s">
        <v>35</v>
      </c>
      <c r="E38" s="883">
        <v>58156</v>
      </c>
      <c r="F38" s="883">
        <v>59846</v>
      </c>
      <c r="G38" s="883">
        <v>61395</v>
      </c>
      <c r="H38" s="883">
        <v>62842</v>
      </c>
      <c r="I38" s="883">
        <v>63770</v>
      </c>
      <c r="J38" s="883">
        <v>65319</v>
      </c>
      <c r="K38" s="883">
        <v>66679</v>
      </c>
      <c r="L38" s="883">
        <v>70277</v>
      </c>
      <c r="M38" s="883">
        <v>76845</v>
      </c>
      <c r="N38" s="883">
        <v>88253</v>
      </c>
      <c r="O38" s="883">
        <v>101768</v>
      </c>
      <c r="P38" s="883">
        <v>114273</v>
      </c>
      <c r="Q38" s="883">
        <v>124759</v>
      </c>
      <c r="R38" s="883">
        <v>120258</v>
      </c>
      <c r="S38" s="883">
        <v>136846</v>
      </c>
      <c r="T38" s="883">
        <v>139082</v>
      </c>
      <c r="U38" s="883">
        <v>137705</v>
      </c>
      <c r="V38" s="883">
        <v>136987</v>
      </c>
      <c r="W38" s="883">
        <v>141461</v>
      </c>
      <c r="X38" s="883">
        <v>146079</v>
      </c>
      <c r="Y38" s="883">
        <v>140043</v>
      </c>
      <c r="Z38" s="883">
        <v>152988</v>
      </c>
      <c r="AA38" s="883">
        <v>164908</v>
      </c>
      <c r="AB38" s="883">
        <v>163028</v>
      </c>
      <c r="AC38" s="883">
        <v>163512</v>
      </c>
      <c r="AD38" s="883">
        <v>166618</v>
      </c>
      <c r="AE38" s="883">
        <v>184571</v>
      </c>
      <c r="AF38" s="883">
        <v>200296</v>
      </c>
      <c r="AG38" s="886" t="s">
        <v>35</v>
      </c>
    </row>
    <row r="39" spans="2:34" x14ac:dyDescent="0.25">
      <c r="B39" s="881" t="s">
        <v>40</v>
      </c>
      <c r="C39" s="881" t="s">
        <v>49</v>
      </c>
      <c r="D39" s="882" t="s">
        <v>35</v>
      </c>
      <c r="E39" s="883">
        <v>106384</v>
      </c>
      <c r="F39" s="883">
        <v>114453</v>
      </c>
      <c r="G39" s="883">
        <v>123618</v>
      </c>
      <c r="H39" s="883">
        <v>134236</v>
      </c>
      <c r="I39" s="883">
        <v>138584</v>
      </c>
      <c r="J39" s="883">
        <v>138932</v>
      </c>
      <c r="K39" s="883">
        <v>148784</v>
      </c>
      <c r="L39" s="883">
        <v>162301</v>
      </c>
      <c r="M39" s="883">
        <v>173894</v>
      </c>
      <c r="N39" s="883">
        <v>200406</v>
      </c>
      <c r="O39" s="883">
        <v>203910</v>
      </c>
      <c r="P39" s="883">
        <v>263575</v>
      </c>
      <c r="Q39" s="883">
        <v>248584</v>
      </c>
      <c r="R39" s="883">
        <v>240529</v>
      </c>
      <c r="S39" s="883">
        <v>264710</v>
      </c>
      <c r="T39" s="883">
        <v>259645</v>
      </c>
      <c r="U39" s="883">
        <v>272133</v>
      </c>
      <c r="V39" s="883">
        <v>266855</v>
      </c>
      <c r="W39" s="883">
        <v>281943</v>
      </c>
      <c r="X39" s="883">
        <v>289154</v>
      </c>
      <c r="Y39" s="883">
        <v>284130</v>
      </c>
      <c r="Z39" s="883">
        <v>310650</v>
      </c>
      <c r="AA39" s="883">
        <v>322016</v>
      </c>
      <c r="AB39" s="883">
        <v>320417</v>
      </c>
      <c r="AC39" s="883">
        <v>324689</v>
      </c>
      <c r="AD39" s="883">
        <v>319056</v>
      </c>
      <c r="AE39" s="883">
        <v>341385</v>
      </c>
      <c r="AF39" s="883">
        <v>374723</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F3E2E5D0-3779-452C-B916-091CEF5A0F06}"/>
    <hyperlink ref="AH41" r:id="rId2" xr:uid="{4A6A457F-4897-4EF2-A266-8CC7C537EDBD}"/>
  </hyperlinks>
  <pageMargins left="0.7" right="0.7" top="0.75" bottom="0.75" header="0.3" footer="0.3"/>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26E4-BC7E-4C66-B9AB-9BD570361AC5}">
  <dimension ref="B1:AH41"/>
  <sheetViews>
    <sheetView workbookViewId="0">
      <selection activeCell="B4" sqref="B4"/>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68</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18838.3</v>
      </c>
      <c r="F9" s="883">
        <v>19328.400000000001</v>
      </c>
      <c r="G9" s="883">
        <v>20464.599999999999</v>
      </c>
      <c r="H9" s="883">
        <v>21538.1</v>
      </c>
      <c r="I9" s="883">
        <v>22228.5</v>
      </c>
      <c r="J9" s="883">
        <v>22909</v>
      </c>
      <c r="K9" s="883">
        <v>23740.400000000001</v>
      </c>
      <c r="L9" s="883">
        <v>23371.3</v>
      </c>
      <c r="M9" s="883">
        <v>24472.5</v>
      </c>
      <c r="N9" s="883">
        <v>25663.3</v>
      </c>
      <c r="O9" s="883">
        <v>27691.8</v>
      </c>
      <c r="P9" s="883">
        <v>29607.4</v>
      </c>
      <c r="Q9" s="883">
        <v>31837</v>
      </c>
      <c r="R9" s="883">
        <v>32617.8</v>
      </c>
      <c r="S9" s="884">
        <v>33419.599999999999</v>
      </c>
      <c r="T9" s="883">
        <v>33763.699999999997</v>
      </c>
      <c r="U9" s="883">
        <v>35152.400000000001</v>
      </c>
      <c r="V9" s="883">
        <v>34412.6</v>
      </c>
      <c r="W9" s="883">
        <v>35699.5</v>
      </c>
      <c r="X9" s="883">
        <v>36426</v>
      </c>
      <c r="Y9" s="883">
        <v>37636</v>
      </c>
      <c r="Z9" s="883">
        <v>38299.699999999997</v>
      </c>
      <c r="AA9" s="883">
        <v>40833.300000000003</v>
      </c>
      <c r="AB9" s="883">
        <v>42421.3</v>
      </c>
      <c r="AC9" s="883">
        <v>43062.3</v>
      </c>
      <c r="AD9" s="883">
        <v>43544.7</v>
      </c>
      <c r="AE9" s="883">
        <v>47763.5</v>
      </c>
      <c r="AF9" s="883">
        <v>50161.5</v>
      </c>
      <c r="AG9" s="885">
        <v>50714</v>
      </c>
    </row>
    <row r="10" spans="2:33" x14ac:dyDescent="0.25">
      <c r="B10" s="881" t="s">
        <v>37</v>
      </c>
      <c r="C10" s="881" t="s">
        <v>39</v>
      </c>
      <c r="D10" s="882" t="s">
        <v>35</v>
      </c>
      <c r="E10" s="883">
        <v>12580.3</v>
      </c>
      <c r="F10" s="883">
        <v>13156.2</v>
      </c>
      <c r="G10" s="883">
        <v>14191.7</v>
      </c>
      <c r="H10" s="883">
        <v>15594</v>
      </c>
      <c r="I10" s="883">
        <v>16442.8</v>
      </c>
      <c r="J10" s="883">
        <v>17417.900000000001</v>
      </c>
      <c r="K10" s="883">
        <v>18842.7</v>
      </c>
      <c r="L10" s="883">
        <v>18569.900000000001</v>
      </c>
      <c r="M10" s="883">
        <v>19723.3</v>
      </c>
      <c r="N10" s="883">
        <v>21159.1</v>
      </c>
      <c r="O10" s="883">
        <v>22650.799999999999</v>
      </c>
      <c r="P10" s="883">
        <v>24558.2</v>
      </c>
      <c r="Q10" s="883">
        <v>26649.5</v>
      </c>
      <c r="R10" s="883">
        <v>28184.3</v>
      </c>
      <c r="S10" s="884">
        <v>29008.1</v>
      </c>
      <c r="T10" s="883">
        <v>29541.8</v>
      </c>
      <c r="U10" s="883">
        <v>31234.6</v>
      </c>
      <c r="V10" s="883">
        <v>32181.599999999999</v>
      </c>
      <c r="W10" s="883">
        <v>34134.300000000003</v>
      </c>
      <c r="X10" s="883">
        <v>35386.6</v>
      </c>
      <c r="Y10" s="883">
        <v>36380.5</v>
      </c>
      <c r="Z10" s="883">
        <v>37478.199999999997</v>
      </c>
      <c r="AA10" s="883">
        <v>40066.400000000001</v>
      </c>
      <c r="AB10" s="883">
        <v>42021.1</v>
      </c>
      <c r="AC10" s="883">
        <v>43405.3</v>
      </c>
      <c r="AD10" s="883">
        <v>43544.7</v>
      </c>
      <c r="AE10" s="883">
        <v>47906.3</v>
      </c>
      <c r="AF10" s="883">
        <v>52585</v>
      </c>
      <c r="AG10" s="885">
        <v>56086.9</v>
      </c>
    </row>
    <row r="11" spans="2:33" x14ac:dyDescent="0.25">
      <c r="B11" s="881" t="s">
        <v>40</v>
      </c>
      <c r="C11" s="881" t="s">
        <v>38</v>
      </c>
      <c r="D11" s="882" t="s">
        <v>35</v>
      </c>
      <c r="E11" s="883">
        <v>38626.800000000003</v>
      </c>
      <c r="F11" s="883">
        <v>41416.800000000003</v>
      </c>
      <c r="G11" s="883">
        <v>46357.9</v>
      </c>
      <c r="H11" s="883">
        <v>49237.599999999999</v>
      </c>
      <c r="I11" s="883">
        <v>52282.1</v>
      </c>
      <c r="J11" s="883">
        <v>45843.6</v>
      </c>
      <c r="K11" s="883">
        <v>50819.8</v>
      </c>
      <c r="L11" s="883">
        <v>50387.5</v>
      </c>
      <c r="M11" s="883">
        <v>51029.1</v>
      </c>
      <c r="N11" s="883">
        <v>55418.400000000001</v>
      </c>
      <c r="O11" s="883">
        <v>60206.1</v>
      </c>
      <c r="P11" s="883">
        <v>64637.599999999999</v>
      </c>
      <c r="Q11" s="883">
        <v>67940.600000000006</v>
      </c>
      <c r="R11" s="883">
        <v>69871.3</v>
      </c>
      <c r="S11" s="884">
        <v>65936.7</v>
      </c>
      <c r="T11" s="883">
        <v>67360.100000000006</v>
      </c>
      <c r="U11" s="883">
        <v>69585.899999999994</v>
      </c>
      <c r="V11" s="883">
        <v>67541.7</v>
      </c>
      <c r="W11" s="883">
        <v>70387.899999999994</v>
      </c>
      <c r="X11" s="883">
        <v>72811.8</v>
      </c>
      <c r="Y11" s="883">
        <v>76096.7</v>
      </c>
      <c r="Z11" s="883">
        <v>80242.399999999994</v>
      </c>
      <c r="AA11" s="883">
        <v>85843.199999999997</v>
      </c>
      <c r="AB11" s="883">
        <v>87120.7</v>
      </c>
      <c r="AC11" s="883">
        <v>89269.6</v>
      </c>
      <c r="AD11" s="883">
        <v>91086.9</v>
      </c>
      <c r="AE11" s="883">
        <v>101925.6</v>
      </c>
      <c r="AF11" s="883">
        <v>107534.7</v>
      </c>
      <c r="AG11" s="885">
        <v>108413.7</v>
      </c>
    </row>
    <row r="12" spans="2:33" x14ac:dyDescent="0.25">
      <c r="B12" s="881" t="s">
        <v>40</v>
      </c>
      <c r="C12" s="881" t="s">
        <v>39</v>
      </c>
      <c r="D12" s="882" t="s">
        <v>35</v>
      </c>
      <c r="E12" s="883">
        <v>27442.3</v>
      </c>
      <c r="F12" s="883">
        <v>30039.7</v>
      </c>
      <c r="G12" s="883">
        <v>33907.800000000003</v>
      </c>
      <c r="H12" s="883">
        <v>36856.6</v>
      </c>
      <c r="I12" s="883">
        <v>40125</v>
      </c>
      <c r="J12" s="883">
        <v>35534.5</v>
      </c>
      <c r="K12" s="883">
        <v>40095.800000000003</v>
      </c>
      <c r="L12" s="883">
        <v>40444.800000000003</v>
      </c>
      <c r="M12" s="883">
        <v>41556.199999999997</v>
      </c>
      <c r="N12" s="883">
        <v>45923.199999999997</v>
      </c>
      <c r="O12" s="883">
        <v>50150.3</v>
      </c>
      <c r="P12" s="883">
        <v>54406.3</v>
      </c>
      <c r="Q12" s="883">
        <v>58016.9</v>
      </c>
      <c r="R12" s="883">
        <v>61505.9</v>
      </c>
      <c r="S12" s="884">
        <v>58696.4</v>
      </c>
      <c r="T12" s="883">
        <v>60372.4</v>
      </c>
      <c r="U12" s="883">
        <v>63386.3</v>
      </c>
      <c r="V12" s="883">
        <v>65753.3</v>
      </c>
      <c r="W12" s="883">
        <v>69526.899999999994</v>
      </c>
      <c r="X12" s="883">
        <v>72682</v>
      </c>
      <c r="Y12" s="883">
        <v>75257.899999999994</v>
      </c>
      <c r="Z12" s="883">
        <v>79848.2</v>
      </c>
      <c r="AA12" s="883">
        <v>85670.7</v>
      </c>
      <c r="AB12" s="883">
        <v>87788.800000000003</v>
      </c>
      <c r="AC12" s="883">
        <v>90786.4</v>
      </c>
      <c r="AD12" s="883">
        <v>91086.9</v>
      </c>
      <c r="AE12" s="883">
        <v>102951.8</v>
      </c>
      <c r="AF12" s="883">
        <v>113984</v>
      </c>
      <c r="AG12" s="885">
        <v>121912.2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100361.9</v>
      </c>
      <c r="F14" s="883">
        <v>103335.9</v>
      </c>
      <c r="G14" s="883">
        <v>105008.8</v>
      </c>
      <c r="H14" s="883">
        <v>109980.3</v>
      </c>
      <c r="I14" s="883">
        <v>115006</v>
      </c>
      <c r="J14" s="883">
        <v>116505.5</v>
      </c>
      <c r="K14" s="883">
        <v>115468.8</v>
      </c>
      <c r="L14" s="883">
        <v>120073.9</v>
      </c>
      <c r="M14" s="883">
        <v>122596.6</v>
      </c>
      <c r="N14" s="883">
        <v>126541.9</v>
      </c>
      <c r="O14" s="883">
        <v>130969.9</v>
      </c>
      <c r="P14" s="883">
        <v>137736.1</v>
      </c>
      <c r="Q14" s="883">
        <v>142237.29999999999</v>
      </c>
      <c r="R14" s="883">
        <v>145679.70000000001</v>
      </c>
      <c r="S14" s="883">
        <v>140643.6</v>
      </c>
      <c r="T14" s="883">
        <v>147333.70000000001</v>
      </c>
      <c r="U14" s="883">
        <v>154014.6</v>
      </c>
      <c r="V14" s="883">
        <v>156854.20000000001</v>
      </c>
      <c r="W14" s="883">
        <v>159895.70000000001</v>
      </c>
      <c r="X14" s="883">
        <v>162835.4</v>
      </c>
      <c r="Y14" s="883">
        <v>165679.29999999999</v>
      </c>
      <c r="Z14" s="883">
        <v>168463.6</v>
      </c>
      <c r="AA14" s="883">
        <v>175023.8</v>
      </c>
      <c r="AB14" s="883">
        <v>180123.2</v>
      </c>
      <c r="AC14" s="883">
        <v>186306.9</v>
      </c>
      <c r="AD14" s="883">
        <v>177320</v>
      </c>
      <c r="AE14" s="883">
        <v>191224.8</v>
      </c>
      <c r="AF14" s="885">
        <v>197489.8</v>
      </c>
      <c r="AG14" s="885">
        <v>201305.9</v>
      </c>
    </row>
    <row r="15" spans="2:33" x14ac:dyDescent="0.25">
      <c r="B15" s="881" t="s">
        <v>37</v>
      </c>
      <c r="C15" s="881" t="s">
        <v>39</v>
      </c>
      <c r="D15" s="882" t="s">
        <v>35</v>
      </c>
      <c r="E15" s="883">
        <v>67233.8</v>
      </c>
      <c r="F15" s="883">
        <v>70338.899999999994</v>
      </c>
      <c r="G15" s="883">
        <v>72720.800000000003</v>
      </c>
      <c r="H15" s="883">
        <v>77098.600000000006</v>
      </c>
      <c r="I15" s="883">
        <v>81803.600000000006</v>
      </c>
      <c r="J15" s="883">
        <v>87762.1</v>
      </c>
      <c r="K15" s="883">
        <v>93486.3</v>
      </c>
      <c r="L15" s="883">
        <v>98764.1</v>
      </c>
      <c r="M15" s="883">
        <v>103304.3</v>
      </c>
      <c r="N15" s="883">
        <v>109241</v>
      </c>
      <c r="O15" s="883">
        <v>116015.2</v>
      </c>
      <c r="P15" s="883">
        <v>124946.1</v>
      </c>
      <c r="Q15" s="883">
        <v>133097.5</v>
      </c>
      <c r="R15" s="883">
        <v>139644.1</v>
      </c>
      <c r="S15" s="883">
        <v>134870.1</v>
      </c>
      <c r="T15" s="883">
        <v>140541.20000000001</v>
      </c>
      <c r="U15" s="883">
        <v>148859.5</v>
      </c>
      <c r="V15" s="883">
        <v>150652.20000000001</v>
      </c>
      <c r="W15" s="883">
        <v>152816.6</v>
      </c>
      <c r="X15" s="883">
        <v>155743.29999999999</v>
      </c>
      <c r="Y15" s="883">
        <v>160030.6</v>
      </c>
      <c r="Z15" s="883">
        <v>164070.5</v>
      </c>
      <c r="AA15" s="883">
        <v>170237.5</v>
      </c>
      <c r="AB15" s="883">
        <v>176116.9</v>
      </c>
      <c r="AC15" s="883">
        <v>185584.3</v>
      </c>
      <c r="AD15" s="883">
        <v>177320</v>
      </c>
      <c r="AE15" s="883">
        <v>192205.5</v>
      </c>
      <c r="AF15" s="885">
        <v>201779.7</v>
      </c>
      <c r="AG15" s="885">
        <v>213376.3</v>
      </c>
    </row>
    <row r="16" spans="2:33" x14ac:dyDescent="0.25">
      <c r="B16" s="881" t="s">
        <v>40</v>
      </c>
      <c r="C16" s="881" t="s">
        <v>38</v>
      </c>
      <c r="D16" s="882" t="s">
        <v>35</v>
      </c>
      <c r="E16" s="883">
        <v>159433.5</v>
      </c>
      <c r="F16" s="883">
        <v>163632.29999999999</v>
      </c>
      <c r="G16" s="883">
        <v>166000.9</v>
      </c>
      <c r="H16" s="883">
        <v>175606.39999999999</v>
      </c>
      <c r="I16" s="883">
        <v>186017.9</v>
      </c>
      <c r="J16" s="883">
        <v>197066</v>
      </c>
      <c r="K16" s="883">
        <v>205944.9</v>
      </c>
      <c r="L16" s="883">
        <v>212509.9</v>
      </c>
      <c r="M16" s="883">
        <v>215422</v>
      </c>
      <c r="N16" s="883">
        <v>222741.1</v>
      </c>
      <c r="O16" s="883">
        <v>230220.2</v>
      </c>
      <c r="P16" s="883">
        <v>242398.4</v>
      </c>
      <c r="Q16" s="883">
        <v>249212.2</v>
      </c>
      <c r="R16" s="883">
        <v>255274</v>
      </c>
      <c r="S16" s="883">
        <v>243581.5</v>
      </c>
      <c r="T16" s="883">
        <v>259213.5</v>
      </c>
      <c r="U16" s="883">
        <v>276134.5</v>
      </c>
      <c r="V16" s="883">
        <v>283053.8</v>
      </c>
      <c r="W16" s="883">
        <v>288952.09999999998</v>
      </c>
      <c r="X16" s="883">
        <v>297995</v>
      </c>
      <c r="Y16" s="883">
        <v>307649</v>
      </c>
      <c r="Z16" s="883">
        <v>314595.3</v>
      </c>
      <c r="AA16" s="883">
        <v>326742.59999999998</v>
      </c>
      <c r="AB16" s="883">
        <v>336025.1</v>
      </c>
      <c r="AC16" s="883">
        <v>349440</v>
      </c>
      <c r="AD16" s="883">
        <v>334598.8</v>
      </c>
      <c r="AE16" s="883">
        <v>370969.9</v>
      </c>
      <c r="AF16" s="885">
        <v>396799.7</v>
      </c>
      <c r="AG16" s="885">
        <v>408929.9</v>
      </c>
    </row>
    <row r="17" spans="2:33" x14ac:dyDescent="0.25">
      <c r="B17" s="881" t="s">
        <v>40</v>
      </c>
      <c r="C17" s="881" t="s">
        <v>39</v>
      </c>
      <c r="D17" s="882" t="s">
        <v>35</v>
      </c>
      <c r="E17" s="883">
        <v>111775.7</v>
      </c>
      <c r="F17" s="883">
        <v>117215.8</v>
      </c>
      <c r="G17" s="883">
        <v>121038.2</v>
      </c>
      <c r="H17" s="883">
        <v>130037.9</v>
      </c>
      <c r="I17" s="883">
        <v>140553</v>
      </c>
      <c r="J17" s="883">
        <v>154958.1</v>
      </c>
      <c r="K17" s="883">
        <v>169306.5</v>
      </c>
      <c r="L17" s="883">
        <v>177191.4</v>
      </c>
      <c r="M17" s="883">
        <v>182677.8</v>
      </c>
      <c r="N17" s="883">
        <v>192634.2</v>
      </c>
      <c r="O17" s="883">
        <v>202795.1</v>
      </c>
      <c r="P17" s="883">
        <v>218531.3</v>
      </c>
      <c r="Q17" s="883">
        <v>229966.7</v>
      </c>
      <c r="R17" s="883">
        <v>240838.5</v>
      </c>
      <c r="S17" s="883">
        <v>230573.3</v>
      </c>
      <c r="T17" s="883">
        <v>245728</v>
      </c>
      <c r="U17" s="883">
        <v>265287.40000000002</v>
      </c>
      <c r="V17" s="883">
        <v>272911.5</v>
      </c>
      <c r="W17" s="883">
        <v>278357.7</v>
      </c>
      <c r="X17" s="883">
        <v>286983.3</v>
      </c>
      <c r="Y17" s="883">
        <v>298072.90000000002</v>
      </c>
      <c r="Z17" s="883">
        <v>306340.3</v>
      </c>
      <c r="AA17" s="883">
        <v>318629.90000000002</v>
      </c>
      <c r="AB17" s="883">
        <v>329764.90000000002</v>
      </c>
      <c r="AC17" s="883">
        <v>348069.8</v>
      </c>
      <c r="AD17" s="883">
        <v>334598.8</v>
      </c>
      <c r="AE17" s="883">
        <v>374703.4</v>
      </c>
      <c r="AF17" s="885">
        <v>413421.5</v>
      </c>
      <c r="AG17" s="885">
        <v>437782.4</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158009.78</v>
      </c>
      <c r="F19" s="883">
        <v>158907.32</v>
      </c>
      <c r="G19" s="883">
        <v>157197.72</v>
      </c>
      <c r="H19" s="883">
        <v>162711.18</v>
      </c>
      <c r="I19" s="883">
        <v>169934.24</v>
      </c>
      <c r="J19" s="883">
        <v>177563.33</v>
      </c>
      <c r="K19" s="883">
        <v>184017.07</v>
      </c>
      <c r="L19" s="883">
        <v>185427.49</v>
      </c>
      <c r="M19" s="883">
        <v>183824.74</v>
      </c>
      <c r="N19" s="883">
        <v>177285.52</v>
      </c>
      <c r="O19" s="883">
        <v>180405.54</v>
      </c>
      <c r="P19" s="883">
        <v>185812.15</v>
      </c>
      <c r="Q19" s="883">
        <v>192693.29</v>
      </c>
      <c r="R19" s="883">
        <v>197651.13</v>
      </c>
      <c r="S19" s="883">
        <v>170489.86</v>
      </c>
      <c r="T19" s="883">
        <v>175148.52</v>
      </c>
      <c r="U19" s="883">
        <v>180020.88</v>
      </c>
      <c r="V19" s="883">
        <v>181751.85</v>
      </c>
      <c r="W19" s="883">
        <v>184209.4</v>
      </c>
      <c r="X19" s="883">
        <v>182841.72</v>
      </c>
      <c r="Y19" s="883">
        <v>191453.83</v>
      </c>
      <c r="Z19" s="883">
        <v>201006.22</v>
      </c>
      <c r="AA19" s="883">
        <v>211904.92</v>
      </c>
      <c r="AB19" s="883">
        <v>222269.37</v>
      </c>
      <c r="AC19" s="883">
        <v>217610.71</v>
      </c>
      <c r="AD19" s="885">
        <v>213700</v>
      </c>
      <c r="AE19" s="885">
        <v>238360.98</v>
      </c>
      <c r="AF19" s="885">
        <v>241566.48</v>
      </c>
      <c r="AG19" s="885">
        <v>240583.46</v>
      </c>
    </row>
    <row r="20" spans="2:33" x14ac:dyDescent="0.25">
      <c r="B20" s="881" t="s">
        <v>37</v>
      </c>
      <c r="C20" s="881" t="s">
        <v>39</v>
      </c>
      <c r="D20" s="882" t="s">
        <v>35</v>
      </c>
      <c r="E20" s="883">
        <v>111575</v>
      </c>
      <c r="F20" s="883">
        <v>114454</v>
      </c>
      <c r="G20" s="883">
        <v>115541</v>
      </c>
      <c r="H20" s="883">
        <v>119880</v>
      </c>
      <c r="I20" s="883">
        <v>126801</v>
      </c>
      <c r="J20" s="883">
        <v>132486</v>
      </c>
      <c r="K20" s="883">
        <v>138402</v>
      </c>
      <c r="L20" s="883">
        <v>139761</v>
      </c>
      <c r="M20" s="883">
        <v>138171</v>
      </c>
      <c r="N20" s="883">
        <v>134795</v>
      </c>
      <c r="O20" s="883">
        <v>138157</v>
      </c>
      <c r="P20" s="883">
        <v>143702</v>
      </c>
      <c r="Q20" s="883">
        <v>151912</v>
      </c>
      <c r="R20" s="883">
        <v>158752</v>
      </c>
      <c r="S20" s="883">
        <v>139110</v>
      </c>
      <c r="T20" s="883">
        <v>146136</v>
      </c>
      <c r="U20" s="883">
        <v>151960</v>
      </c>
      <c r="V20" s="883">
        <v>156342</v>
      </c>
      <c r="W20" s="883">
        <v>165242</v>
      </c>
      <c r="X20" s="883">
        <v>167987</v>
      </c>
      <c r="Y20" s="883">
        <v>177846</v>
      </c>
      <c r="Z20" s="883">
        <v>188686</v>
      </c>
      <c r="AA20" s="883">
        <v>201110</v>
      </c>
      <c r="AB20" s="883">
        <v>213463</v>
      </c>
      <c r="AC20" s="883">
        <v>212729</v>
      </c>
      <c r="AD20" s="885">
        <v>213700</v>
      </c>
      <c r="AE20" s="885">
        <v>241232</v>
      </c>
      <c r="AF20" s="885">
        <v>249417</v>
      </c>
      <c r="AG20" s="885">
        <v>263956</v>
      </c>
    </row>
    <row r="21" spans="2:33" x14ac:dyDescent="0.25">
      <c r="B21" s="881" t="s">
        <v>40</v>
      </c>
      <c r="C21" s="881" t="s">
        <v>38</v>
      </c>
      <c r="D21" s="882" t="s">
        <v>35</v>
      </c>
      <c r="E21" s="883">
        <v>219171.28</v>
      </c>
      <c r="F21" s="883">
        <v>224147.85</v>
      </c>
      <c r="G21" s="883">
        <v>224997.5</v>
      </c>
      <c r="H21" s="883">
        <v>237499.61</v>
      </c>
      <c r="I21" s="883">
        <v>252995.75</v>
      </c>
      <c r="J21" s="883">
        <v>263515.33</v>
      </c>
      <c r="K21" s="883">
        <v>277109.86</v>
      </c>
      <c r="L21" s="883">
        <v>279011.46999999997</v>
      </c>
      <c r="M21" s="883">
        <v>281641.36</v>
      </c>
      <c r="N21" s="883">
        <v>277635.83</v>
      </c>
      <c r="O21" s="883">
        <v>289005.07</v>
      </c>
      <c r="P21" s="883">
        <v>305027.19</v>
      </c>
      <c r="Q21" s="883">
        <v>321049.31</v>
      </c>
      <c r="R21" s="883">
        <v>328817.61</v>
      </c>
      <c r="S21" s="883">
        <v>289247.83</v>
      </c>
      <c r="T21" s="883">
        <v>302680.51</v>
      </c>
      <c r="U21" s="883">
        <v>319997.34999999998</v>
      </c>
      <c r="V21" s="883">
        <v>327158.75</v>
      </c>
      <c r="W21" s="883">
        <v>315708.59999999998</v>
      </c>
      <c r="X21" s="883">
        <v>332054.40000000002</v>
      </c>
      <c r="Y21" s="883">
        <v>352688.95</v>
      </c>
      <c r="Z21" s="883">
        <v>371219.58</v>
      </c>
      <c r="AA21" s="883">
        <v>387039.4</v>
      </c>
      <c r="AB21" s="883">
        <v>396952.08</v>
      </c>
      <c r="AC21" s="883">
        <v>413459.72</v>
      </c>
      <c r="AD21" s="885">
        <v>404599</v>
      </c>
      <c r="AE21" s="885">
        <v>448255.23</v>
      </c>
      <c r="AF21" s="885">
        <v>468687.48</v>
      </c>
      <c r="AG21" s="885">
        <v>466866.79</v>
      </c>
    </row>
    <row r="22" spans="2:33" x14ac:dyDescent="0.25">
      <c r="B22" s="881" t="s">
        <v>40</v>
      </c>
      <c r="C22" s="881" t="s">
        <v>39</v>
      </c>
      <c r="D22" s="882" t="s">
        <v>35</v>
      </c>
      <c r="E22" s="883">
        <v>162405</v>
      </c>
      <c r="F22" s="883">
        <v>168526</v>
      </c>
      <c r="G22" s="883">
        <v>171565</v>
      </c>
      <c r="H22" s="883">
        <v>180601</v>
      </c>
      <c r="I22" s="883">
        <v>193992</v>
      </c>
      <c r="J22" s="883">
        <v>203256</v>
      </c>
      <c r="K22" s="883">
        <v>214928</v>
      </c>
      <c r="L22" s="883">
        <v>218411</v>
      </c>
      <c r="M22" s="883">
        <v>221512</v>
      </c>
      <c r="N22" s="883">
        <v>219773</v>
      </c>
      <c r="O22" s="883">
        <v>229994</v>
      </c>
      <c r="P22" s="883">
        <v>244598</v>
      </c>
      <c r="Q22" s="883">
        <v>261666</v>
      </c>
      <c r="R22" s="883">
        <v>272694</v>
      </c>
      <c r="S22" s="883">
        <v>242961</v>
      </c>
      <c r="T22" s="883">
        <v>257164</v>
      </c>
      <c r="U22" s="883">
        <v>275731</v>
      </c>
      <c r="V22" s="883">
        <v>286186</v>
      </c>
      <c r="W22" s="883">
        <v>285083</v>
      </c>
      <c r="X22" s="883">
        <v>305914</v>
      </c>
      <c r="Y22" s="883">
        <v>328110</v>
      </c>
      <c r="Z22" s="883">
        <v>349298</v>
      </c>
      <c r="AA22" s="883">
        <v>368493</v>
      </c>
      <c r="AB22" s="883">
        <v>384473</v>
      </c>
      <c r="AC22" s="883">
        <v>406510</v>
      </c>
      <c r="AD22" s="885">
        <v>404599</v>
      </c>
      <c r="AE22" s="885">
        <v>457947</v>
      </c>
      <c r="AF22" s="885">
        <v>497077</v>
      </c>
      <c r="AG22" s="885">
        <v>514390</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86010.9</v>
      </c>
      <c r="F24" s="883">
        <v>87594.4</v>
      </c>
      <c r="G24" s="883">
        <v>93035.7</v>
      </c>
      <c r="H24" s="883">
        <v>92258.5</v>
      </c>
      <c r="I24" s="883">
        <v>96037</v>
      </c>
      <c r="J24" s="883">
        <v>105135</v>
      </c>
      <c r="K24" s="883">
        <v>107001.4</v>
      </c>
      <c r="L24" s="883">
        <v>110315.3</v>
      </c>
      <c r="M24" s="883">
        <v>114169.8</v>
      </c>
      <c r="N24" s="883">
        <v>111524.8</v>
      </c>
      <c r="O24" s="883">
        <v>107238.6</v>
      </c>
      <c r="P24" s="883">
        <v>109585</v>
      </c>
      <c r="Q24" s="883">
        <v>110525.8</v>
      </c>
      <c r="R24" s="883">
        <v>109318.7</v>
      </c>
      <c r="S24" s="883">
        <v>103783</v>
      </c>
      <c r="T24" s="883">
        <v>104676.3</v>
      </c>
      <c r="U24" s="883">
        <v>101542.9</v>
      </c>
      <c r="V24" s="883">
        <v>98410.8</v>
      </c>
      <c r="W24" s="883">
        <v>96651.4</v>
      </c>
      <c r="X24" s="883">
        <v>96264.7</v>
      </c>
      <c r="Y24" s="883">
        <v>96741.4</v>
      </c>
      <c r="Z24" s="883">
        <v>99576.7</v>
      </c>
      <c r="AA24" s="883">
        <v>102220.1</v>
      </c>
      <c r="AB24" s="883">
        <v>105021</v>
      </c>
      <c r="AC24" s="883">
        <v>102634.6</v>
      </c>
      <c r="AD24" s="883">
        <v>105368</v>
      </c>
      <c r="AE24" s="883">
        <v>113185.9</v>
      </c>
      <c r="AF24" s="883">
        <v>127150.1</v>
      </c>
      <c r="AG24" s="883">
        <v>128714.2</v>
      </c>
    </row>
    <row r="25" spans="2:33" x14ac:dyDescent="0.25">
      <c r="B25" s="881" t="s">
        <v>37</v>
      </c>
      <c r="C25" s="881" t="s">
        <v>39</v>
      </c>
      <c r="D25" s="882" t="s">
        <v>35</v>
      </c>
      <c r="E25" s="883">
        <v>56565.599999999999</v>
      </c>
      <c r="F25" s="883">
        <v>61413.2</v>
      </c>
      <c r="G25" s="883">
        <v>68208.399999999994</v>
      </c>
      <c r="H25" s="883">
        <v>67588.100000000006</v>
      </c>
      <c r="I25" s="883">
        <v>71560.5</v>
      </c>
      <c r="J25" s="883">
        <v>79191.199999999997</v>
      </c>
      <c r="K25" s="883">
        <v>80027.8</v>
      </c>
      <c r="L25" s="883">
        <v>83074</v>
      </c>
      <c r="M25" s="883">
        <v>89657.5</v>
      </c>
      <c r="N25" s="883">
        <v>91696.2</v>
      </c>
      <c r="O25" s="883">
        <v>93325.5</v>
      </c>
      <c r="P25" s="883">
        <v>93166.3</v>
      </c>
      <c r="Q25" s="883">
        <v>95671</v>
      </c>
      <c r="R25" s="883">
        <v>98957.5</v>
      </c>
      <c r="S25" s="883">
        <v>96809.5</v>
      </c>
      <c r="T25" s="883">
        <v>98180.7</v>
      </c>
      <c r="U25" s="883">
        <v>97273.2</v>
      </c>
      <c r="V25" s="883">
        <v>95961.7</v>
      </c>
      <c r="W25" s="883">
        <v>94909.6</v>
      </c>
      <c r="X25" s="883">
        <v>95660.9</v>
      </c>
      <c r="Y25" s="883">
        <v>97399</v>
      </c>
      <c r="Z25" s="883">
        <v>99328.9</v>
      </c>
      <c r="AA25" s="883">
        <v>101840.2</v>
      </c>
      <c r="AB25" s="883">
        <v>105688.9</v>
      </c>
      <c r="AC25" s="883">
        <v>103542.3</v>
      </c>
      <c r="AD25" s="883">
        <v>105368</v>
      </c>
      <c r="AE25" s="883">
        <v>112993</v>
      </c>
      <c r="AF25" s="883">
        <v>123862.9</v>
      </c>
      <c r="AG25" s="883">
        <v>131078.20000000001</v>
      </c>
    </row>
    <row r="26" spans="2:33" x14ac:dyDescent="0.25">
      <c r="B26" s="881" t="s">
        <v>40</v>
      </c>
      <c r="C26" s="881" t="s">
        <v>39</v>
      </c>
      <c r="D26" s="882" t="s">
        <v>35</v>
      </c>
      <c r="E26" s="883">
        <v>92059.7</v>
      </c>
      <c r="F26" s="883">
        <v>99584.8</v>
      </c>
      <c r="G26" s="883">
        <v>108867.8</v>
      </c>
      <c r="H26" s="883">
        <v>110333.3</v>
      </c>
      <c r="I26" s="883">
        <v>118145.3</v>
      </c>
      <c r="J26" s="883">
        <v>130080.8</v>
      </c>
      <c r="K26" s="883">
        <v>138576.70000000001</v>
      </c>
      <c r="L26" s="883">
        <v>142712.4</v>
      </c>
      <c r="M26" s="883">
        <v>149889</v>
      </c>
      <c r="N26" s="883">
        <v>155577.20000000001</v>
      </c>
      <c r="O26" s="883">
        <v>159252</v>
      </c>
      <c r="P26" s="883">
        <v>161549</v>
      </c>
      <c r="Q26" s="883">
        <v>167154.70000000001</v>
      </c>
      <c r="R26" s="883">
        <v>170260.6</v>
      </c>
      <c r="S26" s="883">
        <v>166901.5</v>
      </c>
      <c r="T26" s="883">
        <v>169034.5</v>
      </c>
      <c r="U26" s="883">
        <v>167948.1</v>
      </c>
      <c r="V26" s="883">
        <v>162420.9</v>
      </c>
      <c r="W26" s="883">
        <v>157298.5</v>
      </c>
      <c r="X26" s="883">
        <v>159169</v>
      </c>
      <c r="Y26" s="883">
        <v>165585.20000000001</v>
      </c>
      <c r="Z26" s="883">
        <v>168519.9</v>
      </c>
      <c r="AA26" s="883">
        <v>173191.5</v>
      </c>
      <c r="AB26" s="883">
        <v>181126.8</v>
      </c>
      <c r="AC26" s="883">
        <v>184389.2</v>
      </c>
      <c r="AD26" s="883">
        <v>182798.6</v>
      </c>
      <c r="AE26" s="883">
        <v>202750.6</v>
      </c>
      <c r="AF26" s="883">
        <v>226531.6</v>
      </c>
      <c r="AG26" s="883">
        <v>238528.7</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35478.103000000003</v>
      </c>
      <c r="F28" s="883">
        <v>37706.544999999998</v>
      </c>
      <c r="G28" s="883">
        <v>40247.976999999999</v>
      </c>
      <c r="H28" s="883">
        <v>40890.457000000002</v>
      </c>
      <c r="I28" s="883">
        <v>44059.091</v>
      </c>
      <c r="J28" s="883">
        <v>46627.728999999999</v>
      </c>
      <c r="K28" s="883">
        <v>48863.224000000002</v>
      </c>
      <c r="L28" s="883">
        <v>47835.006999999998</v>
      </c>
      <c r="M28" s="883">
        <v>46589.137999999999</v>
      </c>
      <c r="N28" s="883">
        <v>46467.688999999998</v>
      </c>
      <c r="O28" s="883">
        <v>47420.425000000003</v>
      </c>
      <c r="P28" s="883">
        <v>49799.375999999997</v>
      </c>
      <c r="Q28" s="883">
        <v>51484.879000000001</v>
      </c>
      <c r="R28" s="883">
        <v>53534.803</v>
      </c>
      <c r="S28" s="883">
        <v>52169.665999999997</v>
      </c>
      <c r="T28" s="883">
        <v>51842.324000000001</v>
      </c>
      <c r="U28" s="883">
        <v>53392.785000000003</v>
      </c>
      <c r="V28" s="883">
        <v>53739.275000000001</v>
      </c>
      <c r="W28" s="883">
        <v>53503.199000000001</v>
      </c>
      <c r="X28" s="883">
        <v>55960.493999999999</v>
      </c>
      <c r="Y28" s="883">
        <v>58555.084999999999</v>
      </c>
      <c r="Z28" s="883">
        <v>59981.906999999999</v>
      </c>
      <c r="AA28" s="883">
        <v>62057.186999999998</v>
      </c>
      <c r="AB28" s="883">
        <v>63984.908000000003</v>
      </c>
      <c r="AC28" s="883">
        <v>65624.074999999997</v>
      </c>
      <c r="AD28" s="883">
        <v>68627.683999999994</v>
      </c>
      <c r="AE28" s="883">
        <v>74731</v>
      </c>
      <c r="AF28" s="883">
        <v>79978</v>
      </c>
      <c r="AG28" s="883">
        <v>84084.305999999997</v>
      </c>
    </row>
    <row r="29" spans="2:33" x14ac:dyDescent="0.25">
      <c r="B29" s="881" t="s">
        <v>37</v>
      </c>
      <c r="C29" s="881" t="s">
        <v>39</v>
      </c>
      <c r="D29" s="882" t="s">
        <v>35</v>
      </c>
      <c r="E29" s="883">
        <v>20649</v>
      </c>
      <c r="F29" s="883">
        <v>22537</v>
      </c>
      <c r="G29" s="883">
        <v>24682</v>
      </c>
      <c r="H29" s="883">
        <v>26016</v>
      </c>
      <c r="I29" s="883">
        <v>28868</v>
      </c>
      <c r="J29" s="883">
        <v>31704</v>
      </c>
      <c r="K29" s="883">
        <v>35214</v>
      </c>
      <c r="L29" s="883">
        <v>36168</v>
      </c>
      <c r="M29" s="883">
        <v>36443</v>
      </c>
      <c r="N29" s="883">
        <v>37799</v>
      </c>
      <c r="O29" s="883">
        <v>39767</v>
      </c>
      <c r="P29" s="883">
        <v>42989</v>
      </c>
      <c r="Q29" s="883">
        <v>46313</v>
      </c>
      <c r="R29" s="883">
        <v>49451</v>
      </c>
      <c r="S29" s="883">
        <v>48609</v>
      </c>
      <c r="T29" s="883">
        <v>48082</v>
      </c>
      <c r="U29" s="883">
        <v>49619</v>
      </c>
      <c r="V29" s="883">
        <v>49397</v>
      </c>
      <c r="W29" s="883">
        <v>49251</v>
      </c>
      <c r="X29" s="883">
        <v>51591</v>
      </c>
      <c r="Y29" s="883">
        <v>54992</v>
      </c>
      <c r="Z29" s="883">
        <v>56939</v>
      </c>
      <c r="AA29" s="883">
        <v>59523</v>
      </c>
      <c r="AB29" s="883">
        <v>62456</v>
      </c>
      <c r="AC29" s="883">
        <v>65436</v>
      </c>
      <c r="AD29" s="883">
        <v>67882</v>
      </c>
      <c r="AE29" s="883">
        <v>74731</v>
      </c>
      <c r="AF29" s="883">
        <v>81277</v>
      </c>
      <c r="AG29" s="883">
        <v>90388</v>
      </c>
    </row>
    <row r="30" spans="2:33" x14ac:dyDescent="0.25">
      <c r="B30" s="881" t="s">
        <v>40</v>
      </c>
      <c r="C30" s="881" t="s">
        <v>45</v>
      </c>
      <c r="D30" s="882" t="s">
        <v>35</v>
      </c>
      <c r="E30" s="883">
        <v>63247.298000000003</v>
      </c>
      <c r="F30" s="883">
        <v>67857.216</v>
      </c>
      <c r="G30" s="883">
        <v>72919.542000000001</v>
      </c>
      <c r="H30" s="883">
        <v>75583.396999999997</v>
      </c>
      <c r="I30" s="883">
        <v>80847.061000000002</v>
      </c>
      <c r="J30" s="883">
        <v>86843.914000000004</v>
      </c>
      <c r="K30" s="883">
        <v>90630.987999999998</v>
      </c>
      <c r="L30" s="883">
        <v>87447.902000000002</v>
      </c>
      <c r="M30" s="883">
        <v>84926.311000000002</v>
      </c>
      <c r="N30" s="883">
        <v>85254.274999999994</v>
      </c>
      <c r="O30" s="883">
        <v>87180.794999999998</v>
      </c>
      <c r="P30" s="883">
        <v>90848.523000000001</v>
      </c>
      <c r="Q30" s="883">
        <v>93349.301000000007</v>
      </c>
      <c r="R30" s="883">
        <v>96582.263999999996</v>
      </c>
      <c r="S30" s="883">
        <v>93635.202999999994</v>
      </c>
      <c r="T30" s="883">
        <v>92640.096999999994</v>
      </c>
      <c r="U30" s="883">
        <v>97408.807000000001</v>
      </c>
      <c r="V30" s="883">
        <v>104025.75</v>
      </c>
      <c r="W30" s="883">
        <v>105339.679</v>
      </c>
      <c r="X30" s="883">
        <v>110156.71</v>
      </c>
      <c r="Y30" s="883">
        <v>115038.317</v>
      </c>
      <c r="Z30" s="883">
        <v>118209.274</v>
      </c>
      <c r="AA30" s="883">
        <v>123956.36</v>
      </c>
      <c r="AB30" s="883">
        <v>133384.946</v>
      </c>
      <c r="AC30" s="883">
        <v>138899.185</v>
      </c>
      <c r="AD30" s="883">
        <v>141888.93400000001</v>
      </c>
      <c r="AE30" s="883">
        <v>153555</v>
      </c>
      <c r="AF30" s="883">
        <v>164160</v>
      </c>
      <c r="AG30" s="883">
        <v>174603.514</v>
      </c>
    </row>
    <row r="31" spans="2:33" x14ac:dyDescent="0.25">
      <c r="B31" s="881" t="s">
        <v>40</v>
      </c>
      <c r="C31" s="881" t="s">
        <v>39</v>
      </c>
      <c r="D31" s="882" t="s">
        <v>35</v>
      </c>
      <c r="E31" s="883">
        <v>39225</v>
      </c>
      <c r="F31" s="883">
        <v>43095</v>
      </c>
      <c r="G31" s="883">
        <v>47247</v>
      </c>
      <c r="H31" s="883">
        <v>50373</v>
      </c>
      <c r="I31" s="883">
        <v>55261</v>
      </c>
      <c r="J31" s="883">
        <v>61411</v>
      </c>
      <c r="K31" s="883">
        <v>67224</v>
      </c>
      <c r="L31" s="883">
        <v>67660</v>
      </c>
      <c r="M31" s="883">
        <v>67845</v>
      </c>
      <c r="N31" s="883">
        <v>70318</v>
      </c>
      <c r="O31" s="883">
        <v>73900</v>
      </c>
      <c r="P31" s="883">
        <v>78832</v>
      </c>
      <c r="Q31" s="883">
        <v>83793</v>
      </c>
      <c r="R31" s="883">
        <v>88846</v>
      </c>
      <c r="S31" s="883">
        <v>86568</v>
      </c>
      <c r="T31" s="883">
        <v>85555</v>
      </c>
      <c r="U31" s="883">
        <v>90476</v>
      </c>
      <c r="V31" s="883">
        <v>96035</v>
      </c>
      <c r="W31" s="883">
        <v>97379</v>
      </c>
      <c r="X31" s="883">
        <v>101726</v>
      </c>
      <c r="Y31" s="883">
        <v>106986</v>
      </c>
      <c r="Z31" s="883">
        <v>110556</v>
      </c>
      <c r="AA31" s="883">
        <v>117086</v>
      </c>
      <c r="AB31" s="883">
        <v>128372</v>
      </c>
      <c r="AC31" s="883">
        <v>136495</v>
      </c>
      <c r="AD31" s="883">
        <v>139334</v>
      </c>
      <c r="AE31" s="883">
        <v>153555</v>
      </c>
      <c r="AF31" s="883">
        <v>170801</v>
      </c>
      <c r="AG31" s="883">
        <v>191713</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22803</v>
      </c>
      <c r="F33" s="883">
        <v>23179</v>
      </c>
      <c r="G33" s="883">
        <v>23749</v>
      </c>
      <c r="H33" s="883">
        <v>24897</v>
      </c>
      <c r="I33" s="883">
        <v>26152</v>
      </c>
      <c r="J33" s="883">
        <v>28480</v>
      </c>
      <c r="K33" s="883">
        <v>29248</v>
      </c>
      <c r="L33" s="883">
        <v>29336</v>
      </c>
      <c r="M33" s="883">
        <v>30519</v>
      </c>
      <c r="N33" s="883">
        <v>31375</v>
      </c>
      <c r="O33" s="883">
        <v>34177</v>
      </c>
      <c r="P33" s="883">
        <v>37546</v>
      </c>
      <c r="Q33" s="883">
        <v>39813</v>
      </c>
      <c r="R33" s="883">
        <v>41769</v>
      </c>
      <c r="S33" s="883">
        <v>41813</v>
      </c>
      <c r="T33" s="883">
        <v>40447</v>
      </c>
      <c r="U33" s="883">
        <v>41753</v>
      </c>
      <c r="V33" s="883">
        <v>41257</v>
      </c>
      <c r="W33" s="883">
        <v>41216</v>
      </c>
      <c r="X33" s="883">
        <v>43538</v>
      </c>
      <c r="Y33" s="883">
        <v>45720</v>
      </c>
      <c r="Z33" s="883">
        <v>47584</v>
      </c>
      <c r="AA33" s="883">
        <v>50388</v>
      </c>
      <c r="AB33" s="883">
        <v>52959</v>
      </c>
      <c r="AC33" s="883">
        <v>56689</v>
      </c>
      <c r="AD33" s="883">
        <v>53359</v>
      </c>
      <c r="AE33" s="883">
        <v>60470</v>
      </c>
      <c r="AF33" s="885">
        <v>68137</v>
      </c>
      <c r="AG33" s="885">
        <v>67459</v>
      </c>
    </row>
    <row r="34" spans="2:34" x14ac:dyDescent="0.25">
      <c r="B34" s="881" t="s">
        <v>37</v>
      </c>
      <c r="C34" s="881" t="s">
        <v>39</v>
      </c>
      <c r="D34" s="882" t="s">
        <v>35</v>
      </c>
      <c r="E34" s="883">
        <v>14296</v>
      </c>
      <c r="F34" s="883">
        <v>15197</v>
      </c>
      <c r="G34" s="883">
        <v>16314</v>
      </c>
      <c r="H34" s="883">
        <v>17636</v>
      </c>
      <c r="I34" s="883">
        <v>18881</v>
      </c>
      <c r="J34" s="883">
        <v>20810</v>
      </c>
      <c r="K34" s="883">
        <v>23112</v>
      </c>
      <c r="L34" s="883">
        <v>24307</v>
      </c>
      <c r="M34" s="883">
        <v>26573</v>
      </c>
      <c r="N34" s="883">
        <v>28194</v>
      </c>
      <c r="O34" s="883">
        <v>31276</v>
      </c>
      <c r="P34" s="883">
        <v>35367</v>
      </c>
      <c r="Q34" s="883">
        <v>38603</v>
      </c>
      <c r="R34" s="883">
        <v>42312</v>
      </c>
      <c r="S34" s="883">
        <v>43054</v>
      </c>
      <c r="T34" s="883">
        <v>40947</v>
      </c>
      <c r="U34" s="883">
        <v>41964</v>
      </c>
      <c r="V34" s="883">
        <v>40495</v>
      </c>
      <c r="W34" s="883">
        <v>40456</v>
      </c>
      <c r="X34" s="883">
        <v>42375</v>
      </c>
      <c r="Y34" s="883">
        <v>45368</v>
      </c>
      <c r="Z34" s="883">
        <v>46098</v>
      </c>
      <c r="AA34" s="883">
        <v>48872</v>
      </c>
      <c r="AB34" s="883">
        <v>52204</v>
      </c>
      <c r="AC34" s="883">
        <v>55962</v>
      </c>
      <c r="AD34" s="883">
        <v>53359</v>
      </c>
      <c r="AE34" s="883">
        <v>59000</v>
      </c>
      <c r="AF34" s="885">
        <v>66143</v>
      </c>
      <c r="AG34" s="885">
        <v>68996</v>
      </c>
    </row>
    <row r="35" spans="2:34" x14ac:dyDescent="0.25">
      <c r="B35" s="881" t="s">
        <v>40</v>
      </c>
      <c r="C35" s="881" t="s">
        <v>39</v>
      </c>
      <c r="D35" s="882" t="s">
        <v>35</v>
      </c>
      <c r="E35" s="883">
        <v>24217</v>
      </c>
      <c r="F35" s="883">
        <v>26424</v>
      </c>
      <c r="G35" s="883">
        <v>28875</v>
      </c>
      <c r="H35" s="883">
        <v>32079</v>
      </c>
      <c r="I35" s="883">
        <v>37218</v>
      </c>
      <c r="J35" s="883">
        <v>41767</v>
      </c>
      <c r="K35" s="883">
        <v>44729</v>
      </c>
      <c r="L35" s="883">
        <v>46893</v>
      </c>
      <c r="M35" s="883">
        <v>50442</v>
      </c>
      <c r="N35" s="883">
        <v>54265</v>
      </c>
      <c r="O35" s="883">
        <v>60612</v>
      </c>
      <c r="P35" s="883">
        <v>70319</v>
      </c>
      <c r="Q35" s="883">
        <v>76631</v>
      </c>
      <c r="R35" s="883">
        <v>81271</v>
      </c>
      <c r="S35" s="883">
        <v>79341</v>
      </c>
      <c r="T35" s="883">
        <v>78120</v>
      </c>
      <c r="U35" s="883">
        <v>77545</v>
      </c>
      <c r="V35" s="883">
        <v>74086</v>
      </c>
      <c r="W35" s="883">
        <v>72872</v>
      </c>
      <c r="X35" s="883">
        <v>79292</v>
      </c>
      <c r="Y35" s="883">
        <v>86146</v>
      </c>
      <c r="Z35" s="883">
        <v>89071</v>
      </c>
      <c r="AA35" s="883">
        <v>93244</v>
      </c>
      <c r="AB35" s="883">
        <v>98577</v>
      </c>
      <c r="AC35" s="883">
        <v>107847</v>
      </c>
      <c r="AD35" s="883">
        <v>100889</v>
      </c>
      <c r="AE35" s="883">
        <v>111935</v>
      </c>
      <c r="AF35" s="885">
        <v>127238</v>
      </c>
      <c r="AG35" s="885">
        <v>133032</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80767</v>
      </c>
      <c r="F37" s="883">
        <v>84576</v>
      </c>
      <c r="G37" s="883">
        <v>89524</v>
      </c>
      <c r="H37" s="883">
        <v>95414</v>
      </c>
      <c r="I37" s="883">
        <v>100052</v>
      </c>
      <c r="J37" s="883">
        <v>105641</v>
      </c>
      <c r="K37" s="883">
        <v>109583</v>
      </c>
      <c r="L37" s="883">
        <v>113102</v>
      </c>
      <c r="M37" s="883">
        <v>121175</v>
      </c>
      <c r="N37" s="883">
        <v>128790</v>
      </c>
      <c r="O37" s="883">
        <v>131775</v>
      </c>
      <c r="P37" s="883">
        <v>140962</v>
      </c>
      <c r="Q37" s="883">
        <v>143886</v>
      </c>
      <c r="R37" s="883">
        <v>141122</v>
      </c>
      <c r="S37" s="883">
        <v>133981</v>
      </c>
      <c r="T37" s="883">
        <v>139252</v>
      </c>
      <c r="U37" s="883">
        <v>138535</v>
      </c>
      <c r="V37" s="883">
        <v>140572</v>
      </c>
      <c r="W37" s="883">
        <v>147382</v>
      </c>
      <c r="X37" s="883">
        <v>152441</v>
      </c>
      <c r="Y37" s="883">
        <v>158314</v>
      </c>
      <c r="Z37" s="883">
        <v>158961</v>
      </c>
      <c r="AA37" s="883">
        <v>162483</v>
      </c>
      <c r="AB37" s="883">
        <v>163116</v>
      </c>
      <c r="AC37" s="883">
        <v>166929</v>
      </c>
      <c r="AD37" s="883">
        <v>158735</v>
      </c>
      <c r="AE37" s="883">
        <v>173538</v>
      </c>
      <c r="AF37" s="883">
        <v>188074</v>
      </c>
      <c r="AG37" s="886" t="s">
        <v>35</v>
      </c>
    </row>
    <row r="38" spans="2:34" x14ac:dyDescent="0.25">
      <c r="B38" s="881" t="s">
        <v>37</v>
      </c>
      <c r="C38" s="881" t="s">
        <v>49</v>
      </c>
      <c r="D38" s="882" t="s">
        <v>35</v>
      </c>
      <c r="E38" s="883">
        <v>37224</v>
      </c>
      <c r="F38" s="883">
        <v>41428</v>
      </c>
      <c r="G38" s="883">
        <v>45156</v>
      </c>
      <c r="H38" s="883">
        <v>49490</v>
      </c>
      <c r="I38" s="883">
        <v>53332</v>
      </c>
      <c r="J38" s="883">
        <v>57585</v>
      </c>
      <c r="K38" s="883">
        <v>61720</v>
      </c>
      <c r="L38" s="883">
        <v>66561</v>
      </c>
      <c r="M38" s="883">
        <v>72122</v>
      </c>
      <c r="N38" s="883">
        <v>77650</v>
      </c>
      <c r="O38" s="883">
        <v>81516</v>
      </c>
      <c r="P38" s="883">
        <v>88527</v>
      </c>
      <c r="Q38" s="883">
        <v>93650</v>
      </c>
      <c r="R38" s="883">
        <v>96763</v>
      </c>
      <c r="S38" s="883">
        <v>96975</v>
      </c>
      <c r="T38" s="883">
        <v>101781</v>
      </c>
      <c r="U38" s="883">
        <v>103654</v>
      </c>
      <c r="V38" s="883">
        <v>106476</v>
      </c>
      <c r="W38" s="883">
        <v>114280</v>
      </c>
      <c r="X38" s="883">
        <v>120462</v>
      </c>
      <c r="Y38" s="883">
        <v>128360</v>
      </c>
      <c r="Z38" s="883">
        <v>133620</v>
      </c>
      <c r="AA38" s="883">
        <v>139923</v>
      </c>
      <c r="AB38" s="883">
        <v>144035</v>
      </c>
      <c r="AC38" s="883">
        <v>150309</v>
      </c>
      <c r="AD38" s="883">
        <v>147335</v>
      </c>
      <c r="AE38" s="883">
        <v>165649</v>
      </c>
      <c r="AF38" s="883">
        <v>188074</v>
      </c>
      <c r="AG38" s="886" t="s">
        <v>35</v>
      </c>
    </row>
    <row r="39" spans="2:34" x14ac:dyDescent="0.25">
      <c r="B39" s="881" t="s">
        <v>40</v>
      </c>
      <c r="C39" s="881" t="s">
        <v>49</v>
      </c>
      <c r="D39" s="882" t="s">
        <v>35</v>
      </c>
      <c r="E39" s="883">
        <v>70220</v>
      </c>
      <c r="F39" s="883">
        <v>75810</v>
      </c>
      <c r="G39" s="883">
        <v>81373</v>
      </c>
      <c r="H39" s="883">
        <v>88673</v>
      </c>
      <c r="I39" s="883">
        <v>96465</v>
      </c>
      <c r="J39" s="883">
        <v>102774</v>
      </c>
      <c r="K39" s="883">
        <v>107428</v>
      </c>
      <c r="L39" s="883">
        <v>116027</v>
      </c>
      <c r="M39" s="883">
        <v>122904</v>
      </c>
      <c r="N39" s="883">
        <v>130381</v>
      </c>
      <c r="O39" s="883">
        <v>139436</v>
      </c>
      <c r="P39" s="883">
        <v>152111</v>
      </c>
      <c r="Q39" s="883">
        <v>163445</v>
      </c>
      <c r="R39" s="883">
        <v>167511</v>
      </c>
      <c r="S39" s="883">
        <v>169318</v>
      </c>
      <c r="T39" s="883">
        <v>175708</v>
      </c>
      <c r="U39" s="883">
        <v>179988</v>
      </c>
      <c r="V39" s="883">
        <v>184791</v>
      </c>
      <c r="W39" s="883">
        <v>197405</v>
      </c>
      <c r="X39" s="883">
        <v>207797</v>
      </c>
      <c r="Y39" s="883">
        <v>222338</v>
      </c>
      <c r="Z39" s="883">
        <v>232180</v>
      </c>
      <c r="AA39" s="883">
        <v>252692</v>
      </c>
      <c r="AB39" s="883">
        <v>265158</v>
      </c>
      <c r="AC39" s="883">
        <v>275342</v>
      </c>
      <c r="AD39" s="883">
        <v>270271</v>
      </c>
      <c r="AE39" s="883">
        <v>296603</v>
      </c>
      <c r="AF39" s="883">
        <v>345341</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21DE5645-E0C3-4BE3-8A42-F9D4CC050D56}"/>
    <hyperlink ref="AH41" r:id="rId2" xr:uid="{AA7CDB8B-A4DB-4747-923E-01E663923E54}"/>
  </hyperlinks>
  <pageMargins left="0.7" right="0.7" top="0.75" bottom="0.75" header="0.3" footer="0.3"/>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1587-201D-40A7-8B65-C2C4AD74DF32}">
  <dimension ref="B1:AH41"/>
  <sheetViews>
    <sheetView topLeftCell="A7" workbookViewId="0">
      <selection activeCell="E28" sqref="E28:AG31"/>
    </sheetView>
  </sheetViews>
  <sheetFormatPr baseColWidth="10" defaultColWidth="9.140625" defaultRowHeight="15" x14ac:dyDescent="0.25"/>
  <cols>
    <col min="2" max="3" width="15.7109375"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68</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ht="15" customHeight="1" x14ac:dyDescent="0.25">
      <c r="B9" s="881" t="s">
        <v>37</v>
      </c>
      <c r="C9" s="881" t="s">
        <v>38</v>
      </c>
      <c r="D9" s="882" t="s">
        <v>35</v>
      </c>
      <c r="E9" s="883">
        <f>'SRE1'!E9*100/'SRE1'!$E9</f>
        <v>100</v>
      </c>
      <c r="F9" s="883">
        <f>'SRE1'!F9*100/'SRE1'!$E9</f>
        <v>102.60161479539026</v>
      </c>
      <c r="G9" s="883">
        <f>'SRE1'!G9*100/'SRE1'!$E9</f>
        <v>108.63294458629494</v>
      </c>
      <c r="H9" s="883">
        <f>'SRE1'!H9*100/'SRE1'!$E9</f>
        <v>114.33144179676511</v>
      </c>
      <c r="I9" s="883">
        <f>'SRE1'!I9*100/'SRE1'!$E9</f>
        <v>117.99631601577637</v>
      </c>
      <c r="J9" s="883">
        <f>'SRE1'!J9*100/'SRE1'!$E9</f>
        <v>121.60863772208745</v>
      </c>
      <c r="K9" s="883">
        <f>'SRE1'!K9*100/'SRE1'!$E9</f>
        <v>126.02198712198023</v>
      </c>
      <c r="L9" s="883">
        <f>'SRE1'!L9*100/'SRE1'!$E9</f>
        <v>124.06268081514787</v>
      </c>
      <c r="M9" s="883">
        <f>'SRE1'!M9*100/'SRE1'!$E9</f>
        <v>129.90821889448623</v>
      </c>
      <c r="N9" s="883">
        <f>'SRE1'!N9*100/'SRE1'!$E9</f>
        <v>136.22938375543441</v>
      </c>
      <c r="O9" s="883">
        <f>'SRE1'!O9*100/'SRE1'!$E9</f>
        <v>146.9973405243573</v>
      </c>
      <c r="P9" s="883">
        <f>'SRE1'!P9*100/'SRE1'!$E9</f>
        <v>157.16598631511337</v>
      </c>
      <c r="Q9" s="883">
        <f>'SRE1'!Q9*100/'SRE1'!$E9</f>
        <v>169.00144917535022</v>
      </c>
      <c r="R9" s="883">
        <f>'SRE1'!R9*100/'SRE1'!$E9</f>
        <v>173.14619684366426</v>
      </c>
      <c r="S9" s="883">
        <f>'SRE1'!S9*100/'SRE1'!$E9</f>
        <v>177.40241953891805</v>
      </c>
      <c r="T9" s="883">
        <f>'SRE1'!T9*100/'SRE1'!$E9</f>
        <v>179.22901748034587</v>
      </c>
      <c r="U9" s="883">
        <f>'SRE1'!U9*100/'SRE1'!$E9</f>
        <v>186.60070176183626</v>
      </c>
      <c r="V9" s="883">
        <f>'SRE1'!V9*100/'SRE1'!$E9</f>
        <v>182.67359581278566</v>
      </c>
      <c r="W9" s="883">
        <f>'SRE1'!W9*100/'SRE1'!$E9</f>
        <v>189.50489163034882</v>
      </c>
      <c r="X9" s="883">
        <f>'SRE1'!X9*100/'SRE1'!$E9</f>
        <v>193.36139672900421</v>
      </c>
      <c r="Y9" s="883">
        <f>'SRE1'!Y9*100/'SRE1'!$E9</f>
        <v>199.78448161458306</v>
      </c>
      <c r="Z9" s="883">
        <f>'SRE1'!Z9*100/'SRE1'!$E9</f>
        <v>203.30762329934228</v>
      </c>
      <c r="AA9" s="883">
        <f>'SRE1'!AA9*100/'SRE1'!$E9</f>
        <v>216.75681988289818</v>
      </c>
      <c r="AB9" s="883">
        <f>'SRE1'!AB9*100/'SRE1'!$E9</f>
        <v>225.18645525339335</v>
      </c>
      <c r="AC9" s="883">
        <f>'SRE1'!AC9*100/'SRE1'!$E9</f>
        <v>228.58909774236528</v>
      </c>
      <c r="AD9" s="883">
        <f>'SRE1'!AD9*100/'SRE1'!$E9</f>
        <v>231.14983836121095</v>
      </c>
      <c r="AE9" s="883">
        <f>'SRE1'!AE9*100/'SRE1'!$E9</f>
        <v>253.54464043995478</v>
      </c>
      <c r="AF9" s="883">
        <f>'SRE1'!AF9*100/'SRE1'!$E9</f>
        <v>266.27402684955649</v>
      </c>
      <c r="AG9" s="883">
        <f>'SRE1'!AG9*100/'SRE1'!$E9</f>
        <v>269.20688172499644</v>
      </c>
    </row>
    <row r="10" spans="2:33" ht="15" customHeight="1" x14ac:dyDescent="0.25">
      <c r="B10" s="881" t="s">
        <v>37</v>
      </c>
      <c r="C10" s="881" t="s">
        <v>39</v>
      </c>
      <c r="D10" s="882" t="s">
        <v>35</v>
      </c>
      <c r="E10" s="883">
        <f>'SRE1'!E10*100/'SRE1'!$E10</f>
        <v>100</v>
      </c>
      <c r="F10" s="883">
        <f>'SRE1'!F10*100/'SRE1'!$E10</f>
        <v>104.57779226250567</v>
      </c>
      <c r="G10" s="883">
        <f>'SRE1'!G10*100/'SRE1'!$E10</f>
        <v>112.80891552665676</v>
      </c>
      <c r="H10" s="883">
        <f>'SRE1'!H10*100/'SRE1'!$E10</f>
        <v>123.95570852841348</v>
      </c>
      <c r="I10" s="883">
        <f>'SRE1'!I10*100/'SRE1'!$E10</f>
        <v>130.70276543484655</v>
      </c>
      <c r="J10" s="883">
        <f>'SRE1'!J10*100/'SRE1'!$E10</f>
        <v>138.45377296248898</v>
      </c>
      <c r="K10" s="883">
        <f>'SRE1'!K10*100/'SRE1'!$E10</f>
        <v>149.77941702503122</v>
      </c>
      <c r="L10" s="883">
        <f>'SRE1'!L10*100/'SRE1'!$E10</f>
        <v>147.61094727470731</v>
      </c>
      <c r="M10" s="883">
        <f>'SRE1'!M10*100/'SRE1'!$E10</f>
        <v>156.77925009737447</v>
      </c>
      <c r="N10" s="883">
        <f>'SRE1'!N10*100/'SRE1'!$E10</f>
        <v>168.19233245630073</v>
      </c>
      <c r="O10" s="883">
        <f>'SRE1'!O10*100/'SRE1'!$E10</f>
        <v>180.04976033957857</v>
      </c>
      <c r="P10" s="883">
        <f>'SRE1'!P10*100/'SRE1'!$E10</f>
        <v>195.2115609325692</v>
      </c>
      <c r="Q10" s="883">
        <f>'SRE1'!Q10*100/'SRE1'!$E10</f>
        <v>211.8351708623801</v>
      </c>
      <c r="R10" s="883">
        <f>'SRE1'!R10*100/'SRE1'!$E10</f>
        <v>224.03519788876261</v>
      </c>
      <c r="S10" s="883">
        <f>'SRE1'!S10*100/'SRE1'!$E10</f>
        <v>230.58353139432288</v>
      </c>
      <c r="T10" s="883">
        <f>'SRE1'!T10*100/'SRE1'!$E10</f>
        <v>234.82587855615526</v>
      </c>
      <c r="U10" s="883">
        <f>'SRE1'!U10*100/'SRE1'!$E10</f>
        <v>248.28183747605385</v>
      </c>
      <c r="V10" s="883">
        <f>'SRE1'!V10*100/'SRE1'!$E10</f>
        <v>255.80947990111525</v>
      </c>
      <c r="W10" s="883">
        <f>'SRE1'!W10*100/'SRE1'!$E10</f>
        <v>271.33136729648743</v>
      </c>
      <c r="X10" s="883">
        <f>'SRE1'!X10*100/'SRE1'!$E10</f>
        <v>281.28581989300733</v>
      </c>
      <c r="Y10" s="883">
        <f>'SRE1'!Y10*100/'SRE1'!$E10</f>
        <v>289.18626741810613</v>
      </c>
      <c r="Z10" s="883">
        <f>'SRE1'!Z10*100/'SRE1'!$E10</f>
        <v>297.91181450362865</v>
      </c>
      <c r="AA10" s="883">
        <f>'SRE1'!AA10*100/'SRE1'!$E10</f>
        <v>318.48525074918723</v>
      </c>
      <c r="AB10" s="883">
        <f>'SRE1'!AB10*100/'SRE1'!$E10</f>
        <v>334.02303601662919</v>
      </c>
      <c r="AC10" s="883">
        <f>'SRE1'!AC10*100/'SRE1'!$E10</f>
        <v>345.02595327615398</v>
      </c>
      <c r="AD10" s="883">
        <f>'SRE1'!AD10*100/'SRE1'!$E10</f>
        <v>346.13403495942072</v>
      </c>
      <c r="AE10" s="883">
        <f>'SRE1'!AE10*100/'SRE1'!$E10</f>
        <v>380.80411436929171</v>
      </c>
      <c r="AF10" s="883">
        <f>'SRE1'!AF10*100/'SRE1'!$E10</f>
        <v>417.99480139583318</v>
      </c>
      <c r="AG10" s="883">
        <f>'SRE1'!AG10*100/'SRE1'!$E10</f>
        <v>445.83118049649056</v>
      </c>
    </row>
    <row r="11" spans="2:33" ht="15" customHeight="1" x14ac:dyDescent="0.25">
      <c r="B11" s="881" t="s">
        <v>40</v>
      </c>
      <c r="C11" s="881" t="s">
        <v>38</v>
      </c>
      <c r="D11" s="882" t="s">
        <v>35</v>
      </c>
      <c r="E11" s="883">
        <f>'SRE1'!E11*100/'SRE1'!$E11</f>
        <v>100</v>
      </c>
      <c r="F11" s="883">
        <f>'SRE1'!F11*100/'SRE1'!$E11</f>
        <v>107.22296436670914</v>
      </c>
      <c r="G11" s="883">
        <f>'SRE1'!G11*100/'SRE1'!$E11</f>
        <v>120.01486014891215</v>
      </c>
      <c r="H11" s="883">
        <f>'SRE1'!H11*100/'SRE1'!$E11</f>
        <v>127.47004670332514</v>
      </c>
      <c r="I11" s="883">
        <f>'SRE1'!I11*100/'SRE1'!$E11</f>
        <v>135.35188004183624</v>
      </c>
      <c r="J11" s="883">
        <f>'SRE1'!J11*100/'SRE1'!$E11</f>
        <v>118.68340116188759</v>
      </c>
      <c r="K11" s="883">
        <f>'SRE1'!K11*100/'SRE1'!$E11</f>
        <v>131.56616649580084</v>
      </c>
      <c r="L11" s="883">
        <f>'SRE1'!L11*100/'SRE1'!$E11</f>
        <v>130.44699535037847</v>
      </c>
      <c r="M11" s="883">
        <f>'SRE1'!M11*100/'SRE1'!$E11</f>
        <v>132.10801826710988</v>
      </c>
      <c r="N11" s="883">
        <f>'SRE1'!N11*100/'SRE1'!$E11</f>
        <v>143.4713722078971</v>
      </c>
      <c r="O11" s="883">
        <f>'SRE1'!O11*100/'SRE1'!$E11</f>
        <v>155.86613439373698</v>
      </c>
      <c r="P11" s="883">
        <f>'SRE1'!P11*100/'SRE1'!$E11</f>
        <v>167.33873890666584</v>
      </c>
      <c r="Q11" s="883">
        <f>'SRE1'!Q11*100/'SRE1'!$E11</f>
        <v>175.88979672144728</v>
      </c>
      <c r="R11" s="883">
        <f>'SRE1'!R11*100/'SRE1'!$E11</f>
        <v>180.88813984073232</v>
      </c>
      <c r="S11" s="883">
        <f>'SRE1'!S11*100/'SRE1'!$E11</f>
        <v>170.70194787039048</v>
      </c>
      <c r="T11" s="883">
        <f>'SRE1'!T11*100/'SRE1'!$E11</f>
        <v>174.38695413547072</v>
      </c>
      <c r="U11" s="883">
        <f>'SRE1'!U11*100/'SRE1'!$E11</f>
        <v>180.14927459691194</v>
      </c>
      <c r="V11" s="883">
        <f>'SRE1'!V11*100/'SRE1'!$E11</f>
        <v>174.85709403833607</v>
      </c>
      <c r="W11" s="883">
        <f>'SRE1'!W11*100/'SRE1'!$E11</f>
        <v>182.22555324282618</v>
      </c>
      <c r="X11" s="883">
        <f>'SRE1'!X11*100/'SRE1'!$E11</f>
        <v>188.50073006306502</v>
      </c>
      <c r="Y11" s="883">
        <f>'SRE1'!Y11*100/'SRE1'!$E11</f>
        <v>197.00492922012694</v>
      </c>
      <c r="Z11" s="883">
        <f>'SRE1'!Z11*100/'SRE1'!$E11</f>
        <v>207.73763293878858</v>
      </c>
      <c r="AA11" s="883">
        <f>'SRE1'!AA11*100/'SRE1'!$E11</f>
        <v>222.23741029544252</v>
      </c>
      <c r="AB11" s="883">
        <f>'SRE1'!AB11*100/'SRE1'!$E11</f>
        <v>225.54469953503784</v>
      </c>
      <c r="AC11" s="883">
        <f>'SRE1'!AC11*100/'SRE1'!$E11</f>
        <v>231.10793542307411</v>
      </c>
      <c r="AD11" s="883">
        <f>'SRE1'!AD11*100/'SRE1'!$E11</f>
        <v>235.81269999068002</v>
      </c>
      <c r="AE11" s="883">
        <f>'SRE1'!AE11*100/'SRE1'!$E11</f>
        <v>263.87275156109229</v>
      </c>
      <c r="AF11" s="883">
        <f>'SRE1'!AF11*100/'SRE1'!$E11</f>
        <v>278.39401658951812</v>
      </c>
      <c r="AG11" s="883">
        <f>'SRE1'!AG11*100/'SRE1'!$E11</f>
        <v>280.66963869644906</v>
      </c>
    </row>
    <row r="12" spans="2:33" ht="15" customHeight="1" x14ac:dyDescent="0.25">
      <c r="B12" s="881" t="s">
        <v>40</v>
      </c>
      <c r="C12" s="881" t="s">
        <v>39</v>
      </c>
      <c r="D12" s="882" t="s">
        <v>35</v>
      </c>
      <c r="E12" s="883">
        <f>'SRE1'!E12*100/'SRE1'!$E12</f>
        <v>100</v>
      </c>
      <c r="F12" s="883">
        <f>'SRE1'!F12*100/'SRE1'!$E12</f>
        <v>109.46495009529085</v>
      </c>
      <c r="G12" s="883">
        <f>'SRE1'!G12*100/'SRE1'!$E12</f>
        <v>123.56034297416764</v>
      </c>
      <c r="H12" s="883">
        <f>'SRE1'!H12*100/'SRE1'!$E12</f>
        <v>134.30579798340517</v>
      </c>
      <c r="I12" s="883">
        <f>'SRE1'!I12*100/'SRE1'!$E12</f>
        <v>146.21587840669332</v>
      </c>
      <c r="J12" s="883">
        <f>'SRE1'!J12*100/'SRE1'!$E12</f>
        <v>129.48805311508147</v>
      </c>
      <c r="K12" s="883">
        <f>'SRE1'!K12*100/'SRE1'!$E12</f>
        <v>146.10947333131699</v>
      </c>
      <c r="L12" s="883">
        <f>'SRE1'!L12*100/'SRE1'!$E12</f>
        <v>147.38123262263005</v>
      </c>
      <c r="M12" s="883">
        <f>'SRE1'!M12*100/'SRE1'!$E12</f>
        <v>151.43118470390601</v>
      </c>
      <c r="N12" s="883">
        <f>'SRE1'!N12*100/'SRE1'!$E12</f>
        <v>167.34457388775724</v>
      </c>
      <c r="O12" s="883">
        <f>'SRE1'!O12*100/'SRE1'!$E12</f>
        <v>182.74816615225402</v>
      </c>
      <c r="P12" s="883">
        <f>'SRE1'!P12*100/'SRE1'!$E12</f>
        <v>198.2570702892979</v>
      </c>
      <c r="Q12" s="883">
        <f>'SRE1'!Q12*100/'SRE1'!$E12</f>
        <v>211.41413073977037</v>
      </c>
      <c r="R12" s="883">
        <f>'SRE1'!R12*100/'SRE1'!$E12</f>
        <v>224.12807964347013</v>
      </c>
      <c r="S12" s="883">
        <f>'SRE1'!S12*100/'SRE1'!$E12</f>
        <v>213.89023514792856</v>
      </c>
      <c r="T12" s="883">
        <f>'SRE1'!T12*100/'SRE1'!$E12</f>
        <v>219.99759495377575</v>
      </c>
      <c r="U12" s="883">
        <f>'SRE1'!U12*100/'SRE1'!$E12</f>
        <v>230.98027497695165</v>
      </c>
      <c r="V12" s="883">
        <f>'SRE1'!V12*100/'SRE1'!$E12</f>
        <v>239.60564529941004</v>
      </c>
      <c r="W12" s="883">
        <f>'SRE1'!W12*100/'SRE1'!$E12</f>
        <v>253.35667928708597</v>
      </c>
      <c r="X12" s="883">
        <f>'SRE1'!X12*100/'SRE1'!$E12</f>
        <v>264.85389344187621</v>
      </c>
      <c r="Y12" s="883">
        <f>'SRE1'!Y12*100/'SRE1'!$E12</f>
        <v>274.24049733440705</v>
      </c>
      <c r="Z12" s="883">
        <f>'SRE1'!Z12*100/'SRE1'!$E12</f>
        <v>290.96759382413285</v>
      </c>
      <c r="AA12" s="883">
        <f>'SRE1'!AA12*100/'SRE1'!$E12</f>
        <v>312.18483873436264</v>
      </c>
      <c r="AB12" s="883">
        <f>'SRE1'!AB12*100/'SRE1'!$E12</f>
        <v>319.90321510952072</v>
      </c>
      <c r="AC12" s="883">
        <f>'SRE1'!AC12*100/'SRE1'!$E12</f>
        <v>330.82649777897626</v>
      </c>
      <c r="AD12" s="883">
        <f>'SRE1'!AD12*100/'SRE1'!$E12</f>
        <v>331.9215226129005</v>
      </c>
      <c r="AE12" s="883">
        <f>'SRE1'!AE12*100/'SRE1'!$E12</f>
        <v>375.15733010717031</v>
      </c>
      <c r="AF12" s="883">
        <f>'SRE1'!AF12*100/'SRE1'!$E12</f>
        <v>415.35877094849923</v>
      </c>
      <c r="AG12" s="883">
        <f>'SRE1'!AG12*100/'SRE1'!$E12</f>
        <v>444.24920651694646</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ht="15" customHeight="1" x14ac:dyDescent="0.25">
      <c r="B14" s="881" t="s">
        <v>37</v>
      </c>
      <c r="C14" s="881" t="s">
        <v>38</v>
      </c>
      <c r="D14" s="882" t="s">
        <v>35</v>
      </c>
      <c r="E14" s="883">
        <f>'SRE1'!E14*100/'SRE1'!$E14</f>
        <v>100</v>
      </c>
      <c r="F14" s="883">
        <f>'SRE1'!F14*100/'SRE1'!$E14</f>
        <v>102.96327590450161</v>
      </c>
      <c r="G14" s="883">
        <f>'SRE1'!G14*100/'SRE1'!$E14</f>
        <v>104.63014351063502</v>
      </c>
      <c r="H14" s="883">
        <f>'SRE1'!H14*100/'SRE1'!$E14</f>
        <v>109.58371652987837</v>
      </c>
      <c r="I14" s="883">
        <f>'SRE1'!I14*100/'SRE1'!$E14</f>
        <v>114.59129410662813</v>
      </c>
      <c r="J14" s="883">
        <f>'SRE1'!J14*100/'SRE1'!$E14</f>
        <v>116.08538698450309</v>
      </c>
      <c r="K14" s="883">
        <f>'SRE1'!K14*100/'SRE1'!$E14</f>
        <v>115.05242527293724</v>
      </c>
      <c r="L14" s="883">
        <f>'SRE1'!L14*100/'SRE1'!$E14</f>
        <v>119.64091951228505</v>
      </c>
      <c r="M14" s="883">
        <f>'SRE1'!M14*100/'SRE1'!$E14</f>
        <v>122.15452278205176</v>
      </c>
      <c r="N14" s="883">
        <f>'SRE1'!N14*100/'SRE1'!$E14</f>
        <v>126.08559622725357</v>
      </c>
      <c r="O14" s="883">
        <f>'SRE1'!O14*100/'SRE1'!$E14</f>
        <v>130.49762908035819</v>
      </c>
      <c r="P14" s="883">
        <f>'SRE1'!P14*100/'SRE1'!$E14</f>
        <v>137.23943050101684</v>
      </c>
      <c r="Q14" s="883">
        <f>'SRE1'!Q14*100/'SRE1'!$E14</f>
        <v>141.72439939857654</v>
      </c>
      <c r="R14" s="883">
        <f>'SRE1'!R14*100/'SRE1'!$E14</f>
        <v>145.15438627606693</v>
      </c>
      <c r="S14" s="883">
        <f>'SRE1'!S14*100/'SRE1'!$E14</f>
        <v>140.13644620119788</v>
      </c>
      <c r="T14" s="883">
        <f>'SRE1'!T14*100/'SRE1'!$E14</f>
        <v>146.80242203465662</v>
      </c>
      <c r="U14" s="883">
        <f>'SRE1'!U14*100/'SRE1'!$E14</f>
        <v>153.45923104285592</v>
      </c>
      <c r="V14" s="883">
        <f>'SRE1'!V14*100/'SRE1'!$E14</f>
        <v>156.28859158704651</v>
      </c>
      <c r="W14" s="883">
        <f>'SRE1'!W14*100/'SRE1'!$E14</f>
        <v>159.3191240899186</v>
      </c>
      <c r="X14" s="883">
        <f>'SRE1'!X14*100/'SRE1'!$E14</f>
        <v>162.24822367850749</v>
      </c>
      <c r="Y14" s="883">
        <f>'SRE1'!Y14*100/'SRE1'!$E14</f>
        <v>165.08186871711277</v>
      </c>
      <c r="Z14" s="883">
        <f>'SRE1'!Z14*100/'SRE1'!$E14</f>
        <v>167.85612867034203</v>
      </c>
      <c r="AA14" s="883">
        <f>'SRE1'!AA14*100/'SRE1'!$E14</f>
        <v>174.39267291671442</v>
      </c>
      <c r="AB14" s="883">
        <f>'SRE1'!AB14*100/'SRE1'!$E14</f>
        <v>179.47368473494424</v>
      </c>
      <c r="AC14" s="883">
        <f>'SRE1'!AC14*100/'SRE1'!$E14</f>
        <v>185.63508662151673</v>
      </c>
      <c r="AD14" s="883">
        <f>'SRE1'!AD14*100/'SRE1'!$E14</f>
        <v>176.68059293417124</v>
      </c>
      <c r="AE14" s="883">
        <f>'SRE1'!AE14*100/'SRE1'!$E14</f>
        <v>190.53525291968367</v>
      </c>
      <c r="AF14" s="883">
        <f>'SRE1'!AF14*100/'SRE1'!$E14</f>
        <v>196.77766164251574</v>
      </c>
      <c r="AG14" s="883">
        <f>'SRE1'!AG14*100/'SRE1'!$E14</f>
        <v>200.58000097646618</v>
      </c>
    </row>
    <row r="15" spans="2:33" ht="15" customHeight="1" x14ac:dyDescent="0.25">
      <c r="B15" s="881" t="s">
        <v>37</v>
      </c>
      <c r="C15" s="881" t="s">
        <v>39</v>
      </c>
      <c r="D15" s="882" t="s">
        <v>35</v>
      </c>
      <c r="E15" s="883">
        <f>'SRE1'!E15*100/'SRE1'!$E15</f>
        <v>100</v>
      </c>
      <c r="F15" s="883">
        <f>'SRE1'!F15*100/'SRE1'!$E15</f>
        <v>104.61836159788676</v>
      </c>
      <c r="G15" s="883">
        <f>'SRE1'!G15*100/'SRE1'!$E15</f>
        <v>108.16107374564578</v>
      </c>
      <c r="H15" s="883">
        <f>'SRE1'!H15*100/'SRE1'!$E15</f>
        <v>114.67238204593524</v>
      </c>
      <c r="I15" s="883">
        <f>'SRE1'!I15*100/'SRE1'!$E15</f>
        <v>121.67035032974486</v>
      </c>
      <c r="J15" s="883">
        <f>'SRE1'!J15*100/'SRE1'!$E15</f>
        <v>130.53270825090951</v>
      </c>
      <c r="K15" s="883">
        <f>'SRE1'!K15*100/'SRE1'!$E15</f>
        <v>139.04658073766467</v>
      </c>
      <c r="L15" s="883">
        <f>'SRE1'!L15*100/'SRE1'!$E15</f>
        <v>146.89650146206222</v>
      </c>
      <c r="M15" s="883">
        <f>'SRE1'!M15*100/'SRE1'!$E15</f>
        <v>153.64935493754629</v>
      </c>
      <c r="N15" s="883">
        <f>'SRE1'!N15*100/'SRE1'!$E15</f>
        <v>162.47928869110476</v>
      </c>
      <c r="O15" s="883">
        <f>'SRE1'!O15*100/'SRE1'!$E15</f>
        <v>172.55487567265274</v>
      </c>
      <c r="P15" s="883">
        <f>'SRE1'!P15*100/'SRE1'!$E15</f>
        <v>185.8382242265051</v>
      </c>
      <c r="Q15" s="883">
        <f>'SRE1'!Q15*100/'SRE1'!$E15</f>
        <v>197.96218568636607</v>
      </c>
      <c r="R15" s="883">
        <f>'SRE1'!R15*100/'SRE1'!$E15</f>
        <v>207.69925245932848</v>
      </c>
      <c r="S15" s="883">
        <f>'SRE1'!S15*100/'SRE1'!$E15</f>
        <v>200.5986572230039</v>
      </c>
      <c r="T15" s="883">
        <f>'SRE1'!T15*100/'SRE1'!$E15</f>
        <v>209.03355157673673</v>
      </c>
      <c r="U15" s="883">
        <f>'SRE1'!U15*100/'SRE1'!$E15</f>
        <v>221.40575127391281</v>
      </c>
      <c r="V15" s="883">
        <f>'SRE1'!V15*100/'SRE1'!$E15</f>
        <v>224.07211848802243</v>
      </c>
      <c r="W15" s="883">
        <f>'SRE1'!W15*100/'SRE1'!$E15</f>
        <v>227.29133263328859</v>
      </c>
      <c r="X15" s="883">
        <f>'SRE1'!X15*100/'SRE1'!$E15</f>
        <v>231.64435150177437</v>
      </c>
      <c r="Y15" s="883">
        <f>'SRE1'!Y15*100/'SRE1'!$E15</f>
        <v>238.02105488608407</v>
      </c>
      <c r="Z15" s="883">
        <f>'SRE1'!Z15*100/'SRE1'!$E15</f>
        <v>244.0297885884778</v>
      </c>
      <c r="AA15" s="883">
        <f>'SRE1'!AA15*100/'SRE1'!$E15</f>
        <v>253.20225838789418</v>
      </c>
      <c r="AB15" s="883">
        <f>'SRE1'!AB15*100/'SRE1'!$E15</f>
        <v>261.94696715045109</v>
      </c>
      <c r="AC15" s="883">
        <f>'SRE1'!AC15*100/'SRE1'!$E15</f>
        <v>276.02827744378573</v>
      </c>
      <c r="AD15" s="883">
        <f>'SRE1'!AD15*100/'SRE1'!$E15</f>
        <v>263.73639449205609</v>
      </c>
      <c r="AE15" s="883">
        <f>'SRE1'!AE15*100/'SRE1'!$E15</f>
        <v>285.87630031323528</v>
      </c>
      <c r="AF15" s="883">
        <f>'SRE1'!AF15*100/'SRE1'!$E15</f>
        <v>300.1164592808974</v>
      </c>
      <c r="AG15" s="883">
        <f>'SRE1'!AG15*100/'SRE1'!$E15</f>
        <v>317.3646291002442</v>
      </c>
    </row>
    <row r="16" spans="2:33" ht="15" customHeight="1" x14ac:dyDescent="0.25">
      <c r="B16" s="881" t="s">
        <v>40</v>
      </c>
      <c r="C16" s="881" t="s">
        <v>38</v>
      </c>
      <c r="D16" s="882" t="s">
        <v>35</v>
      </c>
      <c r="E16" s="883">
        <f>'SRE1'!E16*100/'SRE1'!$E16</f>
        <v>100</v>
      </c>
      <c r="F16" s="883">
        <f>'SRE1'!F16*100/'SRE1'!$E16</f>
        <v>102.63357449971303</v>
      </c>
      <c r="G16" s="883">
        <f>'SRE1'!G16*100/'SRE1'!$E16</f>
        <v>104.11920957640646</v>
      </c>
      <c r="H16" s="883">
        <f>'SRE1'!H16*100/'SRE1'!$E16</f>
        <v>110.14397852396139</v>
      </c>
      <c r="I16" s="883">
        <f>'SRE1'!I16*100/'SRE1'!$E16</f>
        <v>116.67428739882145</v>
      </c>
      <c r="J16" s="883">
        <f>'SRE1'!J16*100/'SRE1'!$E16</f>
        <v>123.60388500534705</v>
      </c>
      <c r="K16" s="883">
        <f>'SRE1'!K16*100/'SRE1'!$E16</f>
        <v>129.17291535342321</v>
      </c>
      <c r="L16" s="883">
        <f>'SRE1'!L16*100/'SRE1'!$E16</f>
        <v>133.29061960002133</v>
      </c>
      <c r="M16" s="883">
        <f>'SRE1'!M16*100/'SRE1'!$E16</f>
        <v>135.11714915623128</v>
      </c>
      <c r="N16" s="883">
        <f>'SRE1'!N16*100/'SRE1'!$E16</f>
        <v>139.70784057302888</v>
      </c>
      <c r="O16" s="883">
        <f>'SRE1'!O16*100/'SRE1'!$E16</f>
        <v>144.39888731038332</v>
      </c>
      <c r="P16" s="883">
        <f>'SRE1'!P16*100/'SRE1'!$E16</f>
        <v>152.03730709041702</v>
      </c>
      <c r="Q16" s="883">
        <f>'SRE1'!Q16*100/'SRE1'!$E16</f>
        <v>156.31106386048103</v>
      </c>
      <c r="R16" s="883">
        <f>'SRE1'!R16*100/'SRE1'!$E16</f>
        <v>160.11315062392785</v>
      </c>
      <c r="S16" s="883">
        <f>'SRE1'!S16*100/'SRE1'!$E16</f>
        <v>152.77937196385955</v>
      </c>
      <c r="T16" s="883">
        <f>'SRE1'!T16*100/'SRE1'!$E16</f>
        <v>162.58408678226346</v>
      </c>
      <c r="U16" s="883">
        <f>'SRE1'!U16*100/'SRE1'!$E16</f>
        <v>173.19728915190345</v>
      </c>
      <c r="V16" s="883">
        <f>'SRE1'!V16*100/'SRE1'!$E16</f>
        <v>177.53721771145965</v>
      </c>
      <c r="W16" s="883">
        <f>'SRE1'!W16*100/'SRE1'!$E16</f>
        <v>181.23675388171242</v>
      </c>
      <c r="X16" s="883">
        <f>'SRE1'!X16*100/'SRE1'!$E16</f>
        <v>186.90864843335936</v>
      </c>
      <c r="Y16" s="883">
        <f>'SRE1'!Y16*100/'SRE1'!$E16</f>
        <v>192.9638375874581</v>
      </c>
      <c r="Z16" s="883">
        <f>'SRE1'!Z16*100/'SRE1'!$E16</f>
        <v>197.32070110735825</v>
      </c>
      <c r="AA16" s="883">
        <f>'SRE1'!AA16*100/'SRE1'!$E16</f>
        <v>204.93973976610937</v>
      </c>
      <c r="AB16" s="883">
        <f>'SRE1'!AB16*100/'SRE1'!$E16</f>
        <v>210.76191641029018</v>
      </c>
      <c r="AC16" s="883">
        <f>'SRE1'!AC16*100/'SRE1'!$E16</f>
        <v>219.17602009615294</v>
      </c>
      <c r="AD16" s="883">
        <f>'SRE1'!AD16*100/'SRE1'!$E16</f>
        <v>209.86731144960123</v>
      </c>
      <c r="AE16" s="883">
        <f>'SRE1'!AE16*100/'SRE1'!$E16</f>
        <v>232.68002019650825</v>
      </c>
      <c r="AF16" s="883">
        <f>'SRE1'!AF16*100/'SRE1'!$E16</f>
        <v>248.88100681475348</v>
      </c>
      <c r="AG16" s="883">
        <f>'SRE1'!AG16*100/'SRE1'!$E16</f>
        <v>256.48931999862009</v>
      </c>
    </row>
    <row r="17" spans="2:33" ht="15" customHeight="1" x14ac:dyDescent="0.25">
      <c r="B17" s="881" t="s">
        <v>40</v>
      </c>
      <c r="C17" s="881" t="s">
        <v>39</v>
      </c>
      <c r="D17" s="882" t="s">
        <v>35</v>
      </c>
      <c r="E17" s="883">
        <f>'SRE1'!E17*100/'SRE1'!$E17</f>
        <v>100</v>
      </c>
      <c r="F17" s="883">
        <f>'SRE1'!F17*100/'SRE1'!$E17</f>
        <v>104.86697913768377</v>
      </c>
      <c r="G17" s="883">
        <f>'SRE1'!G17*100/'SRE1'!$E17</f>
        <v>108.28668485189536</v>
      </c>
      <c r="H17" s="883">
        <f>'SRE1'!H17*100/'SRE1'!$E17</f>
        <v>116.3382559894503</v>
      </c>
      <c r="I17" s="883">
        <f>'SRE1'!I17*100/'SRE1'!$E17</f>
        <v>125.74557797446136</v>
      </c>
      <c r="J17" s="883">
        <f>'SRE1'!J17*100/'SRE1'!$E17</f>
        <v>138.63308393505923</v>
      </c>
      <c r="K17" s="883">
        <f>'SRE1'!K17*100/'SRE1'!$E17</f>
        <v>151.46986330660422</v>
      </c>
      <c r="L17" s="883">
        <f>'SRE1'!L17*100/'SRE1'!$E17</f>
        <v>158.52407992076991</v>
      </c>
      <c r="M17" s="883">
        <f>'SRE1'!M17*100/'SRE1'!$E17</f>
        <v>163.4324812996027</v>
      </c>
      <c r="N17" s="883">
        <f>'SRE1'!N17*100/'SRE1'!$E17</f>
        <v>172.33996297943114</v>
      </c>
      <c r="O17" s="883">
        <f>'SRE1'!O17*100/'SRE1'!$E17</f>
        <v>181.43040034640802</v>
      </c>
      <c r="P17" s="883">
        <f>'SRE1'!P17*100/'SRE1'!$E17</f>
        <v>195.50877337381917</v>
      </c>
      <c r="Q17" s="883">
        <f>'SRE1'!Q17*100/'SRE1'!$E17</f>
        <v>205.73944068344014</v>
      </c>
      <c r="R17" s="883">
        <f>'SRE1'!R17*100/'SRE1'!$E17</f>
        <v>215.46588390857764</v>
      </c>
      <c r="S17" s="883">
        <f>'SRE1'!S17*100/'SRE1'!$E17</f>
        <v>206.28213466791084</v>
      </c>
      <c r="T17" s="883">
        <f>'SRE1'!T17*100/'SRE1'!$E17</f>
        <v>219.84026939665779</v>
      </c>
      <c r="U17" s="883">
        <f>'SRE1'!U17*100/'SRE1'!$E17</f>
        <v>237.33906385735008</v>
      </c>
      <c r="V17" s="883">
        <f>'SRE1'!V17*100/'SRE1'!$E17</f>
        <v>244.15995605484915</v>
      </c>
      <c r="W17" s="883">
        <f>'SRE1'!W17*100/'SRE1'!$E17</f>
        <v>249.03239255043806</v>
      </c>
      <c r="X17" s="883">
        <f>'SRE1'!X17*100/'SRE1'!$E17</f>
        <v>256.74927555810433</v>
      </c>
      <c r="Y17" s="883">
        <f>'SRE1'!Y17*100/'SRE1'!$E17</f>
        <v>266.67057329992122</v>
      </c>
      <c r="Z17" s="883">
        <f>'SRE1'!Z17*100/'SRE1'!$E17</f>
        <v>274.06699309420566</v>
      </c>
      <c r="AA17" s="883">
        <f>'SRE1'!AA17*100/'SRE1'!$E17</f>
        <v>285.06186944031668</v>
      </c>
      <c r="AB17" s="883">
        <f>'SRE1'!AB17*100/'SRE1'!$E17</f>
        <v>295.02378423932936</v>
      </c>
      <c r="AC17" s="883">
        <f>'SRE1'!AC17*100/'SRE1'!$E17</f>
        <v>311.40024173411575</v>
      </c>
      <c r="AD17" s="883">
        <f>'SRE1'!AD17*100/'SRE1'!$E17</f>
        <v>299.34842725207716</v>
      </c>
      <c r="AE17" s="883">
        <f>'SRE1'!AE17*100/'SRE1'!$E17</f>
        <v>335.22796099688929</v>
      </c>
      <c r="AF17" s="883">
        <f>'SRE1'!AF17*100/'SRE1'!$E17</f>
        <v>369.8670641293233</v>
      </c>
      <c r="AG17" s="883">
        <f>'SRE1'!AG17*100/'SRE1'!$E17</f>
        <v>391.66151498044746</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ht="15" customHeight="1" x14ac:dyDescent="0.25">
      <c r="B19" s="881" t="s">
        <v>37</v>
      </c>
      <c r="C19" s="881" t="s">
        <v>38</v>
      </c>
      <c r="D19" s="882" t="s">
        <v>35</v>
      </c>
      <c r="E19" s="883">
        <f>'SRE1'!E19*100/'SRE1'!$E19</f>
        <v>100</v>
      </c>
      <c r="F19" s="883">
        <f>'SRE1'!F19*100/'SRE1'!$E19</f>
        <v>100.56802813091696</v>
      </c>
      <c r="G19" s="883">
        <f>'SRE1'!G19*100/'SRE1'!$E19</f>
        <v>99.486069786313223</v>
      </c>
      <c r="H19" s="883">
        <f>'SRE1'!H19*100/'SRE1'!$E19</f>
        <v>102.97538544766027</v>
      </c>
      <c r="I19" s="883">
        <f>'SRE1'!I19*100/'SRE1'!$E19</f>
        <v>107.54665945361104</v>
      </c>
      <c r="J19" s="883">
        <f>'SRE1'!J19*100/'SRE1'!$E19</f>
        <v>112.37489856640519</v>
      </c>
      <c r="K19" s="883">
        <f>'SRE1'!K19*100/'SRE1'!$E19</f>
        <v>116.45929131728428</v>
      </c>
      <c r="L19" s="883">
        <f>'SRE1'!L19*100/'SRE1'!$E19</f>
        <v>117.35190695158236</v>
      </c>
      <c r="M19" s="883">
        <f>'SRE1'!M19*100/'SRE1'!$E19</f>
        <v>116.33757100351636</v>
      </c>
      <c r="N19" s="883">
        <f>'SRE1'!N19*100/'SRE1'!$E19</f>
        <v>112.19908033540709</v>
      </c>
      <c r="O19" s="883">
        <f>'SRE1'!O19*100/'SRE1'!$E19</f>
        <v>114.17365431430891</v>
      </c>
      <c r="P19" s="883">
        <f>'SRE1'!P19*100/'SRE1'!$E19</f>
        <v>117.59534757911821</v>
      </c>
      <c r="Q19" s="883">
        <f>'SRE1'!Q19*100/'SRE1'!$E19</f>
        <v>121.95022991614823</v>
      </c>
      <c r="R19" s="883">
        <f>'SRE1'!R19*100/'SRE1'!$E19</f>
        <v>125.08790911549906</v>
      </c>
      <c r="S19" s="883">
        <f>'SRE1'!S19*100/'SRE1'!$E19</f>
        <v>107.89829591560725</v>
      </c>
      <c r="T19" s="883">
        <f>'SRE1'!T19*100/'SRE1'!$E19</f>
        <v>110.84663240465242</v>
      </c>
      <c r="U19" s="883">
        <f>'SRE1'!U19*100/'SRE1'!$E19</f>
        <v>113.93021368677306</v>
      </c>
      <c r="V19" s="883">
        <f>'SRE1'!V19*100/'SRE1'!$E19</f>
        <v>115.02569651068434</v>
      </c>
      <c r="W19" s="883">
        <f>'SRE1'!W19*100/'SRE1'!$E19</f>
        <v>116.58101163105221</v>
      </c>
      <c r="X19" s="883">
        <f>'SRE1'!X19*100/'SRE1'!$E19</f>
        <v>115.71544495536922</v>
      </c>
      <c r="Y19" s="883">
        <f>'SRE1'!Y19*100/'SRE1'!$E19</f>
        <v>121.16581011631052</v>
      </c>
      <c r="Z19" s="883">
        <f>'SRE1'!Z19*100/'SRE1'!$E19</f>
        <v>127.21125236678388</v>
      </c>
      <c r="AA19" s="883">
        <f>'SRE1'!AA19*100/'SRE1'!$E19</f>
        <v>134.10873681363267</v>
      </c>
      <c r="AB19" s="883">
        <f>'SRE1'!AB19*100/'SRE1'!$E19</f>
        <v>140.66810927779281</v>
      </c>
      <c r="AC19" s="883">
        <f>'SRE1'!AC19*100/'SRE1'!$E19</f>
        <v>137.71977278874763</v>
      </c>
      <c r="AD19" s="883">
        <f>'SRE1'!AD19*100/'SRE1'!$E19</f>
        <v>135.24479307546659</v>
      </c>
      <c r="AE19" s="883">
        <f>'SRE1'!AE19*100/'SRE1'!$E19</f>
        <v>150.85204219637544</v>
      </c>
      <c r="AF19" s="883">
        <f>'SRE1'!AF19*100/'SRE1'!$E19</f>
        <v>152.88071409250745</v>
      </c>
      <c r="AG19" s="883">
        <f>'SRE1'!AG19*100/'SRE1'!$E19</f>
        <v>152.25858804436029</v>
      </c>
    </row>
    <row r="20" spans="2:33" ht="15" customHeight="1" x14ac:dyDescent="0.25">
      <c r="B20" s="881" t="s">
        <v>37</v>
      </c>
      <c r="C20" s="881" t="s">
        <v>39</v>
      </c>
      <c r="D20" s="882" t="s">
        <v>35</v>
      </c>
      <c r="E20" s="883">
        <f>'SRE1'!E20*100/'SRE1'!$E20</f>
        <v>100</v>
      </c>
      <c r="F20" s="883">
        <f>'SRE1'!F20*100/'SRE1'!$E20</f>
        <v>102.58032713421466</v>
      </c>
      <c r="G20" s="883">
        <f>'SRE1'!G20*100/'SRE1'!$E20</f>
        <v>103.55455971319741</v>
      </c>
      <c r="H20" s="883">
        <f>'SRE1'!H20*100/'SRE1'!$E20</f>
        <v>107.44342370602733</v>
      </c>
      <c r="I20" s="883">
        <f>'SRE1'!I20*100/'SRE1'!$E20</f>
        <v>113.64642617073717</v>
      </c>
      <c r="J20" s="883">
        <f>'SRE1'!J20*100/'SRE1'!$E20</f>
        <v>118.74165359623572</v>
      </c>
      <c r="K20" s="883">
        <f>'SRE1'!K20*100/'SRE1'!$E20</f>
        <v>124.04391664799462</v>
      </c>
      <c r="L20" s="883">
        <f>'SRE1'!L20*100/'SRE1'!$E20</f>
        <v>125.26193143625365</v>
      </c>
      <c r="M20" s="883">
        <f>'SRE1'!M20*100/'SRE1'!$E20</f>
        <v>123.83688102173426</v>
      </c>
      <c r="N20" s="883">
        <f>'SRE1'!N20*100/'SRE1'!$E20</f>
        <v>120.81111360071701</v>
      </c>
      <c r="O20" s="883">
        <f>'SRE1'!O20*100/'SRE1'!$E20</f>
        <v>123.82433340802152</v>
      </c>
      <c r="P20" s="883">
        <f>'SRE1'!P20*100/'SRE1'!$E20</f>
        <v>128.79408469639256</v>
      </c>
      <c r="Q20" s="883">
        <f>'SRE1'!Q20*100/'SRE1'!$E20</f>
        <v>136.15236388079768</v>
      </c>
      <c r="R20" s="883">
        <f>'SRE1'!R20*100/'SRE1'!$E20</f>
        <v>142.28276943759803</v>
      </c>
      <c r="S20" s="883">
        <f>'SRE1'!S20*100/'SRE1'!$E20</f>
        <v>124.67846739861081</v>
      </c>
      <c r="T20" s="883">
        <f>'SRE1'!T20*100/'SRE1'!$E20</f>
        <v>130.97557696616624</v>
      </c>
      <c r="U20" s="883">
        <f>'SRE1'!U20*100/'SRE1'!$E20</f>
        <v>136.19538427066996</v>
      </c>
      <c r="V20" s="883">
        <f>'SRE1'!V20*100/'SRE1'!$E20</f>
        <v>140.12278736276048</v>
      </c>
      <c r="W20" s="883">
        <f>'SRE1'!W20*100/'SRE1'!$E20</f>
        <v>148.09948465157964</v>
      </c>
      <c r="X20" s="883">
        <f>'SRE1'!X20*100/'SRE1'!$E20</f>
        <v>150.55971319740084</v>
      </c>
      <c r="Y20" s="883">
        <f>'SRE1'!Y20*100/'SRE1'!$E20</f>
        <v>159.39592202554337</v>
      </c>
      <c r="Z20" s="883">
        <f>'SRE1'!Z20*100/'SRE1'!$E20</f>
        <v>169.11136007170066</v>
      </c>
      <c r="AA20" s="883">
        <f>'SRE1'!AA20*100/'SRE1'!$E20</f>
        <v>180.24647098364329</v>
      </c>
      <c r="AB20" s="883">
        <f>'SRE1'!AB20*100/'SRE1'!$E20</f>
        <v>191.31794756889985</v>
      </c>
      <c r="AC20" s="883">
        <f>'SRE1'!AC20*100/'SRE1'!$E20</f>
        <v>190.66009410710285</v>
      </c>
      <c r="AD20" s="883">
        <f>'SRE1'!AD20*100/'SRE1'!$E20</f>
        <v>191.53036074389425</v>
      </c>
      <c r="AE20" s="883">
        <f>'SRE1'!AE20*100/'SRE1'!$E20</f>
        <v>216.20613936813803</v>
      </c>
      <c r="AF20" s="883">
        <f>'SRE1'!AF20*100/'SRE1'!$E20</f>
        <v>223.54201209948465</v>
      </c>
      <c r="AG20" s="883">
        <f>'SRE1'!AG20*100/'SRE1'!$E20</f>
        <v>236.57270894017478</v>
      </c>
    </row>
    <row r="21" spans="2:33" ht="15" customHeight="1" x14ac:dyDescent="0.25">
      <c r="B21" s="881" t="s">
        <v>40</v>
      </c>
      <c r="C21" s="881" t="s">
        <v>38</v>
      </c>
      <c r="D21" s="882" t="s">
        <v>35</v>
      </c>
      <c r="E21" s="883">
        <f>'SRE1'!E21*100/'SRE1'!$E21</f>
        <v>100</v>
      </c>
      <c r="F21" s="883">
        <f>'SRE1'!F21*100/'SRE1'!$E21</f>
        <v>102.27063053151855</v>
      </c>
      <c r="G21" s="883">
        <f>'SRE1'!G21*100/'SRE1'!$E21</f>
        <v>102.65829537519697</v>
      </c>
      <c r="H21" s="883">
        <f>'SRE1'!H21*100/'SRE1'!$E21</f>
        <v>108.36256009455253</v>
      </c>
      <c r="I21" s="883">
        <f>'SRE1'!I21*100/'SRE1'!$E21</f>
        <v>115.43289339734659</v>
      </c>
      <c r="J21" s="883">
        <f>'SRE1'!J21*100/'SRE1'!$E21</f>
        <v>120.2326007312637</v>
      </c>
      <c r="K21" s="883">
        <f>'SRE1'!K21*100/'SRE1'!$E21</f>
        <v>126.43529754445929</v>
      </c>
      <c r="L21" s="883">
        <f>'SRE1'!L21*100/'SRE1'!$E21</f>
        <v>127.30293403405773</v>
      </c>
      <c r="M21" s="883">
        <f>'SRE1'!M21*100/'SRE1'!$E21</f>
        <v>128.50285858621623</v>
      </c>
      <c r="N21" s="883">
        <f>'SRE1'!N21*100/'SRE1'!$E21</f>
        <v>126.6752788047777</v>
      </c>
      <c r="O21" s="883">
        <f>'SRE1'!O21*100/'SRE1'!$E21</f>
        <v>131.86265554501483</v>
      </c>
      <c r="P21" s="883">
        <f>'SRE1'!P21*100/'SRE1'!$E21</f>
        <v>139.17297467076889</v>
      </c>
      <c r="Q21" s="883">
        <f>'SRE1'!Q21*100/'SRE1'!$E21</f>
        <v>146.48329379652299</v>
      </c>
      <c r="R21" s="883">
        <f>'SRE1'!R21*100/'SRE1'!$E21</f>
        <v>150.02769067188001</v>
      </c>
      <c r="S21" s="883">
        <f>'SRE1'!S21*100/'SRE1'!$E21</f>
        <v>131.97341823253484</v>
      </c>
      <c r="T21" s="883">
        <f>'SRE1'!T21*100/'SRE1'!$E21</f>
        <v>138.10226869140885</v>
      </c>
      <c r="U21" s="883">
        <f>'SRE1'!U21*100/'SRE1'!$E21</f>
        <v>146.00332215060294</v>
      </c>
      <c r="V21" s="883">
        <f>'SRE1'!V21*100/'SRE1'!$E21</f>
        <v>149.27081230715996</v>
      </c>
      <c r="W21" s="883">
        <f>'SRE1'!W21*100/'SRE1'!$E21</f>
        <v>144.04651923372441</v>
      </c>
      <c r="X21" s="883">
        <f>'SRE1'!X21*100/'SRE1'!$E21</f>
        <v>151.50452194283852</v>
      </c>
      <c r="Y21" s="883">
        <f>'SRE1'!Y21*100/'SRE1'!$E21</f>
        <v>160.91932756883111</v>
      </c>
      <c r="Z21" s="883">
        <f>'SRE1'!Z21*100/'SRE1'!$E21</f>
        <v>169.37418990298363</v>
      </c>
      <c r="AA21" s="883">
        <f>'SRE1'!AA21*100/'SRE1'!$E21</f>
        <v>176.59220678913769</v>
      </c>
      <c r="AB21" s="883">
        <f>'SRE1'!AB21*100/'SRE1'!$E21</f>
        <v>181.11500740425478</v>
      </c>
      <c r="AC21" s="883">
        <f>'SRE1'!AC21*100/'SRE1'!$E21</f>
        <v>188.64685190504886</v>
      </c>
      <c r="AD21" s="883">
        <f>'SRE1'!AD21*100/'SRE1'!$E21</f>
        <v>184.60402293585182</v>
      </c>
      <c r="AE21" s="883">
        <f>'SRE1'!AE21*100/'SRE1'!$E21</f>
        <v>204.52279605247548</v>
      </c>
      <c r="AF21" s="883">
        <f>'SRE1'!AF21*100/'SRE1'!$E21</f>
        <v>213.8452994388681</v>
      </c>
      <c r="AG21" s="883">
        <f>'SRE1'!AG21*100/'SRE1'!$E21</f>
        <v>213.01458384510963</v>
      </c>
    </row>
    <row r="22" spans="2:33" ht="15" customHeight="1" x14ac:dyDescent="0.25">
      <c r="B22" s="881" t="s">
        <v>40</v>
      </c>
      <c r="C22" s="881" t="s">
        <v>39</v>
      </c>
      <c r="D22" s="882" t="s">
        <v>35</v>
      </c>
      <c r="E22" s="883">
        <f>'SRE1'!E22*100/'SRE1'!$E22</f>
        <v>100</v>
      </c>
      <c r="F22" s="883">
        <f>'SRE1'!F22*100/'SRE1'!$E22</f>
        <v>103.76897263015302</v>
      </c>
      <c r="G22" s="883">
        <f>'SRE1'!G22*100/'SRE1'!$E22</f>
        <v>105.64022043656291</v>
      </c>
      <c r="H22" s="883">
        <f>'SRE1'!H22*100/'SRE1'!$E22</f>
        <v>111.20408854407192</v>
      </c>
      <c r="I22" s="883">
        <f>'SRE1'!I22*100/'SRE1'!$E22</f>
        <v>119.44952433730488</v>
      </c>
      <c r="J22" s="883">
        <f>'SRE1'!J22*100/'SRE1'!$E22</f>
        <v>125.15378221113882</v>
      </c>
      <c r="K22" s="883">
        <f>'SRE1'!K22*100/'SRE1'!$E22</f>
        <v>132.34075305563252</v>
      </c>
      <c r="L22" s="883">
        <f>'SRE1'!L22*100/'SRE1'!$E22</f>
        <v>134.48539145962255</v>
      </c>
      <c r="M22" s="883">
        <f>'SRE1'!M22*100/'SRE1'!$E22</f>
        <v>136.39481543055939</v>
      </c>
      <c r="N22" s="883">
        <f>'SRE1'!N22*100/'SRE1'!$E22</f>
        <v>135.32403559003725</v>
      </c>
      <c r="O22" s="883">
        <f>'SRE1'!O22*100/'SRE1'!$E22</f>
        <v>141.6175610356824</v>
      </c>
      <c r="P22" s="883">
        <f>'SRE1'!P22*100/'SRE1'!$E22</f>
        <v>150.60989501554755</v>
      </c>
      <c r="Q22" s="883">
        <f>'SRE1'!Q22*100/'SRE1'!$E22</f>
        <v>161.11942366306457</v>
      </c>
      <c r="R22" s="883">
        <f>'SRE1'!R22*100/'SRE1'!$E22</f>
        <v>167.90985499214926</v>
      </c>
      <c r="S22" s="883">
        <f>'SRE1'!S22*100/'SRE1'!$E22</f>
        <v>149.60192112311813</v>
      </c>
      <c r="T22" s="883">
        <f>'SRE1'!T22*100/'SRE1'!$E22</f>
        <v>158.34734152273637</v>
      </c>
      <c r="U22" s="883">
        <f>'SRE1'!U22*100/'SRE1'!$E22</f>
        <v>169.77987130938087</v>
      </c>
      <c r="V22" s="883">
        <f>'SRE1'!V22*100/'SRE1'!$E22</f>
        <v>176.2174809888858</v>
      </c>
      <c r="W22" s="883">
        <f>'SRE1'!W22*100/'SRE1'!$E22</f>
        <v>175.5383147070595</v>
      </c>
      <c r="X22" s="883">
        <f>'SRE1'!X22*100/'SRE1'!$E22</f>
        <v>188.36489024352699</v>
      </c>
      <c r="Y22" s="883">
        <f>'SRE1'!Y22*100/'SRE1'!$E22</f>
        <v>202.0319571441766</v>
      </c>
      <c r="Z22" s="883">
        <f>'SRE1'!Z22*100/'SRE1'!$E22</f>
        <v>215.07835349896862</v>
      </c>
      <c r="AA22" s="883">
        <f>'SRE1'!AA22*100/'SRE1'!$E22</f>
        <v>226.89757088759583</v>
      </c>
      <c r="AB22" s="883">
        <f>'SRE1'!AB22*100/'SRE1'!$E22</f>
        <v>236.73716942212371</v>
      </c>
      <c r="AC22" s="883">
        <f>'SRE1'!AC22*100/'SRE1'!$E22</f>
        <v>250.30633293309936</v>
      </c>
      <c r="AD22" s="883">
        <f>'SRE1'!AD22*100/'SRE1'!$E22</f>
        <v>249.12964502324436</v>
      </c>
      <c r="AE22" s="883">
        <f>'SRE1'!AE22*100/'SRE1'!$E22</f>
        <v>281.97838736492105</v>
      </c>
      <c r="AF22" s="883">
        <f>'SRE1'!AF22*100/'SRE1'!$E22</f>
        <v>306.0724731381423</v>
      </c>
      <c r="AG22" s="883">
        <f>'SRE1'!AG22*100/'SRE1'!$E22</f>
        <v>316.73285920999967</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86010.9</v>
      </c>
      <c r="F24" s="883">
        <v>87594.4</v>
      </c>
      <c r="G24" s="883">
        <v>93035.7</v>
      </c>
      <c r="H24" s="883">
        <v>92258.5</v>
      </c>
      <c r="I24" s="883">
        <v>96037</v>
      </c>
      <c r="J24" s="883">
        <v>105135</v>
      </c>
      <c r="K24" s="883">
        <v>107001.4</v>
      </c>
      <c r="L24" s="883">
        <v>110315.3</v>
      </c>
      <c r="M24" s="883">
        <v>114169.8</v>
      </c>
      <c r="N24" s="883">
        <v>111524.8</v>
      </c>
      <c r="O24" s="883">
        <v>107238.6</v>
      </c>
      <c r="P24" s="883">
        <v>109585</v>
      </c>
      <c r="Q24" s="883">
        <v>110525.8</v>
      </c>
      <c r="R24" s="883">
        <v>109318.7</v>
      </c>
      <c r="S24" s="883">
        <v>103783</v>
      </c>
      <c r="T24" s="883">
        <v>104676.3</v>
      </c>
      <c r="U24" s="883">
        <v>101542.9</v>
      </c>
      <c r="V24" s="883">
        <v>98410.8</v>
      </c>
      <c r="W24" s="883">
        <v>96651.4</v>
      </c>
      <c r="X24" s="883">
        <v>96264.7</v>
      </c>
      <c r="Y24" s="883">
        <v>96741.4</v>
      </c>
      <c r="Z24" s="883">
        <v>99576.7</v>
      </c>
      <c r="AA24" s="883">
        <v>102220.1</v>
      </c>
      <c r="AB24" s="883">
        <v>105021</v>
      </c>
      <c r="AC24" s="883">
        <v>102634.6</v>
      </c>
      <c r="AD24" s="883">
        <v>105368</v>
      </c>
      <c r="AE24" s="883">
        <v>113185.9</v>
      </c>
      <c r="AF24" s="883">
        <v>127150.1</v>
      </c>
      <c r="AG24" s="883">
        <v>128714.2</v>
      </c>
    </row>
    <row r="25" spans="2:33" x14ac:dyDescent="0.25">
      <c r="B25" s="881" t="s">
        <v>37</v>
      </c>
      <c r="C25" s="881" t="s">
        <v>39</v>
      </c>
      <c r="D25" s="882" t="s">
        <v>35</v>
      </c>
      <c r="E25" s="883">
        <v>56565.599999999999</v>
      </c>
      <c r="F25" s="883">
        <v>61413.2</v>
      </c>
      <c r="G25" s="883">
        <v>68208.399999999994</v>
      </c>
      <c r="H25" s="883">
        <v>67588.100000000006</v>
      </c>
      <c r="I25" s="883">
        <v>71560.5</v>
      </c>
      <c r="J25" s="883">
        <v>79191.199999999997</v>
      </c>
      <c r="K25" s="883">
        <v>80027.8</v>
      </c>
      <c r="L25" s="883">
        <v>83074</v>
      </c>
      <c r="M25" s="883">
        <v>89657.5</v>
      </c>
      <c r="N25" s="883">
        <v>91696.2</v>
      </c>
      <c r="O25" s="883">
        <v>93325.5</v>
      </c>
      <c r="P25" s="883">
        <v>93166.3</v>
      </c>
      <c r="Q25" s="883">
        <v>95671</v>
      </c>
      <c r="R25" s="883">
        <v>98957.5</v>
      </c>
      <c r="S25" s="883">
        <v>96809.5</v>
      </c>
      <c r="T25" s="883">
        <v>98180.7</v>
      </c>
      <c r="U25" s="883">
        <v>97273.2</v>
      </c>
      <c r="V25" s="883">
        <v>95961.7</v>
      </c>
      <c r="W25" s="883">
        <v>94909.6</v>
      </c>
      <c r="X25" s="883">
        <v>95660.9</v>
      </c>
      <c r="Y25" s="883">
        <v>97399</v>
      </c>
      <c r="Z25" s="883">
        <v>99328.9</v>
      </c>
      <c r="AA25" s="883">
        <v>101840.2</v>
      </c>
      <c r="AB25" s="883">
        <v>105688.9</v>
      </c>
      <c r="AC25" s="883">
        <v>103542.3</v>
      </c>
      <c r="AD25" s="883">
        <v>105368</v>
      </c>
      <c r="AE25" s="883">
        <v>112993</v>
      </c>
      <c r="AF25" s="883">
        <v>123862.9</v>
      </c>
      <c r="AG25" s="883">
        <v>131078.20000000001</v>
      </c>
    </row>
    <row r="26" spans="2:33" x14ac:dyDescent="0.25">
      <c r="B26" s="881" t="s">
        <v>40</v>
      </c>
      <c r="C26" s="881" t="s">
        <v>39</v>
      </c>
      <c r="D26" s="882" t="s">
        <v>35</v>
      </c>
      <c r="E26" s="883">
        <v>92059.7</v>
      </c>
      <c r="F26" s="883">
        <v>99584.8</v>
      </c>
      <c r="G26" s="883">
        <v>108867.8</v>
      </c>
      <c r="H26" s="883">
        <v>110333.3</v>
      </c>
      <c r="I26" s="883">
        <v>118145.3</v>
      </c>
      <c r="J26" s="883">
        <v>130080.8</v>
      </c>
      <c r="K26" s="883">
        <v>138576.70000000001</v>
      </c>
      <c r="L26" s="883">
        <v>142712.4</v>
      </c>
      <c r="M26" s="883">
        <v>149889</v>
      </c>
      <c r="N26" s="883">
        <v>155577.20000000001</v>
      </c>
      <c r="O26" s="883">
        <v>159252</v>
      </c>
      <c r="P26" s="883">
        <v>161549</v>
      </c>
      <c r="Q26" s="883">
        <v>167154.70000000001</v>
      </c>
      <c r="R26" s="883">
        <v>170260.6</v>
      </c>
      <c r="S26" s="883">
        <v>166901.5</v>
      </c>
      <c r="T26" s="883">
        <v>169034.5</v>
      </c>
      <c r="U26" s="883">
        <v>167948.1</v>
      </c>
      <c r="V26" s="883">
        <v>162420.9</v>
      </c>
      <c r="W26" s="883">
        <v>157298.5</v>
      </c>
      <c r="X26" s="883">
        <v>159169</v>
      </c>
      <c r="Y26" s="883">
        <v>165585.20000000001</v>
      </c>
      <c r="Z26" s="883">
        <v>168519.9</v>
      </c>
      <c r="AA26" s="883">
        <v>173191.5</v>
      </c>
      <c r="AB26" s="883">
        <v>181126.8</v>
      </c>
      <c r="AC26" s="883">
        <v>184389.2</v>
      </c>
      <c r="AD26" s="883">
        <v>182798.6</v>
      </c>
      <c r="AE26" s="883">
        <v>202750.6</v>
      </c>
      <c r="AF26" s="883">
        <v>226531.6</v>
      </c>
      <c r="AG26" s="883">
        <v>238528.7</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ht="15" customHeight="1" x14ac:dyDescent="0.25">
      <c r="B28" s="881" t="s">
        <v>37</v>
      </c>
      <c r="C28" s="881" t="s">
        <v>38</v>
      </c>
      <c r="D28" s="882" t="s">
        <v>35</v>
      </c>
      <c r="E28" s="883">
        <f>'SRE1'!E28*100/'SRE1'!$E28</f>
        <v>100</v>
      </c>
      <c r="F28" s="883">
        <f>'SRE1'!F28*100/'SRE1'!$E28</f>
        <v>106.28117574381019</v>
      </c>
      <c r="G28" s="883">
        <f>'SRE1'!G28*100/'SRE1'!$E28</f>
        <v>113.4445576191038</v>
      </c>
      <c r="H28" s="883">
        <f>'SRE1'!H28*100/'SRE1'!$E28</f>
        <v>115.25547744195906</v>
      </c>
      <c r="I28" s="883">
        <f>'SRE1'!I28*100/'SRE1'!$E28</f>
        <v>124.18671595829122</v>
      </c>
      <c r="J28" s="883">
        <f>'SRE1'!J28*100/'SRE1'!$E28</f>
        <v>131.42678175324087</v>
      </c>
      <c r="K28" s="883">
        <f>'SRE1'!K28*100/'SRE1'!$E28</f>
        <v>137.72783736492337</v>
      </c>
      <c r="L28" s="883">
        <f>'SRE1'!L28*100/'SRE1'!$E28</f>
        <v>134.82966380699668</v>
      </c>
      <c r="M28" s="883">
        <f>'SRE1'!M28*100/'SRE1'!$E28</f>
        <v>131.31800761726183</v>
      </c>
      <c r="N28" s="883">
        <f>'SRE1'!N28*100/'SRE1'!$E28</f>
        <v>130.97568660872309</v>
      </c>
      <c r="O28" s="883">
        <f>'SRE1'!O28*100/'SRE1'!$E28</f>
        <v>133.66110640132027</v>
      </c>
      <c r="P28" s="883">
        <f>'SRE1'!P28*100/'SRE1'!$E28</f>
        <v>140.36651283187265</v>
      </c>
      <c r="Q28" s="883">
        <f>'SRE1'!Q28*100/'SRE1'!$E28</f>
        <v>145.11733899639447</v>
      </c>
      <c r="R28" s="883">
        <f>'SRE1'!R28*100/'SRE1'!$E28</f>
        <v>150.8953367658919</v>
      </c>
      <c r="S28" s="883">
        <f>'SRE1'!S28*100/'SRE1'!$E28</f>
        <v>147.04750702144361</v>
      </c>
      <c r="T28" s="883">
        <f>'SRE1'!T28*100/'SRE1'!$E28</f>
        <v>146.12484776877727</v>
      </c>
      <c r="U28" s="883">
        <f>'SRE1'!U28*100/'SRE1'!$E28</f>
        <v>150.49503915133229</v>
      </c>
      <c r="V28" s="883">
        <f>'SRE1'!V28*100/'SRE1'!$E28</f>
        <v>151.47166972258916</v>
      </c>
      <c r="W28" s="883">
        <f>'SRE1'!W28*100/'SRE1'!$E28</f>
        <v>150.80625646754564</v>
      </c>
      <c r="X28" s="883">
        <f>'SRE1'!X28*100/'SRE1'!$E28</f>
        <v>157.7324864297282</v>
      </c>
      <c r="Y28" s="883">
        <f>'SRE1'!Y28*100/'SRE1'!$E28</f>
        <v>165.04570438842234</v>
      </c>
      <c r="Z28" s="883">
        <f>'SRE1'!Z28*100/'SRE1'!$E28</f>
        <v>169.06740194085347</v>
      </c>
      <c r="AA28" s="883">
        <f>'SRE1'!AA28*100/'SRE1'!$E28</f>
        <v>174.91686914601945</v>
      </c>
      <c r="AB28" s="883">
        <f>'SRE1'!AB28*100/'SRE1'!$E28</f>
        <v>180.35042065242328</v>
      </c>
      <c r="AC28" s="883">
        <f>'SRE1'!AC28*100/'SRE1'!$E28</f>
        <v>184.97064231421842</v>
      </c>
      <c r="AD28" s="883">
        <f>'SRE1'!AD28*100/'SRE1'!$E28</f>
        <v>193.43673476566656</v>
      </c>
      <c r="AE28" s="883">
        <f>'SRE1'!AE28*100/'SRE1'!$E28</f>
        <v>210.63978533463302</v>
      </c>
      <c r="AF28" s="883">
        <f>'SRE1'!AF28*100/'SRE1'!$E28</f>
        <v>225.42918937915027</v>
      </c>
      <c r="AG28" s="883">
        <f>'SRE1'!AG28*100/'SRE1'!$E28</f>
        <v>237.00338769522145</v>
      </c>
    </row>
    <row r="29" spans="2:33" ht="15" customHeight="1" x14ac:dyDescent="0.25">
      <c r="B29" s="881" t="s">
        <v>37</v>
      </c>
      <c r="C29" s="881" t="s">
        <v>39</v>
      </c>
      <c r="D29" s="882" t="s">
        <v>35</v>
      </c>
      <c r="E29" s="883">
        <f>'SRE1'!E29*100/'SRE1'!$E29</f>
        <v>100</v>
      </c>
      <c r="F29" s="883">
        <f>'SRE1'!F29*100/'SRE1'!$E29</f>
        <v>109.14329991767156</v>
      </c>
      <c r="G29" s="883">
        <f>'SRE1'!G29*100/'SRE1'!$E29</f>
        <v>119.53121216523803</v>
      </c>
      <c r="H29" s="883">
        <f>'SRE1'!H29*100/'SRE1'!$E29</f>
        <v>125.99157344181316</v>
      </c>
      <c r="I29" s="883">
        <f>'SRE1'!I29*100/'SRE1'!$E29</f>
        <v>139.8033803089738</v>
      </c>
      <c r="J29" s="883">
        <f>'SRE1'!J29*100/'SRE1'!$E29</f>
        <v>153.53770158361181</v>
      </c>
      <c r="K29" s="883">
        <f>'SRE1'!K29*100/'SRE1'!$E29</f>
        <v>170.53610344326603</v>
      </c>
      <c r="L29" s="883">
        <f>'SRE1'!L29*100/'SRE1'!$E29</f>
        <v>175.15618189742844</v>
      </c>
      <c r="M29" s="883">
        <f>'SRE1'!M29*100/'SRE1'!$E29</f>
        <v>176.48796551891132</v>
      </c>
      <c r="N29" s="883">
        <f>'SRE1'!N29*100/'SRE1'!$E29</f>
        <v>183.0548694852051</v>
      </c>
      <c r="O29" s="883">
        <f>'SRE1'!O29*100/'SRE1'!$E29</f>
        <v>192.58559736548986</v>
      </c>
      <c r="P29" s="883">
        <f>'SRE1'!P29*100/'SRE1'!$E29</f>
        <v>208.18925855973654</v>
      </c>
      <c r="Q29" s="883">
        <f>'SRE1'!Q29*100/'SRE1'!$E29</f>
        <v>224.28689040631508</v>
      </c>
      <c r="R29" s="883">
        <f>'SRE1'!R29*100/'SRE1'!$E29</f>
        <v>239.4837522398179</v>
      </c>
      <c r="S29" s="883">
        <f>'SRE1'!S29*100/'SRE1'!$E29</f>
        <v>235.40607293331396</v>
      </c>
      <c r="T29" s="883">
        <f>'SRE1'!T29*100/'SRE1'!$E29</f>
        <v>232.8538912295995</v>
      </c>
      <c r="U29" s="883">
        <f>'SRE1'!U29*100/'SRE1'!$E29</f>
        <v>240.29735096130563</v>
      </c>
      <c r="V29" s="883">
        <f>'SRE1'!V29*100/'SRE1'!$E29</f>
        <v>239.22223836505401</v>
      </c>
      <c r="W29" s="883">
        <f>'SRE1'!W29*100/'SRE1'!$E29</f>
        <v>238.51518233328491</v>
      </c>
      <c r="X29" s="883">
        <f>'SRE1'!X29*100/'SRE1'!$E29</f>
        <v>249.84745023972104</v>
      </c>
      <c r="Y29" s="883">
        <f>'SRE1'!Y29*100/'SRE1'!$E29</f>
        <v>266.31798150031477</v>
      </c>
      <c r="Z29" s="883">
        <f>'SRE1'!Z29*100/'SRE1'!$E29</f>
        <v>275.74700954041356</v>
      </c>
      <c r="AA29" s="883">
        <f>'SRE1'!AA29*100/'SRE1'!$E29</f>
        <v>288.26093273281998</v>
      </c>
      <c r="AB29" s="883">
        <f>'SRE1'!AB29*100/'SRE1'!$E29</f>
        <v>302.4650104121265</v>
      </c>
      <c r="AC29" s="883">
        <f>'SRE1'!AC29*100/'SRE1'!$E29</f>
        <v>316.89670201946825</v>
      </c>
      <c r="AD29" s="883">
        <f>'SRE1'!AD29*100/'SRE1'!$E29</f>
        <v>328.74231197636692</v>
      </c>
      <c r="AE29" s="883">
        <f>'SRE1'!AE29*100/'SRE1'!$E29</f>
        <v>361.91098842558961</v>
      </c>
      <c r="AF29" s="883">
        <f>'SRE1'!AF29*100/'SRE1'!$E29</f>
        <v>393.61228146641486</v>
      </c>
      <c r="AG29" s="883">
        <f>'SRE1'!AG29*100/'SRE1'!$E29</f>
        <v>437.73548355852586</v>
      </c>
    </row>
    <row r="30" spans="2:33" ht="15" customHeight="1" x14ac:dyDescent="0.25">
      <c r="B30" s="881" t="s">
        <v>40</v>
      </c>
      <c r="C30" s="881" t="s">
        <v>38</v>
      </c>
      <c r="D30" s="882" t="s">
        <v>35</v>
      </c>
      <c r="E30" s="883">
        <f>'SRE1'!E30*100/'SRE1'!$E30</f>
        <v>100</v>
      </c>
      <c r="F30" s="883">
        <f>'SRE1'!F30*100/'SRE1'!$E30</f>
        <v>107.28871927461627</v>
      </c>
      <c r="G30" s="883">
        <f>'SRE1'!G30*100/'SRE1'!$E30</f>
        <v>115.29273867161882</v>
      </c>
      <c r="H30" s="883">
        <f>'SRE1'!H30*100/'SRE1'!$E30</f>
        <v>119.50454705590741</v>
      </c>
      <c r="I30" s="883">
        <f>'SRE1'!I30*100/'SRE1'!$E30</f>
        <v>127.82690100057714</v>
      </c>
      <c r="J30" s="883">
        <f>'SRE1'!J30*100/'SRE1'!$E30</f>
        <v>137.30849656217725</v>
      </c>
      <c r="K30" s="883">
        <f>'SRE1'!K30*100/'SRE1'!$E30</f>
        <v>143.29622112868756</v>
      </c>
      <c r="L30" s="883">
        <f>'SRE1'!L30*100/'SRE1'!$E30</f>
        <v>138.2634590967032</v>
      </c>
      <c r="M30" s="883">
        <f>'SRE1'!M30*100/'SRE1'!$E30</f>
        <v>134.2765836415652</v>
      </c>
      <c r="N30" s="883">
        <f>'SRE1'!N30*100/'SRE1'!$E30</f>
        <v>134.79512595146753</v>
      </c>
      <c r="O30" s="883">
        <f>'SRE1'!O30*100/'SRE1'!$E30</f>
        <v>137.84113749807935</v>
      </c>
      <c r="P30" s="883">
        <f>'SRE1'!P30*100/'SRE1'!$E30</f>
        <v>143.64016467549334</v>
      </c>
      <c r="Q30" s="883">
        <f>'SRE1'!Q30*100/'SRE1'!$E30</f>
        <v>147.5941327959971</v>
      </c>
      <c r="R30" s="883">
        <f>'SRE1'!R30*100/'SRE1'!$E30</f>
        <v>152.70575511383902</v>
      </c>
      <c r="S30" s="883">
        <f>'SRE1'!S30*100/'SRE1'!$E30</f>
        <v>148.04617107911864</v>
      </c>
      <c r="T30" s="883">
        <f>'SRE1'!T30*100/'SRE1'!$E30</f>
        <v>146.4728137477114</v>
      </c>
      <c r="U30" s="883">
        <f>'SRE1'!U30*100/'SRE1'!$E30</f>
        <v>154.01259829313182</v>
      </c>
      <c r="V30" s="883">
        <f>'SRE1'!V30*100/'SRE1'!$E30</f>
        <v>164.47461518435142</v>
      </c>
      <c r="W30" s="883">
        <f>'SRE1'!W30*100/'SRE1'!$E30</f>
        <v>166.55206203433386</v>
      </c>
      <c r="X30" s="883">
        <f>'SRE1'!X30*100/'SRE1'!$E30</f>
        <v>174.16824668146296</v>
      </c>
      <c r="Y30" s="883">
        <f>'SRE1'!Y30*100/'SRE1'!$E30</f>
        <v>181.88653213296161</v>
      </c>
      <c r="Z30" s="883">
        <f>'SRE1'!Z30*100/'SRE1'!$E30</f>
        <v>186.90011706112725</v>
      </c>
      <c r="AA30" s="883">
        <f>'SRE1'!AA30*100/'SRE1'!$E30</f>
        <v>195.98680721506869</v>
      </c>
      <c r="AB30" s="883">
        <f>'SRE1'!AB30*100/'SRE1'!$E30</f>
        <v>210.8942993896751</v>
      </c>
      <c r="AC30" s="883">
        <f>'SRE1'!AC30*100/'SRE1'!$E30</f>
        <v>219.61283626693427</v>
      </c>
      <c r="AD30" s="883">
        <f>'SRE1'!AD30*100/'SRE1'!$E30</f>
        <v>224.33991409403765</v>
      </c>
      <c r="AE30" s="883">
        <f>'SRE1'!AE30*100/'SRE1'!$E30</f>
        <v>242.78507518218404</v>
      </c>
      <c r="AF30" s="883">
        <f>'SRE1'!AF30*100/'SRE1'!$E30</f>
        <v>259.55258989878109</v>
      </c>
      <c r="AG30" s="883">
        <f>'SRE1'!AG30*100/'SRE1'!$E30</f>
        <v>276.06477987407459</v>
      </c>
    </row>
    <row r="31" spans="2:33" ht="15" customHeight="1" x14ac:dyDescent="0.25">
      <c r="B31" s="881" t="s">
        <v>40</v>
      </c>
      <c r="C31" s="881" t="s">
        <v>39</v>
      </c>
      <c r="D31" s="882" t="s">
        <v>35</v>
      </c>
      <c r="E31" s="883">
        <f>'SRE1'!E31*100/'SRE1'!$E31</f>
        <v>100</v>
      </c>
      <c r="F31" s="883">
        <f>'SRE1'!F31*100/'SRE1'!$E31</f>
        <v>109.8661567877629</v>
      </c>
      <c r="G31" s="883">
        <f>'SRE1'!G31*100/'SRE1'!$E31</f>
        <v>120.45124282982792</v>
      </c>
      <c r="H31" s="883">
        <f>'SRE1'!H31*100/'SRE1'!$E31</f>
        <v>128.4206500956023</v>
      </c>
      <c r="I31" s="883">
        <f>'SRE1'!I31*100/'SRE1'!$E31</f>
        <v>140.88209050350542</v>
      </c>
      <c r="J31" s="883">
        <f>'SRE1'!J31*100/'SRE1'!$E31</f>
        <v>156.56086679413639</v>
      </c>
      <c r="K31" s="883">
        <f>'SRE1'!K31*100/'SRE1'!$E31</f>
        <v>171.38049713193118</v>
      </c>
      <c r="L31" s="883">
        <f>'SRE1'!L31*100/'SRE1'!$E31</f>
        <v>172.49203314212875</v>
      </c>
      <c r="M31" s="883">
        <f>'SRE1'!M31*100/'SRE1'!$E31</f>
        <v>172.96367112810708</v>
      </c>
      <c r="N31" s="883">
        <f>'SRE1'!N31*100/'SRE1'!$E31</f>
        <v>179.2683237731039</v>
      </c>
      <c r="O31" s="883">
        <f>'SRE1'!O31*100/'SRE1'!$E31</f>
        <v>188.40025493945188</v>
      </c>
      <c r="P31" s="883">
        <f>'SRE1'!P31*100/'SRE1'!$E31</f>
        <v>200.97386870618229</v>
      </c>
      <c r="Q31" s="883">
        <f>'SRE1'!Q31*100/'SRE1'!$E31</f>
        <v>213.62141491395795</v>
      </c>
      <c r="R31" s="883">
        <f>'SRE1'!R31*100/'SRE1'!$E31</f>
        <v>226.50350541746334</v>
      </c>
      <c r="S31" s="883">
        <f>'SRE1'!S31*100/'SRE1'!$E31</f>
        <v>220.69598470363289</v>
      </c>
      <c r="T31" s="883">
        <f>'SRE1'!T31*100/'SRE1'!$E31</f>
        <v>218.11344805608667</v>
      </c>
      <c r="U31" s="883">
        <f>'SRE1'!U31*100/'SRE1'!$E31</f>
        <v>230.65901848311026</v>
      </c>
      <c r="V31" s="883">
        <f>'SRE1'!V31*100/'SRE1'!$E31</f>
        <v>244.83110261312939</v>
      </c>
      <c r="W31" s="883">
        <f>'SRE1'!W31*100/'SRE1'!$E31</f>
        <v>248.25748884639899</v>
      </c>
      <c r="X31" s="883">
        <f>'SRE1'!X31*100/'SRE1'!$E31</f>
        <v>259.33970681963035</v>
      </c>
      <c r="Y31" s="883">
        <f>'SRE1'!Y31*100/'SRE1'!$E31</f>
        <v>272.7495219885277</v>
      </c>
      <c r="Z31" s="883">
        <f>'SRE1'!Z31*100/'SRE1'!$E31</f>
        <v>281.85086042065012</v>
      </c>
      <c r="AA31" s="883">
        <f>'SRE1'!AA31*100/'SRE1'!$E31</f>
        <v>298.49840662842576</v>
      </c>
      <c r="AB31" s="883">
        <f>'SRE1'!AB31*100/'SRE1'!$E31</f>
        <v>327.27087316762271</v>
      </c>
      <c r="AC31" s="883">
        <f>'SRE1'!AC31*100/'SRE1'!$E31</f>
        <v>347.97960484384959</v>
      </c>
      <c r="AD31" s="883">
        <f>'SRE1'!AD31*100/'SRE1'!$E31</f>
        <v>355.21733588272787</v>
      </c>
      <c r="AE31" s="883">
        <f>'SRE1'!AE31*100/'SRE1'!$E31</f>
        <v>391.47227533460801</v>
      </c>
      <c r="AF31" s="883">
        <f>'SRE1'!AF31*100/'SRE1'!$E31</f>
        <v>435.43913320586358</v>
      </c>
      <c r="AG31" s="883">
        <f>'SRE1'!AG31*100/'SRE1'!$E31</f>
        <v>488.75207138304654</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22803</v>
      </c>
      <c r="F33" s="883">
        <v>23179</v>
      </c>
      <c r="G33" s="883">
        <v>23749</v>
      </c>
      <c r="H33" s="883">
        <v>24897</v>
      </c>
      <c r="I33" s="883">
        <v>26152</v>
      </c>
      <c r="J33" s="883">
        <v>28480</v>
      </c>
      <c r="K33" s="883">
        <v>29248</v>
      </c>
      <c r="L33" s="883">
        <v>29336</v>
      </c>
      <c r="M33" s="883">
        <v>30519</v>
      </c>
      <c r="N33" s="883">
        <v>31375</v>
      </c>
      <c r="O33" s="883">
        <v>34177</v>
      </c>
      <c r="P33" s="883">
        <v>37546</v>
      </c>
      <c r="Q33" s="883">
        <v>39813</v>
      </c>
      <c r="R33" s="883">
        <v>41769</v>
      </c>
      <c r="S33" s="883">
        <v>41813</v>
      </c>
      <c r="T33" s="883">
        <v>40447</v>
      </c>
      <c r="U33" s="883">
        <v>41753</v>
      </c>
      <c r="V33" s="883">
        <v>41257</v>
      </c>
      <c r="W33" s="883">
        <v>41216</v>
      </c>
      <c r="X33" s="883">
        <v>43538</v>
      </c>
      <c r="Y33" s="883">
        <v>45720</v>
      </c>
      <c r="Z33" s="883">
        <v>47584</v>
      </c>
      <c r="AA33" s="883">
        <v>50388</v>
      </c>
      <c r="AB33" s="883">
        <v>52959</v>
      </c>
      <c r="AC33" s="883">
        <v>56689</v>
      </c>
      <c r="AD33" s="883">
        <v>53359</v>
      </c>
      <c r="AE33" s="883">
        <v>60470</v>
      </c>
      <c r="AF33" s="885">
        <v>68137</v>
      </c>
      <c r="AG33" s="885">
        <v>67459</v>
      </c>
    </row>
    <row r="34" spans="2:34" x14ac:dyDescent="0.25">
      <c r="B34" s="881" t="s">
        <v>37</v>
      </c>
      <c r="C34" s="881" t="s">
        <v>39</v>
      </c>
      <c r="D34" s="882" t="s">
        <v>35</v>
      </c>
      <c r="E34" s="883">
        <v>14296</v>
      </c>
      <c r="F34" s="883">
        <v>15197</v>
      </c>
      <c r="G34" s="883">
        <v>16314</v>
      </c>
      <c r="H34" s="883">
        <v>17636</v>
      </c>
      <c r="I34" s="883">
        <v>18881</v>
      </c>
      <c r="J34" s="883">
        <v>20810</v>
      </c>
      <c r="K34" s="883">
        <v>23112</v>
      </c>
      <c r="L34" s="883">
        <v>24307</v>
      </c>
      <c r="M34" s="883">
        <v>26573</v>
      </c>
      <c r="N34" s="883">
        <v>28194</v>
      </c>
      <c r="O34" s="883">
        <v>31276</v>
      </c>
      <c r="P34" s="883">
        <v>35367</v>
      </c>
      <c r="Q34" s="883">
        <v>38603</v>
      </c>
      <c r="R34" s="883">
        <v>42312</v>
      </c>
      <c r="S34" s="883">
        <v>43054</v>
      </c>
      <c r="T34" s="883">
        <v>40947</v>
      </c>
      <c r="U34" s="883">
        <v>41964</v>
      </c>
      <c r="V34" s="883">
        <v>40495</v>
      </c>
      <c r="W34" s="883">
        <v>40456</v>
      </c>
      <c r="X34" s="883">
        <v>42375</v>
      </c>
      <c r="Y34" s="883">
        <v>45368</v>
      </c>
      <c r="Z34" s="883">
        <v>46098</v>
      </c>
      <c r="AA34" s="883">
        <v>48872</v>
      </c>
      <c r="AB34" s="883">
        <v>52204</v>
      </c>
      <c r="AC34" s="883">
        <v>55962</v>
      </c>
      <c r="AD34" s="883">
        <v>53359</v>
      </c>
      <c r="AE34" s="883">
        <v>59000</v>
      </c>
      <c r="AF34" s="885">
        <v>66143</v>
      </c>
      <c r="AG34" s="885">
        <v>68996</v>
      </c>
    </row>
    <row r="35" spans="2:34" x14ac:dyDescent="0.25">
      <c r="B35" s="881" t="s">
        <v>40</v>
      </c>
      <c r="C35" s="881" t="s">
        <v>39</v>
      </c>
      <c r="D35" s="882" t="s">
        <v>35</v>
      </c>
      <c r="E35" s="883">
        <v>24217</v>
      </c>
      <c r="F35" s="883">
        <v>26424</v>
      </c>
      <c r="G35" s="883">
        <v>28875</v>
      </c>
      <c r="H35" s="883">
        <v>32079</v>
      </c>
      <c r="I35" s="883">
        <v>37218</v>
      </c>
      <c r="J35" s="883">
        <v>41767</v>
      </c>
      <c r="K35" s="883">
        <v>44729</v>
      </c>
      <c r="L35" s="883">
        <v>46893</v>
      </c>
      <c r="M35" s="883">
        <v>50442</v>
      </c>
      <c r="N35" s="883">
        <v>54265</v>
      </c>
      <c r="O35" s="883">
        <v>60612</v>
      </c>
      <c r="P35" s="883">
        <v>70319</v>
      </c>
      <c r="Q35" s="883">
        <v>76631</v>
      </c>
      <c r="R35" s="883">
        <v>81271</v>
      </c>
      <c r="S35" s="883">
        <v>79341</v>
      </c>
      <c r="T35" s="883">
        <v>78120</v>
      </c>
      <c r="U35" s="883">
        <v>77545</v>
      </c>
      <c r="V35" s="883">
        <v>74086</v>
      </c>
      <c r="W35" s="883">
        <v>72872</v>
      </c>
      <c r="X35" s="883">
        <v>79292</v>
      </c>
      <c r="Y35" s="883">
        <v>86146</v>
      </c>
      <c r="Z35" s="883">
        <v>89071</v>
      </c>
      <c r="AA35" s="883">
        <v>93244</v>
      </c>
      <c r="AB35" s="883">
        <v>98577</v>
      </c>
      <c r="AC35" s="883">
        <v>107847</v>
      </c>
      <c r="AD35" s="883">
        <v>100889</v>
      </c>
      <c r="AE35" s="883">
        <v>111935</v>
      </c>
      <c r="AF35" s="885">
        <v>127238</v>
      </c>
      <c r="AG35" s="885">
        <v>133032</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80767</v>
      </c>
      <c r="F37" s="883">
        <v>84576</v>
      </c>
      <c r="G37" s="883">
        <v>89524</v>
      </c>
      <c r="H37" s="883">
        <v>95414</v>
      </c>
      <c r="I37" s="883">
        <v>100052</v>
      </c>
      <c r="J37" s="883">
        <v>105641</v>
      </c>
      <c r="K37" s="883">
        <v>109583</v>
      </c>
      <c r="L37" s="883">
        <v>113102</v>
      </c>
      <c r="M37" s="883">
        <v>121175</v>
      </c>
      <c r="N37" s="883">
        <v>128790</v>
      </c>
      <c r="O37" s="883">
        <v>131775</v>
      </c>
      <c r="P37" s="883">
        <v>140962</v>
      </c>
      <c r="Q37" s="883">
        <v>143886</v>
      </c>
      <c r="R37" s="883">
        <v>141122</v>
      </c>
      <c r="S37" s="883">
        <v>133981</v>
      </c>
      <c r="T37" s="883">
        <v>139252</v>
      </c>
      <c r="U37" s="883">
        <v>138535</v>
      </c>
      <c r="V37" s="883">
        <v>140572</v>
      </c>
      <c r="W37" s="883">
        <v>147382</v>
      </c>
      <c r="X37" s="883">
        <v>152441</v>
      </c>
      <c r="Y37" s="883">
        <v>158314</v>
      </c>
      <c r="Z37" s="883">
        <v>158961</v>
      </c>
      <c r="AA37" s="883">
        <v>162483</v>
      </c>
      <c r="AB37" s="883">
        <v>163116</v>
      </c>
      <c r="AC37" s="883">
        <v>166929</v>
      </c>
      <c r="AD37" s="883">
        <v>158735</v>
      </c>
      <c r="AE37" s="883">
        <v>173538</v>
      </c>
      <c r="AF37" s="883">
        <v>188074</v>
      </c>
      <c r="AG37" s="886" t="s">
        <v>35</v>
      </c>
    </row>
    <row r="38" spans="2:34" x14ac:dyDescent="0.25">
      <c r="B38" s="881" t="s">
        <v>37</v>
      </c>
      <c r="C38" s="881" t="s">
        <v>49</v>
      </c>
      <c r="D38" s="882" t="s">
        <v>35</v>
      </c>
      <c r="E38" s="883">
        <v>37224</v>
      </c>
      <c r="F38" s="883">
        <v>41428</v>
      </c>
      <c r="G38" s="883">
        <v>45156</v>
      </c>
      <c r="H38" s="883">
        <v>49490</v>
      </c>
      <c r="I38" s="883">
        <v>53332</v>
      </c>
      <c r="J38" s="883">
        <v>57585</v>
      </c>
      <c r="K38" s="883">
        <v>61720</v>
      </c>
      <c r="L38" s="883">
        <v>66561</v>
      </c>
      <c r="M38" s="883">
        <v>72122</v>
      </c>
      <c r="N38" s="883">
        <v>77650</v>
      </c>
      <c r="O38" s="883">
        <v>81516</v>
      </c>
      <c r="P38" s="883">
        <v>88527</v>
      </c>
      <c r="Q38" s="883">
        <v>93650</v>
      </c>
      <c r="R38" s="883">
        <v>96763</v>
      </c>
      <c r="S38" s="883">
        <v>96975</v>
      </c>
      <c r="T38" s="883">
        <v>101781</v>
      </c>
      <c r="U38" s="883">
        <v>103654</v>
      </c>
      <c r="V38" s="883">
        <v>106476</v>
      </c>
      <c r="W38" s="883">
        <v>114280</v>
      </c>
      <c r="X38" s="883">
        <v>120462</v>
      </c>
      <c r="Y38" s="883">
        <v>128360</v>
      </c>
      <c r="Z38" s="883">
        <v>133620</v>
      </c>
      <c r="AA38" s="883">
        <v>139923</v>
      </c>
      <c r="AB38" s="883">
        <v>144035</v>
      </c>
      <c r="AC38" s="883">
        <v>150309</v>
      </c>
      <c r="AD38" s="883">
        <v>147335</v>
      </c>
      <c r="AE38" s="883">
        <v>165649</v>
      </c>
      <c r="AF38" s="883">
        <v>188074</v>
      </c>
      <c r="AG38" s="886" t="s">
        <v>35</v>
      </c>
    </row>
    <row r="39" spans="2:34" x14ac:dyDescent="0.25">
      <c r="B39" s="881" t="s">
        <v>40</v>
      </c>
      <c r="C39" s="881" t="s">
        <v>49</v>
      </c>
      <c r="D39" s="882" t="s">
        <v>35</v>
      </c>
      <c r="E39" s="883">
        <v>70220</v>
      </c>
      <c r="F39" s="883">
        <v>75810</v>
      </c>
      <c r="G39" s="883">
        <v>81373</v>
      </c>
      <c r="H39" s="883">
        <v>88673</v>
      </c>
      <c r="I39" s="883">
        <v>96465</v>
      </c>
      <c r="J39" s="883">
        <v>102774</v>
      </c>
      <c r="K39" s="883">
        <v>107428</v>
      </c>
      <c r="L39" s="883">
        <v>116027</v>
      </c>
      <c r="M39" s="883">
        <v>122904</v>
      </c>
      <c r="N39" s="883">
        <v>130381</v>
      </c>
      <c r="O39" s="883">
        <v>139436</v>
      </c>
      <c r="P39" s="883">
        <v>152111</v>
      </c>
      <c r="Q39" s="883">
        <v>163445</v>
      </c>
      <c r="R39" s="883">
        <v>167511</v>
      </c>
      <c r="S39" s="883">
        <v>169318</v>
      </c>
      <c r="T39" s="883">
        <v>175708</v>
      </c>
      <c r="U39" s="883">
        <v>179988</v>
      </c>
      <c r="V39" s="883">
        <v>184791</v>
      </c>
      <c r="W39" s="883">
        <v>197405</v>
      </c>
      <c r="X39" s="883">
        <v>207797</v>
      </c>
      <c r="Y39" s="883">
        <v>222338</v>
      </c>
      <c r="Z39" s="883">
        <v>232180</v>
      </c>
      <c r="AA39" s="883">
        <v>252692</v>
      </c>
      <c r="AB39" s="883">
        <v>265158</v>
      </c>
      <c r="AC39" s="883">
        <v>275342</v>
      </c>
      <c r="AD39" s="883">
        <v>270271</v>
      </c>
      <c r="AE39" s="883">
        <v>296603</v>
      </c>
      <c r="AF39" s="883">
        <v>345341</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9FC953FC-83FD-4EF4-8AC1-33A56B5CE8A1}"/>
    <hyperlink ref="AH41" r:id="rId2" xr:uid="{4E24D977-AF33-4603-BFAC-59C51C5E418E}"/>
  </hyperlinks>
  <pageMargins left="0.7" right="0.7" top="0.75" bottom="0.75" header="0.3" footer="0.3"/>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8D790-7B2D-4B57-B33C-9BA68F4841BD}">
  <dimension ref="B1:AH41"/>
  <sheetViews>
    <sheetView workbookViewId="0">
      <selection sqref="A1:XFD1048576"/>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69</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8405.5</v>
      </c>
      <c r="F9" s="883">
        <v>9185.6</v>
      </c>
      <c r="G9" s="883">
        <v>9960.1</v>
      </c>
      <c r="H9" s="883">
        <v>10574.8</v>
      </c>
      <c r="I9" s="883">
        <v>11352.8</v>
      </c>
      <c r="J9" s="883">
        <v>12514.9</v>
      </c>
      <c r="K9" s="883">
        <v>12580.2</v>
      </c>
      <c r="L9" s="883">
        <v>12784.4</v>
      </c>
      <c r="M9" s="883">
        <v>12449.3</v>
      </c>
      <c r="N9" s="883">
        <v>12655.7</v>
      </c>
      <c r="O9" s="883">
        <v>14144.2</v>
      </c>
      <c r="P9" s="883">
        <v>14678.8</v>
      </c>
      <c r="Q9" s="883">
        <v>15640.6</v>
      </c>
      <c r="R9" s="883">
        <v>16081.7</v>
      </c>
      <c r="S9" s="884">
        <v>13921.4</v>
      </c>
      <c r="T9" s="883">
        <v>14467.2</v>
      </c>
      <c r="U9" s="883">
        <v>15553.4</v>
      </c>
      <c r="V9" s="883">
        <v>15220.6</v>
      </c>
      <c r="W9" s="883">
        <v>15686.2</v>
      </c>
      <c r="X9" s="883">
        <v>17097.900000000001</v>
      </c>
      <c r="Y9" s="883">
        <v>18426.7</v>
      </c>
      <c r="Z9" s="883">
        <v>19414.2</v>
      </c>
      <c r="AA9" s="883">
        <v>20312.3</v>
      </c>
      <c r="AB9" s="883">
        <v>21547.3</v>
      </c>
      <c r="AC9" s="883">
        <v>22945.1</v>
      </c>
      <c r="AD9" s="883">
        <v>21256.1</v>
      </c>
      <c r="AE9" s="883">
        <v>23375.599999999999</v>
      </c>
      <c r="AF9" s="883">
        <v>23378.6</v>
      </c>
      <c r="AG9" s="885">
        <v>23003.4</v>
      </c>
    </row>
    <row r="10" spans="2:33" x14ac:dyDescent="0.25">
      <c r="B10" s="881" t="s">
        <v>37</v>
      </c>
      <c r="C10" s="881" t="s">
        <v>39</v>
      </c>
      <c r="D10" s="882" t="s">
        <v>35</v>
      </c>
      <c r="E10" s="883">
        <v>5141.3</v>
      </c>
      <c r="F10" s="883">
        <v>5730.1</v>
      </c>
      <c r="G10" s="883">
        <v>6285.7</v>
      </c>
      <c r="H10" s="883">
        <v>6907.4</v>
      </c>
      <c r="I10" s="883">
        <v>7565.6</v>
      </c>
      <c r="J10" s="883">
        <v>8598.5</v>
      </c>
      <c r="K10" s="883">
        <v>9056.1</v>
      </c>
      <c r="L10" s="883">
        <v>9392.2000000000007</v>
      </c>
      <c r="M10" s="883">
        <v>9441.5</v>
      </c>
      <c r="N10" s="883">
        <v>10316.4</v>
      </c>
      <c r="O10" s="883">
        <v>10831.2</v>
      </c>
      <c r="P10" s="883">
        <v>11596.6</v>
      </c>
      <c r="Q10" s="883">
        <v>12842.1</v>
      </c>
      <c r="R10" s="883">
        <v>13399.6</v>
      </c>
      <c r="S10" s="884">
        <v>11760.6</v>
      </c>
      <c r="T10" s="883">
        <v>12414.1</v>
      </c>
      <c r="U10" s="883">
        <v>13599.6</v>
      </c>
      <c r="V10" s="883">
        <v>14012.5</v>
      </c>
      <c r="W10" s="883">
        <v>14635.7</v>
      </c>
      <c r="X10" s="883">
        <v>16065</v>
      </c>
      <c r="Y10" s="883">
        <v>17530.2</v>
      </c>
      <c r="Z10" s="883">
        <v>18573.400000000001</v>
      </c>
      <c r="AA10" s="883">
        <v>19614.3</v>
      </c>
      <c r="AB10" s="883">
        <v>20892.599999999999</v>
      </c>
      <c r="AC10" s="883">
        <v>22456.1</v>
      </c>
      <c r="AD10" s="883">
        <v>21256.1</v>
      </c>
      <c r="AE10" s="883">
        <v>23681.3</v>
      </c>
      <c r="AF10" s="883">
        <v>25239.4</v>
      </c>
      <c r="AG10" s="885">
        <v>26297.7</v>
      </c>
    </row>
    <row r="11" spans="2:33" x14ac:dyDescent="0.25">
      <c r="B11" s="881" t="s">
        <v>40</v>
      </c>
      <c r="C11" s="881" t="s">
        <v>38</v>
      </c>
      <c r="D11" s="882" t="s">
        <v>35</v>
      </c>
      <c r="E11" s="883">
        <v>15367.4</v>
      </c>
      <c r="F11" s="883">
        <v>16793.5</v>
      </c>
      <c r="G11" s="883">
        <v>19426.400000000001</v>
      </c>
      <c r="H11" s="883">
        <v>20403.7</v>
      </c>
      <c r="I11" s="883">
        <v>20786.5</v>
      </c>
      <c r="J11" s="883">
        <v>23169.7</v>
      </c>
      <c r="K11" s="883">
        <v>24295.9</v>
      </c>
      <c r="L11" s="883">
        <v>24677.1</v>
      </c>
      <c r="M11" s="883">
        <v>25182.799999999999</v>
      </c>
      <c r="N11" s="883">
        <v>25193.3</v>
      </c>
      <c r="O11" s="883">
        <v>28190.799999999999</v>
      </c>
      <c r="P11" s="883">
        <v>28746.7</v>
      </c>
      <c r="Q11" s="883">
        <v>31328.3</v>
      </c>
      <c r="R11" s="883">
        <v>31652.400000000001</v>
      </c>
      <c r="S11" s="884">
        <v>28344.1</v>
      </c>
      <c r="T11" s="883">
        <v>29685.8</v>
      </c>
      <c r="U11" s="883">
        <v>31536.799999999999</v>
      </c>
      <c r="V11" s="883">
        <v>31046.1</v>
      </c>
      <c r="W11" s="883">
        <v>31357.7</v>
      </c>
      <c r="X11" s="883">
        <v>33861.300000000003</v>
      </c>
      <c r="Y11" s="883">
        <v>36836.800000000003</v>
      </c>
      <c r="Z11" s="883">
        <v>38383.4</v>
      </c>
      <c r="AA11" s="883">
        <v>40062.300000000003</v>
      </c>
      <c r="AB11" s="883">
        <v>42318.9</v>
      </c>
      <c r="AC11" s="883">
        <v>44804.1</v>
      </c>
      <c r="AD11" s="883">
        <v>41509.9</v>
      </c>
      <c r="AE11" s="883">
        <v>44546.2</v>
      </c>
      <c r="AF11" s="883">
        <v>46953</v>
      </c>
      <c r="AG11" s="885">
        <v>47403.1</v>
      </c>
    </row>
    <row r="12" spans="2:33" x14ac:dyDescent="0.25">
      <c r="B12" s="881" t="s">
        <v>40</v>
      </c>
      <c r="C12" s="881" t="s">
        <v>39</v>
      </c>
      <c r="D12" s="882" t="s">
        <v>35</v>
      </c>
      <c r="E12" s="883">
        <v>10108.5</v>
      </c>
      <c r="F12" s="883">
        <v>11230</v>
      </c>
      <c r="G12" s="883">
        <v>13120.8</v>
      </c>
      <c r="H12" s="883">
        <v>14121</v>
      </c>
      <c r="I12" s="883">
        <v>14581.4</v>
      </c>
      <c r="J12" s="883">
        <v>16645.599999999999</v>
      </c>
      <c r="K12" s="883">
        <v>17840.7</v>
      </c>
      <c r="L12" s="883">
        <v>18575.5</v>
      </c>
      <c r="M12" s="883">
        <v>19176</v>
      </c>
      <c r="N12" s="883">
        <v>20016.099999999999</v>
      </c>
      <c r="O12" s="883">
        <v>22092.5</v>
      </c>
      <c r="P12" s="883">
        <v>23113.4</v>
      </c>
      <c r="Q12" s="883">
        <v>25880.400000000001</v>
      </c>
      <c r="R12" s="883">
        <v>26828.799999999999</v>
      </c>
      <c r="S12" s="884">
        <v>24408.1</v>
      </c>
      <c r="T12" s="883">
        <v>25849.1</v>
      </c>
      <c r="U12" s="883">
        <v>28097.3</v>
      </c>
      <c r="V12" s="883">
        <v>29402.6</v>
      </c>
      <c r="W12" s="883">
        <v>30059.7</v>
      </c>
      <c r="X12" s="883">
        <v>32623.9</v>
      </c>
      <c r="Y12" s="883">
        <v>35593.599999999999</v>
      </c>
      <c r="Z12" s="883">
        <v>37163.199999999997</v>
      </c>
      <c r="AA12" s="883">
        <v>39053.9</v>
      </c>
      <c r="AB12" s="883">
        <v>41523.5</v>
      </c>
      <c r="AC12" s="883">
        <v>44235.1</v>
      </c>
      <c r="AD12" s="883">
        <v>41509.9</v>
      </c>
      <c r="AE12" s="883">
        <v>45481.1</v>
      </c>
      <c r="AF12" s="883">
        <v>51053.4</v>
      </c>
      <c r="AG12" s="885">
        <v>54662.2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86019.9</v>
      </c>
      <c r="F14" s="883">
        <v>87359</v>
      </c>
      <c r="G14" s="883">
        <v>88516.6</v>
      </c>
      <c r="H14" s="883">
        <v>93705.5</v>
      </c>
      <c r="I14" s="883">
        <v>99977.9</v>
      </c>
      <c r="J14" s="883">
        <v>110047.7</v>
      </c>
      <c r="K14" s="883">
        <v>110523.8</v>
      </c>
      <c r="L14" s="883">
        <v>107340.7</v>
      </c>
      <c r="M14" s="883">
        <v>107013</v>
      </c>
      <c r="N14" s="883">
        <v>107712.6</v>
      </c>
      <c r="O14" s="883">
        <v>111857.4</v>
      </c>
      <c r="P14" s="883">
        <v>115353</v>
      </c>
      <c r="Q14" s="883">
        <v>120163.7</v>
      </c>
      <c r="R14" s="883">
        <v>121006.39999999999</v>
      </c>
      <c r="S14" s="883">
        <v>105557.2</v>
      </c>
      <c r="T14" s="883">
        <v>108494.1</v>
      </c>
      <c r="U14" s="883">
        <v>112085.5</v>
      </c>
      <c r="V14" s="883">
        <v>107884.5</v>
      </c>
      <c r="W14" s="883">
        <v>106767.3</v>
      </c>
      <c r="X14" s="883">
        <v>107500.1</v>
      </c>
      <c r="Y14" s="883">
        <v>109841.3</v>
      </c>
      <c r="Z14" s="883">
        <v>113792.7</v>
      </c>
      <c r="AA14" s="883">
        <v>119991.3</v>
      </c>
      <c r="AB14" s="883">
        <v>124421.9</v>
      </c>
      <c r="AC14" s="883">
        <v>127811.8</v>
      </c>
      <c r="AD14" s="883">
        <v>116013</v>
      </c>
      <c r="AE14" s="883">
        <v>126828.1</v>
      </c>
      <c r="AF14" s="885">
        <v>135062</v>
      </c>
      <c r="AG14" s="885">
        <v>141719</v>
      </c>
    </row>
    <row r="15" spans="2:33" x14ac:dyDescent="0.25">
      <c r="B15" s="881" t="s">
        <v>37</v>
      </c>
      <c r="C15" s="881" t="s">
        <v>39</v>
      </c>
      <c r="D15" s="882" t="s">
        <v>35</v>
      </c>
      <c r="E15" s="883">
        <v>52822.8</v>
      </c>
      <c r="F15" s="883">
        <v>54781.8</v>
      </c>
      <c r="G15" s="883">
        <v>56522</v>
      </c>
      <c r="H15" s="883">
        <v>60988.6</v>
      </c>
      <c r="I15" s="883">
        <v>66110.7</v>
      </c>
      <c r="J15" s="883">
        <v>74713.399999999994</v>
      </c>
      <c r="K15" s="883">
        <v>77791.3</v>
      </c>
      <c r="L15" s="883">
        <v>77599.899999999994</v>
      </c>
      <c r="M15" s="883">
        <v>79056.2</v>
      </c>
      <c r="N15" s="883">
        <v>80797.3</v>
      </c>
      <c r="O15" s="883">
        <v>84689.3</v>
      </c>
      <c r="P15" s="883">
        <v>90437.4</v>
      </c>
      <c r="Q15" s="883">
        <v>97195.6</v>
      </c>
      <c r="R15" s="883">
        <v>100405.6</v>
      </c>
      <c r="S15" s="883">
        <v>90032.5</v>
      </c>
      <c r="T15" s="883">
        <v>94359.1</v>
      </c>
      <c r="U15" s="883">
        <v>99313</v>
      </c>
      <c r="V15" s="883">
        <v>98562.6</v>
      </c>
      <c r="W15" s="883">
        <v>99036.6</v>
      </c>
      <c r="X15" s="883">
        <v>101228.4</v>
      </c>
      <c r="Y15" s="883">
        <v>104566.5</v>
      </c>
      <c r="Z15" s="883">
        <v>109700.2</v>
      </c>
      <c r="AA15" s="883">
        <v>115393.9</v>
      </c>
      <c r="AB15" s="883">
        <v>121447.9</v>
      </c>
      <c r="AC15" s="883">
        <v>125806.9</v>
      </c>
      <c r="AD15" s="883">
        <v>116013</v>
      </c>
      <c r="AE15" s="883">
        <v>127420.8</v>
      </c>
      <c r="AF15" s="885">
        <v>139500.1</v>
      </c>
      <c r="AG15" s="885">
        <v>156051.70000000001</v>
      </c>
    </row>
    <row r="16" spans="2:33" x14ac:dyDescent="0.25">
      <c r="B16" s="881" t="s">
        <v>40</v>
      </c>
      <c r="C16" s="881" t="s">
        <v>38</v>
      </c>
      <c r="D16" s="882" t="s">
        <v>35</v>
      </c>
      <c r="E16" s="883">
        <v>127934.7</v>
      </c>
      <c r="F16" s="883">
        <v>131122.20000000001</v>
      </c>
      <c r="G16" s="883">
        <v>134582.79999999999</v>
      </c>
      <c r="H16" s="883">
        <v>141747.29999999999</v>
      </c>
      <c r="I16" s="883">
        <v>154080.20000000001</v>
      </c>
      <c r="J16" s="883">
        <v>171345.1</v>
      </c>
      <c r="K16" s="883">
        <v>177654.2</v>
      </c>
      <c r="L16" s="883">
        <v>179577.9</v>
      </c>
      <c r="M16" s="883">
        <v>178451.5</v>
      </c>
      <c r="N16" s="883">
        <v>183194.8</v>
      </c>
      <c r="O16" s="883">
        <v>192031.7</v>
      </c>
      <c r="P16" s="883">
        <v>201184.8</v>
      </c>
      <c r="Q16" s="883">
        <v>208667.7</v>
      </c>
      <c r="R16" s="883">
        <v>211426.6</v>
      </c>
      <c r="S16" s="883">
        <v>190700.3</v>
      </c>
      <c r="T16" s="883">
        <v>193495.3</v>
      </c>
      <c r="U16" s="883">
        <v>200425.2</v>
      </c>
      <c r="V16" s="883">
        <v>198385.6</v>
      </c>
      <c r="W16" s="883">
        <v>195491.20000000001</v>
      </c>
      <c r="X16" s="883">
        <v>198129.1</v>
      </c>
      <c r="Y16" s="883">
        <v>201651</v>
      </c>
      <c r="Z16" s="883">
        <v>206497.1</v>
      </c>
      <c r="AA16" s="883">
        <v>213877.3</v>
      </c>
      <c r="AB16" s="883">
        <v>227287.2</v>
      </c>
      <c r="AC16" s="883">
        <v>236635.7</v>
      </c>
      <c r="AD16" s="883">
        <v>212062.8</v>
      </c>
      <c r="AE16" s="883">
        <v>230143</v>
      </c>
      <c r="AF16" s="885">
        <v>253050</v>
      </c>
      <c r="AG16" s="885">
        <v>264047.5</v>
      </c>
    </row>
    <row r="17" spans="2:33" x14ac:dyDescent="0.25">
      <c r="B17" s="881" t="s">
        <v>40</v>
      </c>
      <c r="C17" s="881" t="s">
        <v>39</v>
      </c>
      <c r="D17" s="882" t="s">
        <v>35</v>
      </c>
      <c r="E17" s="883">
        <v>86146.2</v>
      </c>
      <c r="F17" s="883">
        <v>89495.3</v>
      </c>
      <c r="G17" s="883">
        <v>93148</v>
      </c>
      <c r="H17" s="883">
        <v>99275.6</v>
      </c>
      <c r="I17" s="883">
        <v>109485</v>
      </c>
      <c r="J17" s="883">
        <v>125309.1</v>
      </c>
      <c r="K17" s="883">
        <v>133393.1</v>
      </c>
      <c r="L17" s="883">
        <v>137709</v>
      </c>
      <c r="M17" s="883">
        <v>139008.5</v>
      </c>
      <c r="N17" s="883">
        <v>144910.39999999999</v>
      </c>
      <c r="O17" s="883">
        <v>153817.79999999999</v>
      </c>
      <c r="P17" s="883">
        <v>166577.20000000001</v>
      </c>
      <c r="Q17" s="883">
        <v>176492.3</v>
      </c>
      <c r="R17" s="883">
        <v>183331.7</v>
      </c>
      <c r="S17" s="883">
        <v>167947.8</v>
      </c>
      <c r="T17" s="883">
        <v>173231.5</v>
      </c>
      <c r="U17" s="883">
        <v>182669.5</v>
      </c>
      <c r="V17" s="883">
        <v>185313.8</v>
      </c>
      <c r="W17" s="883">
        <v>184445.2</v>
      </c>
      <c r="X17" s="883">
        <v>188574.7</v>
      </c>
      <c r="Y17" s="883">
        <v>193318.1</v>
      </c>
      <c r="Z17" s="883">
        <v>199501.1</v>
      </c>
      <c r="AA17" s="883">
        <v>207188.5</v>
      </c>
      <c r="AB17" s="883">
        <v>223145.60000000001</v>
      </c>
      <c r="AC17" s="883">
        <v>234440.7</v>
      </c>
      <c r="AD17" s="883">
        <v>212062.8</v>
      </c>
      <c r="AE17" s="883">
        <v>233189</v>
      </c>
      <c r="AF17" s="885">
        <v>267611</v>
      </c>
      <c r="AG17" s="885">
        <v>291974.7</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85863.57</v>
      </c>
      <c r="F19" s="883">
        <v>89306.65</v>
      </c>
      <c r="G19" s="883">
        <v>92166.39</v>
      </c>
      <c r="H19" s="883">
        <v>97942.8</v>
      </c>
      <c r="I19" s="883">
        <v>101457.02</v>
      </c>
      <c r="J19" s="883">
        <v>107005.78</v>
      </c>
      <c r="K19" s="883">
        <v>107091.15</v>
      </c>
      <c r="L19" s="883">
        <v>109552.52</v>
      </c>
      <c r="M19" s="883">
        <v>109893.98</v>
      </c>
      <c r="N19" s="883">
        <v>111757.8</v>
      </c>
      <c r="O19" s="883">
        <v>115343.15</v>
      </c>
      <c r="P19" s="883">
        <v>116950.87</v>
      </c>
      <c r="Q19" s="883">
        <v>127934.58</v>
      </c>
      <c r="R19" s="883">
        <v>129499.62</v>
      </c>
      <c r="S19" s="883">
        <v>123680.53</v>
      </c>
      <c r="T19" s="883">
        <v>130965.06</v>
      </c>
      <c r="U19" s="883">
        <v>127621.57</v>
      </c>
      <c r="V19" s="883">
        <v>129584.98</v>
      </c>
      <c r="W19" s="883">
        <v>135589.03</v>
      </c>
      <c r="X19" s="883">
        <v>145591.03</v>
      </c>
      <c r="Y19" s="883">
        <v>146942.65</v>
      </c>
      <c r="Z19" s="883">
        <v>150769.88</v>
      </c>
      <c r="AA19" s="883">
        <v>151040.20000000001</v>
      </c>
      <c r="AB19" s="883">
        <v>157257.66</v>
      </c>
      <c r="AC19" s="883">
        <v>156830.82999999999</v>
      </c>
      <c r="AD19" s="885">
        <v>142276</v>
      </c>
      <c r="AE19" s="885">
        <v>149944.68</v>
      </c>
      <c r="AF19" s="885">
        <v>159377.57999999999</v>
      </c>
      <c r="AG19" s="885">
        <v>162095.04999999999</v>
      </c>
    </row>
    <row r="20" spans="2:33" x14ac:dyDescent="0.25">
      <c r="B20" s="881" t="s">
        <v>37</v>
      </c>
      <c r="C20" s="881" t="s">
        <v>39</v>
      </c>
      <c r="D20" s="882" t="s">
        <v>35</v>
      </c>
      <c r="E20" s="883">
        <v>57078</v>
      </c>
      <c r="F20" s="883">
        <v>60254</v>
      </c>
      <c r="G20" s="883">
        <v>62862</v>
      </c>
      <c r="H20" s="883">
        <v>67337</v>
      </c>
      <c r="I20" s="883">
        <v>71036</v>
      </c>
      <c r="J20" s="883">
        <v>76628</v>
      </c>
      <c r="K20" s="883">
        <v>78334</v>
      </c>
      <c r="L20" s="883">
        <v>81880</v>
      </c>
      <c r="M20" s="883">
        <v>83235</v>
      </c>
      <c r="N20" s="883">
        <v>85469</v>
      </c>
      <c r="O20" s="883">
        <v>89157</v>
      </c>
      <c r="P20" s="883">
        <v>92075</v>
      </c>
      <c r="Q20" s="883">
        <v>101326</v>
      </c>
      <c r="R20" s="883">
        <v>103794</v>
      </c>
      <c r="S20" s="883">
        <v>101540</v>
      </c>
      <c r="T20" s="883">
        <v>108835</v>
      </c>
      <c r="U20" s="883">
        <v>107613</v>
      </c>
      <c r="V20" s="883">
        <v>111967</v>
      </c>
      <c r="W20" s="883">
        <v>120778</v>
      </c>
      <c r="X20" s="883">
        <v>131816</v>
      </c>
      <c r="Y20" s="883">
        <v>135546</v>
      </c>
      <c r="Z20" s="883">
        <v>139789</v>
      </c>
      <c r="AA20" s="883">
        <v>143193</v>
      </c>
      <c r="AB20" s="883">
        <v>152386</v>
      </c>
      <c r="AC20" s="883">
        <v>153920</v>
      </c>
      <c r="AD20" s="885">
        <v>142276</v>
      </c>
      <c r="AE20" s="885">
        <v>157158</v>
      </c>
      <c r="AF20" s="885">
        <v>181802</v>
      </c>
      <c r="AG20" s="885">
        <v>198303</v>
      </c>
    </row>
    <row r="21" spans="2:33" x14ac:dyDescent="0.25">
      <c r="B21" s="881" t="s">
        <v>40</v>
      </c>
      <c r="C21" s="881" t="s">
        <v>38</v>
      </c>
      <c r="D21" s="882" t="s">
        <v>35</v>
      </c>
      <c r="E21" s="883">
        <v>137474.18</v>
      </c>
      <c r="F21" s="883">
        <v>146066.31</v>
      </c>
      <c r="G21" s="883">
        <v>152238.13</v>
      </c>
      <c r="H21" s="883">
        <v>162742.32</v>
      </c>
      <c r="I21" s="883">
        <v>173778.98</v>
      </c>
      <c r="J21" s="883">
        <v>183557.07</v>
      </c>
      <c r="K21" s="883">
        <v>183532.87</v>
      </c>
      <c r="L21" s="883">
        <v>177820.91</v>
      </c>
      <c r="M21" s="883">
        <v>178934.26</v>
      </c>
      <c r="N21" s="883">
        <v>182685.75</v>
      </c>
      <c r="O21" s="883">
        <v>192923.71</v>
      </c>
      <c r="P21" s="883">
        <v>192972.11</v>
      </c>
      <c r="Q21" s="883">
        <v>205291.54</v>
      </c>
      <c r="R21" s="883">
        <v>211802.2</v>
      </c>
      <c r="S21" s="883">
        <v>206525.91</v>
      </c>
      <c r="T21" s="883">
        <v>224799.32</v>
      </c>
      <c r="U21" s="883">
        <v>225331.79</v>
      </c>
      <c r="V21" s="883">
        <v>225888.47</v>
      </c>
      <c r="W21" s="883">
        <v>230220.84</v>
      </c>
      <c r="X21" s="883">
        <v>241160.68</v>
      </c>
      <c r="Y21" s="883">
        <v>248034.39</v>
      </c>
      <c r="Z21" s="883">
        <v>259434.1</v>
      </c>
      <c r="AA21" s="883">
        <v>263960.09999999998</v>
      </c>
      <c r="AB21" s="883">
        <v>276690.98</v>
      </c>
      <c r="AC21" s="883">
        <v>283564.69</v>
      </c>
      <c r="AD21" s="885">
        <v>242032</v>
      </c>
      <c r="AE21" s="885">
        <v>261854.42</v>
      </c>
      <c r="AF21" s="885">
        <v>300385.91999999998</v>
      </c>
      <c r="AG21" s="885">
        <v>307985.71999999997</v>
      </c>
    </row>
    <row r="22" spans="2:33" x14ac:dyDescent="0.25">
      <c r="B22" s="881" t="s">
        <v>40</v>
      </c>
      <c r="C22" s="881" t="s">
        <v>39</v>
      </c>
      <c r="D22" s="882" t="s">
        <v>35</v>
      </c>
      <c r="E22" s="883">
        <v>96285</v>
      </c>
      <c r="F22" s="883">
        <v>102653</v>
      </c>
      <c r="G22" s="883">
        <v>108288</v>
      </c>
      <c r="H22" s="883">
        <v>116573</v>
      </c>
      <c r="I22" s="883">
        <v>125490</v>
      </c>
      <c r="J22" s="883">
        <v>135518</v>
      </c>
      <c r="K22" s="883">
        <v>137502</v>
      </c>
      <c r="L22" s="883">
        <v>135777</v>
      </c>
      <c r="M22" s="883">
        <v>138226</v>
      </c>
      <c r="N22" s="883">
        <v>142473</v>
      </c>
      <c r="O22" s="883">
        <v>152193</v>
      </c>
      <c r="P22" s="883">
        <v>154885</v>
      </c>
      <c r="Q22" s="883">
        <v>166284</v>
      </c>
      <c r="R22" s="883">
        <v>173866</v>
      </c>
      <c r="S22" s="883">
        <v>173829</v>
      </c>
      <c r="T22" s="883">
        <v>189777</v>
      </c>
      <c r="U22" s="883">
        <v>193287</v>
      </c>
      <c r="V22" s="883">
        <v>197540</v>
      </c>
      <c r="W22" s="883">
        <v>206069</v>
      </c>
      <c r="X22" s="883">
        <v>219194</v>
      </c>
      <c r="Y22" s="883">
        <v>228630</v>
      </c>
      <c r="Z22" s="883">
        <v>241101</v>
      </c>
      <c r="AA22" s="883">
        <v>249864</v>
      </c>
      <c r="AB22" s="883">
        <v>268218</v>
      </c>
      <c r="AC22" s="883">
        <v>279116</v>
      </c>
      <c r="AD22" s="885">
        <v>242032</v>
      </c>
      <c r="AE22" s="885">
        <v>273496</v>
      </c>
      <c r="AF22" s="885">
        <v>340761</v>
      </c>
      <c r="AG22" s="885">
        <v>367206</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32238.400000000001</v>
      </c>
      <c r="F24" s="883">
        <v>32515.4</v>
      </c>
      <c r="G24" s="883">
        <v>32901.1</v>
      </c>
      <c r="H24" s="883">
        <v>34389.9</v>
      </c>
      <c r="I24" s="883">
        <v>37475.4</v>
      </c>
      <c r="J24" s="883">
        <v>40152.400000000001</v>
      </c>
      <c r="K24" s="883">
        <v>44552</v>
      </c>
      <c r="L24" s="883">
        <v>46685.4</v>
      </c>
      <c r="M24" s="883">
        <v>47915.1</v>
      </c>
      <c r="N24" s="883">
        <v>47684</v>
      </c>
      <c r="O24" s="883">
        <v>48869.9</v>
      </c>
      <c r="P24" s="883">
        <v>50569.7</v>
      </c>
      <c r="Q24" s="883">
        <v>52764.2</v>
      </c>
      <c r="R24" s="883">
        <v>52387.7</v>
      </c>
      <c r="S24" s="883">
        <v>48523.3</v>
      </c>
      <c r="T24" s="883">
        <v>49635</v>
      </c>
      <c r="U24" s="883">
        <v>51931.3</v>
      </c>
      <c r="V24" s="883">
        <v>48670</v>
      </c>
      <c r="W24" s="883">
        <v>48913.2</v>
      </c>
      <c r="X24" s="883">
        <v>49436.3</v>
      </c>
      <c r="Y24" s="883">
        <v>50516.3</v>
      </c>
      <c r="Z24" s="883">
        <v>51592.2</v>
      </c>
      <c r="AA24" s="883">
        <v>54700.1</v>
      </c>
      <c r="AB24" s="883">
        <v>58380.800000000003</v>
      </c>
      <c r="AC24" s="883">
        <v>59432.1</v>
      </c>
      <c r="AD24" s="883">
        <v>53789.5</v>
      </c>
      <c r="AE24" s="883">
        <v>61049.2</v>
      </c>
      <c r="AF24" s="883">
        <v>66782.100000000006</v>
      </c>
      <c r="AG24" s="883">
        <v>66675.8</v>
      </c>
    </row>
    <row r="25" spans="2:33" x14ac:dyDescent="0.25">
      <c r="B25" s="881" t="s">
        <v>37</v>
      </c>
      <c r="C25" s="881" t="s">
        <v>39</v>
      </c>
      <c r="D25" s="882" t="s">
        <v>35</v>
      </c>
      <c r="E25" s="883">
        <v>19949.400000000001</v>
      </c>
      <c r="F25" s="883">
        <v>21659.599999999999</v>
      </c>
      <c r="G25" s="883">
        <v>22876.3</v>
      </c>
      <c r="H25" s="883">
        <v>24335.3</v>
      </c>
      <c r="I25" s="883">
        <v>26499</v>
      </c>
      <c r="J25" s="883">
        <v>28056</v>
      </c>
      <c r="K25" s="883">
        <v>31027.1</v>
      </c>
      <c r="L25" s="883">
        <v>33030.400000000001</v>
      </c>
      <c r="M25" s="883">
        <v>35423</v>
      </c>
      <c r="N25" s="883">
        <v>36421.9</v>
      </c>
      <c r="O25" s="883">
        <v>38749.699999999997</v>
      </c>
      <c r="P25" s="883">
        <v>39793.300000000003</v>
      </c>
      <c r="Q25" s="883">
        <v>42052.9</v>
      </c>
      <c r="R25" s="883">
        <v>43624.6</v>
      </c>
      <c r="S25" s="883">
        <v>42407.9</v>
      </c>
      <c r="T25" s="883">
        <v>44153.9</v>
      </c>
      <c r="U25" s="883">
        <v>47453.3</v>
      </c>
      <c r="V25" s="883">
        <v>46582.2</v>
      </c>
      <c r="W25" s="883">
        <v>46229.2</v>
      </c>
      <c r="X25" s="883">
        <v>47621.1</v>
      </c>
      <c r="Y25" s="883">
        <v>48729.9</v>
      </c>
      <c r="Z25" s="883">
        <v>50475.5</v>
      </c>
      <c r="AA25" s="883">
        <v>53997.599999999999</v>
      </c>
      <c r="AB25" s="883">
        <v>58317.7</v>
      </c>
      <c r="AC25" s="883">
        <v>59204.4</v>
      </c>
      <c r="AD25" s="883">
        <v>53789.5</v>
      </c>
      <c r="AE25" s="883">
        <v>60912.3</v>
      </c>
      <c r="AF25" s="883">
        <v>66071.399999999994</v>
      </c>
      <c r="AG25" s="883">
        <v>71583.399999999994</v>
      </c>
    </row>
    <row r="26" spans="2:33" x14ac:dyDescent="0.25">
      <c r="B26" s="881" t="s">
        <v>40</v>
      </c>
      <c r="C26" s="881" t="s">
        <v>39</v>
      </c>
      <c r="D26" s="882" t="s">
        <v>35</v>
      </c>
      <c r="E26" s="883">
        <v>51296.7</v>
      </c>
      <c r="F26" s="883">
        <v>55405.8</v>
      </c>
      <c r="G26" s="883">
        <v>59451.199999999997</v>
      </c>
      <c r="H26" s="883">
        <v>62581.5</v>
      </c>
      <c r="I26" s="883">
        <v>67013.3</v>
      </c>
      <c r="J26" s="883">
        <v>72397.399999999994</v>
      </c>
      <c r="K26" s="883">
        <v>79951.3</v>
      </c>
      <c r="L26" s="883">
        <v>82396.100000000006</v>
      </c>
      <c r="M26" s="883">
        <v>86216.5</v>
      </c>
      <c r="N26" s="883">
        <v>88334.5</v>
      </c>
      <c r="O26" s="883">
        <v>94431.7</v>
      </c>
      <c r="P26" s="883">
        <v>98288.2</v>
      </c>
      <c r="Q26" s="883">
        <v>102999.4</v>
      </c>
      <c r="R26" s="883">
        <v>103377.60000000001</v>
      </c>
      <c r="S26" s="883">
        <v>98714.7</v>
      </c>
      <c r="T26" s="883">
        <v>102787.8</v>
      </c>
      <c r="U26" s="883">
        <v>110166</v>
      </c>
      <c r="V26" s="883">
        <v>108073.9</v>
      </c>
      <c r="W26" s="883">
        <v>103964.9</v>
      </c>
      <c r="X26" s="883">
        <v>106684.5</v>
      </c>
      <c r="Y26" s="883">
        <v>109080</v>
      </c>
      <c r="Z26" s="883">
        <v>108146.6</v>
      </c>
      <c r="AA26" s="883">
        <v>115276.4</v>
      </c>
      <c r="AB26" s="883">
        <v>122128</v>
      </c>
      <c r="AC26" s="883">
        <v>125195.9</v>
      </c>
      <c r="AD26" s="883">
        <v>104305</v>
      </c>
      <c r="AE26" s="883">
        <v>115218</v>
      </c>
      <c r="AF26" s="883">
        <v>133096.29999999999</v>
      </c>
      <c r="AG26" s="883">
        <v>140934.20000000001</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23371.63</v>
      </c>
      <c r="F28" s="883">
        <v>26842.415000000001</v>
      </c>
      <c r="G28" s="883">
        <v>28644.897000000001</v>
      </c>
      <c r="H28" s="883">
        <v>32020.391</v>
      </c>
      <c r="I28" s="883">
        <v>34387.665000000001</v>
      </c>
      <c r="J28" s="883">
        <v>35444.862000000001</v>
      </c>
      <c r="K28" s="883">
        <v>37019.525000000001</v>
      </c>
      <c r="L28" s="883">
        <v>35043.360000000001</v>
      </c>
      <c r="M28" s="883">
        <v>33819.506999999998</v>
      </c>
      <c r="N28" s="883">
        <v>33759.311000000002</v>
      </c>
      <c r="O28" s="883">
        <v>35564.764000000003</v>
      </c>
      <c r="P28" s="883">
        <v>38357.087</v>
      </c>
      <c r="Q28" s="883">
        <v>41790.491000000002</v>
      </c>
      <c r="R28" s="883">
        <v>45026.578000000001</v>
      </c>
      <c r="S28" s="883">
        <v>42087.802000000003</v>
      </c>
      <c r="T28" s="883">
        <v>40588.879999999997</v>
      </c>
      <c r="U28" s="883">
        <v>41944.37</v>
      </c>
      <c r="V28" s="883">
        <v>42486.485999999997</v>
      </c>
      <c r="W28" s="883">
        <v>42745.048000000003</v>
      </c>
      <c r="X28" s="883">
        <v>44543.616000000002</v>
      </c>
      <c r="Y28" s="883">
        <v>48865.3</v>
      </c>
      <c r="Z28" s="883">
        <v>53954.241000000002</v>
      </c>
      <c r="AA28" s="883">
        <v>57078.694000000003</v>
      </c>
      <c r="AB28" s="883">
        <v>59524.184000000001</v>
      </c>
      <c r="AC28" s="883">
        <v>62365.067999999999</v>
      </c>
      <c r="AD28" s="883">
        <v>50451.607000000004</v>
      </c>
      <c r="AE28" s="883">
        <v>56303</v>
      </c>
      <c r="AF28" s="883">
        <v>61058</v>
      </c>
      <c r="AG28" s="883">
        <v>60414.572</v>
      </c>
    </row>
    <row r="29" spans="2:33" x14ac:dyDescent="0.25">
      <c r="B29" s="881" t="s">
        <v>37</v>
      </c>
      <c r="C29" s="881" t="s">
        <v>39</v>
      </c>
      <c r="D29" s="882" t="s">
        <v>35</v>
      </c>
      <c r="E29" s="883">
        <v>12067</v>
      </c>
      <c r="F29" s="883">
        <v>14192</v>
      </c>
      <c r="G29" s="883">
        <v>15606</v>
      </c>
      <c r="H29" s="883">
        <v>18017</v>
      </c>
      <c r="I29" s="883">
        <v>19744</v>
      </c>
      <c r="J29" s="883">
        <v>21339</v>
      </c>
      <c r="K29" s="883">
        <v>23435</v>
      </c>
      <c r="L29" s="883">
        <v>22821</v>
      </c>
      <c r="M29" s="883">
        <v>22473</v>
      </c>
      <c r="N29" s="883">
        <v>22887</v>
      </c>
      <c r="O29" s="883">
        <v>24276</v>
      </c>
      <c r="P29" s="883">
        <v>26801</v>
      </c>
      <c r="Q29" s="883">
        <v>30296</v>
      </c>
      <c r="R29" s="883">
        <v>33355</v>
      </c>
      <c r="S29" s="883">
        <v>32459</v>
      </c>
      <c r="T29" s="883">
        <v>31591</v>
      </c>
      <c r="U29" s="883">
        <v>33115</v>
      </c>
      <c r="V29" s="883">
        <v>34014</v>
      </c>
      <c r="W29" s="883">
        <v>34960</v>
      </c>
      <c r="X29" s="883">
        <v>36930</v>
      </c>
      <c r="Y29" s="883">
        <v>40896</v>
      </c>
      <c r="Z29" s="883">
        <v>45813</v>
      </c>
      <c r="AA29" s="883">
        <v>49575</v>
      </c>
      <c r="AB29" s="883">
        <v>53597</v>
      </c>
      <c r="AC29" s="883">
        <v>58358</v>
      </c>
      <c r="AD29" s="883">
        <v>49586</v>
      </c>
      <c r="AE29" s="883">
        <v>56303</v>
      </c>
      <c r="AF29" s="883">
        <v>64054</v>
      </c>
      <c r="AG29" s="883">
        <v>70149</v>
      </c>
    </row>
    <row r="30" spans="2:33" x14ac:dyDescent="0.25">
      <c r="B30" s="881" t="s">
        <v>40</v>
      </c>
      <c r="C30" s="881" t="s">
        <v>45</v>
      </c>
      <c r="D30" s="882" t="s">
        <v>35</v>
      </c>
      <c r="E30" s="883">
        <v>34466.855000000003</v>
      </c>
      <c r="F30" s="883">
        <v>38995.728000000003</v>
      </c>
      <c r="G30" s="883">
        <v>42422.3</v>
      </c>
      <c r="H30" s="883">
        <v>47277.233</v>
      </c>
      <c r="I30" s="883">
        <v>51141.847999999998</v>
      </c>
      <c r="J30" s="883">
        <v>53605.805</v>
      </c>
      <c r="K30" s="883">
        <v>55562.906999999999</v>
      </c>
      <c r="L30" s="883">
        <v>53319.712</v>
      </c>
      <c r="M30" s="883">
        <v>51389.692000000003</v>
      </c>
      <c r="N30" s="883">
        <v>51892.423000000003</v>
      </c>
      <c r="O30" s="883">
        <v>54123.061000000002</v>
      </c>
      <c r="P30" s="883">
        <v>57677.997000000003</v>
      </c>
      <c r="Q30" s="883">
        <v>62106.557999999997</v>
      </c>
      <c r="R30" s="883">
        <v>67777.600999999995</v>
      </c>
      <c r="S30" s="883">
        <v>63697.684999999998</v>
      </c>
      <c r="T30" s="883">
        <v>62679.807999999997</v>
      </c>
      <c r="U30" s="883">
        <v>65438.847000000002</v>
      </c>
      <c r="V30" s="883">
        <v>66745.392000000007</v>
      </c>
      <c r="W30" s="883">
        <v>66954.785999999993</v>
      </c>
      <c r="X30" s="883">
        <v>71159.812999999995</v>
      </c>
      <c r="Y30" s="883">
        <v>78436.051000000007</v>
      </c>
      <c r="Z30" s="883">
        <v>86356.835999999996</v>
      </c>
      <c r="AA30" s="883">
        <v>92904.59</v>
      </c>
      <c r="AB30" s="883">
        <v>98563.403999999995</v>
      </c>
      <c r="AC30" s="883">
        <v>102625.01</v>
      </c>
      <c r="AD30" s="883">
        <v>83895.353000000003</v>
      </c>
      <c r="AE30" s="883">
        <v>95960</v>
      </c>
      <c r="AF30" s="883">
        <v>108836</v>
      </c>
      <c r="AG30" s="883">
        <v>108731.36</v>
      </c>
    </row>
    <row r="31" spans="2:33" x14ac:dyDescent="0.25">
      <c r="B31" s="881" t="s">
        <v>40</v>
      </c>
      <c r="C31" s="881" t="s">
        <v>39</v>
      </c>
      <c r="D31" s="882" t="s">
        <v>35</v>
      </c>
      <c r="E31" s="883">
        <v>19186</v>
      </c>
      <c r="F31" s="883">
        <v>22169</v>
      </c>
      <c r="G31" s="883">
        <v>24711</v>
      </c>
      <c r="H31" s="883">
        <v>28308</v>
      </c>
      <c r="I31" s="883">
        <v>31217</v>
      </c>
      <c r="J31" s="883">
        <v>34238</v>
      </c>
      <c r="K31" s="883">
        <v>37080</v>
      </c>
      <c r="L31" s="883">
        <v>36688</v>
      </c>
      <c r="M31" s="883">
        <v>36084</v>
      </c>
      <c r="N31" s="883">
        <v>37082</v>
      </c>
      <c r="O31" s="883">
        <v>39219</v>
      </c>
      <c r="P31" s="883">
        <v>42706</v>
      </c>
      <c r="Q31" s="883">
        <v>47442</v>
      </c>
      <c r="R31" s="883">
        <v>53160</v>
      </c>
      <c r="S31" s="883">
        <v>51127</v>
      </c>
      <c r="T31" s="883">
        <v>50911</v>
      </c>
      <c r="U31" s="883">
        <v>53942</v>
      </c>
      <c r="V31" s="883">
        <v>55782</v>
      </c>
      <c r="W31" s="883">
        <v>56955</v>
      </c>
      <c r="X31" s="883">
        <v>61055</v>
      </c>
      <c r="Y31" s="883">
        <v>67684</v>
      </c>
      <c r="Z31" s="883">
        <v>75176</v>
      </c>
      <c r="AA31" s="883">
        <v>82466</v>
      </c>
      <c r="AB31" s="883">
        <v>90128</v>
      </c>
      <c r="AC31" s="883">
        <v>96912</v>
      </c>
      <c r="AD31" s="883">
        <v>82062</v>
      </c>
      <c r="AE31" s="883">
        <v>95960</v>
      </c>
      <c r="AF31" s="883">
        <v>115451</v>
      </c>
      <c r="AG31" s="883">
        <v>125208</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19080</v>
      </c>
      <c r="F33" s="883">
        <v>20290</v>
      </c>
      <c r="G33" s="883">
        <v>21196</v>
      </c>
      <c r="H33" s="883">
        <v>22771</v>
      </c>
      <c r="I33" s="883">
        <v>24307</v>
      </c>
      <c r="J33" s="883">
        <v>26045</v>
      </c>
      <c r="K33" s="883">
        <v>27414</v>
      </c>
      <c r="L33" s="883">
        <v>27989</v>
      </c>
      <c r="M33" s="883">
        <v>28385</v>
      </c>
      <c r="N33" s="883">
        <v>28393</v>
      </c>
      <c r="O33" s="883">
        <v>29937</v>
      </c>
      <c r="P33" s="883">
        <v>33172</v>
      </c>
      <c r="Q33" s="883">
        <v>36837</v>
      </c>
      <c r="R33" s="883">
        <v>36666</v>
      </c>
      <c r="S33" s="883">
        <v>34228</v>
      </c>
      <c r="T33" s="883">
        <v>35598</v>
      </c>
      <c r="U33" s="883">
        <v>36613</v>
      </c>
      <c r="V33" s="883">
        <v>34608</v>
      </c>
      <c r="W33" s="883">
        <v>34064</v>
      </c>
      <c r="X33" s="883">
        <v>36253</v>
      </c>
      <c r="Y33" s="883">
        <v>40147</v>
      </c>
      <c r="Z33" s="883">
        <v>42196</v>
      </c>
      <c r="AA33" s="883">
        <v>43348</v>
      </c>
      <c r="AB33" s="883">
        <v>44946</v>
      </c>
      <c r="AC33" s="883">
        <v>48112</v>
      </c>
      <c r="AD33" s="883">
        <v>39154</v>
      </c>
      <c r="AE33" s="883">
        <v>43135</v>
      </c>
      <c r="AF33" s="885">
        <v>48212</v>
      </c>
      <c r="AG33" s="885">
        <v>50178</v>
      </c>
    </row>
    <row r="34" spans="2:34" x14ac:dyDescent="0.25">
      <c r="B34" s="881" t="s">
        <v>37</v>
      </c>
      <c r="C34" s="881" t="s">
        <v>39</v>
      </c>
      <c r="D34" s="882" t="s">
        <v>35</v>
      </c>
      <c r="E34" s="883">
        <v>9808</v>
      </c>
      <c r="F34" s="883">
        <v>10891</v>
      </c>
      <c r="G34" s="883">
        <v>11867</v>
      </c>
      <c r="H34" s="883">
        <v>13223</v>
      </c>
      <c r="I34" s="883">
        <v>14860</v>
      </c>
      <c r="J34" s="883">
        <v>16704</v>
      </c>
      <c r="K34" s="883">
        <v>18525</v>
      </c>
      <c r="L34" s="883">
        <v>20217</v>
      </c>
      <c r="M34" s="883">
        <v>21851</v>
      </c>
      <c r="N34" s="883">
        <v>22936</v>
      </c>
      <c r="O34" s="883">
        <v>25019</v>
      </c>
      <c r="P34" s="883">
        <v>28677</v>
      </c>
      <c r="Q34" s="883">
        <v>33020</v>
      </c>
      <c r="R34" s="883">
        <v>34759</v>
      </c>
      <c r="S34" s="883">
        <v>32777</v>
      </c>
      <c r="T34" s="883">
        <v>33284</v>
      </c>
      <c r="U34" s="883">
        <v>34589</v>
      </c>
      <c r="V34" s="883">
        <v>33055</v>
      </c>
      <c r="W34" s="883">
        <v>33027</v>
      </c>
      <c r="X34" s="883">
        <v>34946</v>
      </c>
      <c r="Y34" s="883">
        <v>38919</v>
      </c>
      <c r="Z34" s="883">
        <v>40990</v>
      </c>
      <c r="AA34" s="883">
        <v>42714</v>
      </c>
      <c r="AB34" s="883">
        <v>44439</v>
      </c>
      <c r="AC34" s="883">
        <v>47700</v>
      </c>
      <c r="AD34" s="883">
        <v>39154</v>
      </c>
      <c r="AE34" s="883">
        <v>42823</v>
      </c>
      <c r="AF34" s="885">
        <v>48840</v>
      </c>
      <c r="AG34" s="885">
        <v>53367</v>
      </c>
    </row>
    <row r="35" spans="2:34" x14ac:dyDescent="0.25">
      <c r="B35" s="881" t="s">
        <v>40</v>
      </c>
      <c r="C35" s="881" t="s">
        <v>39</v>
      </c>
      <c r="D35" s="882" t="s">
        <v>35</v>
      </c>
      <c r="E35" s="883">
        <v>14476</v>
      </c>
      <c r="F35" s="883">
        <v>16636</v>
      </c>
      <c r="G35" s="883">
        <v>18627</v>
      </c>
      <c r="H35" s="883">
        <v>21355</v>
      </c>
      <c r="I35" s="883">
        <v>25070</v>
      </c>
      <c r="J35" s="883">
        <v>28695</v>
      </c>
      <c r="K35" s="883">
        <v>31096</v>
      </c>
      <c r="L35" s="883">
        <v>33856</v>
      </c>
      <c r="M35" s="883">
        <v>36400</v>
      </c>
      <c r="N35" s="883">
        <v>39930</v>
      </c>
      <c r="O35" s="883">
        <v>44090</v>
      </c>
      <c r="P35" s="883">
        <v>50675</v>
      </c>
      <c r="Q35" s="883">
        <v>57010</v>
      </c>
      <c r="R35" s="883">
        <v>59782</v>
      </c>
      <c r="S35" s="883">
        <v>56555</v>
      </c>
      <c r="T35" s="883">
        <v>57939</v>
      </c>
      <c r="U35" s="883">
        <v>58839</v>
      </c>
      <c r="V35" s="883">
        <v>57499</v>
      </c>
      <c r="W35" s="883">
        <v>58714</v>
      </c>
      <c r="X35" s="883">
        <v>62593</v>
      </c>
      <c r="Y35" s="883">
        <v>69927</v>
      </c>
      <c r="Z35" s="883">
        <v>73830</v>
      </c>
      <c r="AA35" s="883">
        <v>78274</v>
      </c>
      <c r="AB35" s="883">
        <v>81787</v>
      </c>
      <c r="AC35" s="883">
        <v>85730</v>
      </c>
      <c r="AD35" s="883">
        <v>63519</v>
      </c>
      <c r="AE35" s="883">
        <v>70772</v>
      </c>
      <c r="AF35" s="885">
        <v>87062</v>
      </c>
      <c r="AG35" s="885">
        <v>99266</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52685</v>
      </c>
      <c r="F37" s="883">
        <v>55191</v>
      </c>
      <c r="G37" s="883">
        <v>58724</v>
      </c>
      <c r="H37" s="883">
        <v>58982</v>
      </c>
      <c r="I37" s="883">
        <v>59327</v>
      </c>
      <c r="J37" s="883">
        <v>60638</v>
      </c>
      <c r="K37" s="883">
        <v>63799</v>
      </c>
      <c r="L37" s="883">
        <v>63422</v>
      </c>
      <c r="M37" s="883">
        <v>64522</v>
      </c>
      <c r="N37" s="883">
        <v>66677</v>
      </c>
      <c r="O37" s="883">
        <v>68991</v>
      </c>
      <c r="P37" s="883">
        <v>71197</v>
      </c>
      <c r="Q37" s="883">
        <v>75214</v>
      </c>
      <c r="R37" s="883">
        <v>77486</v>
      </c>
      <c r="S37" s="883">
        <v>73244</v>
      </c>
      <c r="T37" s="883">
        <v>75147</v>
      </c>
      <c r="U37" s="883">
        <v>78892</v>
      </c>
      <c r="V37" s="883">
        <v>82692</v>
      </c>
      <c r="W37" s="883">
        <v>91484</v>
      </c>
      <c r="X37" s="883">
        <v>98621</v>
      </c>
      <c r="Y37" s="883">
        <v>104801</v>
      </c>
      <c r="Z37" s="883">
        <v>105942</v>
      </c>
      <c r="AA37" s="883">
        <v>109943</v>
      </c>
      <c r="AB37" s="883">
        <v>110066</v>
      </c>
      <c r="AC37" s="883">
        <v>111793</v>
      </c>
      <c r="AD37" s="883">
        <v>94568</v>
      </c>
      <c r="AE37" s="883">
        <v>101484</v>
      </c>
      <c r="AF37" s="883">
        <v>113127</v>
      </c>
      <c r="AG37" s="886" t="s">
        <v>35</v>
      </c>
    </row>
    <row r="38" spans="2:34" x14ac:dyDescent="0.25">
      <c r="B38" s="881" t="s">
        <v>37</v>
      </c>
      <c r="C38" s="881" t="s">
        <v>49</v>
      </c>
      <c r="D38" s="882" t="s">
        <v>35</v>
      </c>
      <c r="E38" s="883">
        <v>25840</v>
      </c>
      <c r="F38" s="883">
        <v>28932</v>
      </c>
      <c r="G38" s="883">
        <v>32582</v>
      </c>
      <c r="H38" s="883">
        <v>34187</v>
      </c>
      <c r="I38" s="883">
        <v>35352</v>
      </c>
      <c r="J38" s="883">
        <v>37632</v>
      </c>
      <c r="K38" s="883">
        <v>41439</v>
      </c>
      <c r="L38" s="883">
        <v>43766</v>
      </c>
      <c r="M38" s="883">
        <v>45828</v>
      </c>
      <c r="N38" s="883">
        <v>47558</v>
      </c>
      <c r="O38" s="883">
        <v>50096</v>
      </c>
      <c r="P38" s="883">
        <v>51890</v>
      </c>
      <c r="Q38" s="883">
        <v>56538</v>
      </c>
      <c r="R38" s="883">
        <v>58970</v>
      </c>
      <c r="S38" s="883">
        <v>57190</v>
      </c>
      <c r="T38" s="883">
        <v>59395</v>
      </c>
      <c r="U38" s="883">
        <v>61822</v>
      </c>
      <c r="V38" s="883">
        <v>65758</v>
      </c>
      <c r="W38" s="883">
        <v>73382</v>
      </c>
      <c r="X38" s="883">
        <v>79798</v>
      </c>
      <c r="Y38" s="883">
        <v>85688</v>
      </c>
      <c r="Z38" s="883">
        <v>89534</v>
      </c>
      <c r="AA38" s="883">
        <v>94421</v>
      </c>
      <c r="AB38" s="883">
        <v>98910</v>
      </c>
      <c r="AC38" s="883">
        <v>103047</v>
      </c>
      <c r="AD38" s="883">
        <v>89066</v>
      </c>
      <c r="AE38" s="883">
        <v>97800</v>
      </c>
      <c r="AF38" s="883">
        <v>113126</v>
      </c>
      <c r="AG38" s="886" t="s">
        <v>35</v>
      </c>
    </row>
    <row r="39" spans="2:34" x14ac:dyDescent="0.25">
      <c r="B39" s="881" t="s">
        <v>40</v>
      </c>
      <c r="C39" s="881" t="s">
        <v>49</v>
      </c>
      <c r="D39" s="882" t="s">
        <v>35</v>
      </c>
      <c r="E39" s="883">
        <v>51771</v>
      </c>
      <c r="F39" s="883">
        <v>55616</v>
      </c>
      <c r="G39" s="883">
        <v>60265</v>
      </c>
      <c r="H39" s="883">
        <v>66223</v>
      </c>
      <c r="I39" s="883">
        <v>69868</v>
      </c>
      <c r="J39" s="883">
        <v>74511</v>
      </c>
      <c r="K39" s="883">
        <v>80548</v>
      </c>
      <c r="L39" s="883">
        <v>83340</v>
      </c>
      <c r="M39" s="883">
        <v>86399</v>
      </c>
      <c r="N39" s="883">
        <v>90459</v>
      </c>
      <c r="O39" s="883">
        <v>95171</v>
      </c>
      <c r="P39" s="883">
        <v>102700</v>
      </c>
      <c r="Q39" s="883">
        <v>108951</v>
      </c>
      <c r="R39" s="883">
        <v>113293</v>
      </c>
      <c r="S39" s="883">
        <v>108485</v>
      </c>
      <c r="T39" s="883">
        <v>113549</v>
      </c>
      <c r="U39" s="883">
        <v>120433</v>
      </c>
      <c r="V39" s="883">
        <v>127577</v>
      </c>
      <c r="W39" s="883">
        <v>138464</v>
      </c>
      <c r="X39" s="883">
        <v>145892</v>
      </c>
      <c r="Y39" s="883">
        <v>154641</v>
      </c>
      <c r="Z39" s="883">
        <v>159950</v>
      </c>
      <c r="AA39" s="883">
        <v>170296</v>
      </c>
      <c r="AB39" s="883">
        <v>180388</v>
      </c>
      <c r="AC39" s="883">
        <v>189553</v>
      </c>
      <c r="AD39" s="883">
        <v>154797</v>
      </c>
      <c r="AE39" s="883">
        <v>176600</v>
      </c>
      <c r="AF39" s="883">
        <v>214677</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92F9F9EB-D2F6-45A1-ACD2-088ABB856574}"/>
    <hyperlink ref="AH41" r:id="rId2" xr:uid="{7239F65D-5569-4FD1-B2C7-E69D2A23D251}"/>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40"/>
  <sheetViews>
    <sheetView topLeftCell="A14" workbookViewId="0">
      <selection activeCell="A12" sqref="A12:XFD15"/>
    </sheetView>
  </sheetViews>
  <sheetFormatPr baseColWidth="10" defaultColWidth="9.140625" defaultRowHeight="15" x14ac:dyDescent="0.25"/>
  <cols>
    <col min="2" max="3" width="70" customWidth="1"/>
    <col min="4" max="33" width="13" customWidth="1"/>
  </cols>
  <sheetData>
    <row r="1" spans="2:33" x14ac:dyDescent="0.25">
      <c r="B1" s="1" t="s">
        <v>0</v>
      </c>
    </row>
    <row r="2" spans="2:33" x14ac:dyDescent="0.25">
      <c r="B2" s="2" t="s">
        <v>1</v>
      </c>
    </row>
    <row r="3" spans="2:33" x14ac:dyDescent="0.25">
      <c r="B3" s="3" t="s">
        <v>2</v>
      </c>
    </row>
    <row r="5" spans="2:33" ht="30" customHeight="1" x14ac:dyDescent="0.25">
      <c r="B5" s="1111" t="s">
        <v>3</v>
      </c>
      <c r="C5" s="1112" t="s">
        <v>3</v>
      </c>
      <c r="D5" s="1113" t="s">
        <v>3</v>
      </c>
      <c r="E5" s="4" t="s">
        <v>4</v>
      </c>
      <c r="F5" s="5" t="s">
        <v>5</v>
      </c>
      <c r="G5" s="6" t="s">
        <v>6</v>
      </c>
      <c r="H5" s="7" t="s">
        <v>7</v>
      </c>
      <c r="I5" s="8" t="s">
        <v>8</v>
      </c>
      <c r="J5" s="9" t="s">
        <v>9</v>
      </c>
      <c r="K5" s="10" t="s">
        <v>10</v>
      </c>
      <c r="L5" s="11" t="s">
        <v>11</v>
      </c>
      <c r="M5" s="12" t="s">
        <v>12</v>
      </c>
      <c r="N5" s="13" t="s">
        <v>13</v>
      </c>
      <c r="O5" s="14" t="s">
        <v>14</v>
      </c>
      <c r="P5" s="15" t="s">
        <v>15</v>
      </c>
      <c r="Q5" s="16" t="s">
        <v>16</v>
      </c>
      <c r="R5" s="17" t="s">
        <v>17</v>
      </c>
      <c r="S5" s="18" t="s">
        <v>18</v>
      </c>
      <c r="T5" s="19" t="s">
        <v>19</v>
      </c>
      <c r="U5" s="20" t="s">
        <v>20</v>
      </c>
      <c r="V5" s="21" t="s">
        <v>21</v>
      </c>
      <c r="W5" s="22" t="s">
        <v>22</v>
      </c>
      <c r="X5" s="23" t="s">
        <v>23</v>
      </c>
      <c r="Y5" s="24" t="s">
        <v>24</v>
      </c>
      <c r="Z5" s="25" t="s">
        <v>25</v>
      </c>
      <c r="AA5" s="26" t="s">
        <v>26</v>
      </c>
      <c r="AB5" s="27" t="s">
        <v>27</v>
      </c>
      <c r="AC5" s="28" t="s">
        <v>28</v>
      </c>
      <c r="AD5" s="29" t="s">
        <v>29</v>
      </c>
      <c r="AE5" s="30" t="s">
        <v>30</v>
      </c>
      <c r="AF5" s="31" t="s">
        <v>31</v>
      </c>
      <c r="AG5" s="32" t="s">
        <v>32</v>
      </c>
    </row>
    <row r="6" spans="2:33" x14ac:dyDescent="0.25">
      <c r="B6" s="33" t="s">
        <v>33</v>
      </c>
      <c r="C6" s="34" t="s">
        <v>34</v>
      </c>
      <c r="D6" s="35" t="s">
        <v>35</v>
      </c>
      <c r="E6" s="36" t="s">
        <v>35</v>
      </c>
      <c r="F6" s="37" t="s">
        <v>35</v>
      </c>
      <c r="G6" s="38" t="s">
        <v>35</v>
      </c>
      <c r="H6" s="39" t="s">
        <v>35</v>
      </c>
      <c r="I6" s="40" t="s">
        <v>35</v>
      </c>
      <c r="J6" s="41" t="s">
        <v>35</v>
      </c>
      <c r="K6" s="42" t="s">
        <v>35</v>
      </c>
      <c r="L6" s="43" t="s">
        <v>35</v>
      </c>
      <c r="M6" s="44" t="s">
        <v>35</v>
      </c>
      <c r="N6" s="45" t="s">
        <v>35</v>
      </c>
      <c r="O6" s="46" t="s">
        <v>35</v>
      </c>
      <c r="P6" s="47" t="s">
        <v>35</v>
      </c>
      <c r="Q6" s="48" t="s">
        <v>35</v>
      </c>
      <c r="R6" s="49" t="s">
        <v>35</v>
      </c>
      <c r="S6" s="50" t="s">
        <v>35</v>
      </c>
      <c r="T6" s="51" t="s">
        <v>35</v>
      </c>
      <c r="U6" s="52" t="s">
        <v>35</v>
      </c>
      <c r="V6" s="53" t="s">
        <v>35</v>
      </c>
      <c r="W6" s="54" t="s">
        <v>35</v>
      </c>
      <c r="X6" s="55" t="s">
        <v>35</v>
      </c>
      <c r="Y6" s="56" t="s">
        <v>35</v>
      </c>
      <c r="Z6" s="57" t="s">
        <v>35</v>
      </c>
      <c r="AA6" s="58" t="s">
        <v>35</v>
      </c>
      <c r="AB6" s="59" t="s">
        <v>35</v>
      </c>
      <c r="AC6" s="60" t="s">
        <v>35</v>
      </c>
      <c r="AD6" s="61" t="s">
        <v>35</v>
      </c>
      <c r="AE6" s="62" t="s">
        <v>35</v>
      </c>
      <c r="AF6" s="63" t="s">
        <v>35</v>
      </c>
      <c r="AG6" s="64" t="s">
        <v>35</v>
      </c>
    </row>
    <row r="7" spans="2:33" ht="15" customHeight="1" x14ac:dyDescent="0.25">
      <c r="B7" s="1114" t="s">
        <v>36</v>
      </c>
      <c r="C7" s="1115"/>
      <c r="D7" s="1116"/>
      <c r="E7" s="1117"/>
      <c r="F7" s="1118"/>
      <c r="G7" s="1119"/>
      <c r="H7" s="1120"/>
      <c r="I7" s="1121"/>
      <c r="J7" s="1122"/>
      <c r="K7" s="1123"/>
      <c r="L7" s="1124"/>
      <c r="M7" s="1125"/>
      <c r="N7" s="1126"/>
      <c r="O7" s="1127"/>
      <c r="P7" s="1128"/>
      <c r="Q7" s="1129"/>
      <c r="R7" s="1130"/>
      <c r="S7" s="1131"/>
      <c r="T7" s="1132"/>
      <c r="U7" s="1133"/>
      <c r="V7" s="1134"/>
      <c r="W7" s="1135"/>
      <c r="X7" s="1136"/>
      <c r="Y7" s="1137"/>
      <c r="Z7" s="1138"/>
      <c r="AA7" s="1139"/>
      <c r="AB7" s="1140"/>
      <c r="AC7" s="1141"/>
      <c r="AD7" s="1142"/>
      <c r="AE7" s="1143"/>
      <c r="AF7" s="1144"/>
      <c r="AG7" s="1145" t="s">
        <v>35</v>
      </c>
    </row>
    <row r="8" spans="2:33" x14ac:dyDescent="0.25">
      <c r="B8" s="65" t="s">
        <v>37</v>
      </c>
      <c r="C8" s="66" t="s">
        <v>38</v>
      </c>
      <c r="D8" s="67" t="s">
        <v>35</v>
      </c>
      <c r="E8" s="68">
        <v>282577.59999999998</v>
      </c>
      <c r="F8" s="69">
        <v>285166.90000000002</v>
      </c>
      <c r="G8" s="70">
        <v>295566.8</v>
      </c>
      <c r="H8" s="71">
        <v>301086.40000000002</v>
      </c>
      <c r="I8" s="72">
        <v>311102.2</v>
      </c>
      <c r="J8" s="73">
        <v>322258.8</v>
      </c>
      <c r="K8" s="74">
        <v>327157.90000000002</v>
      </c>
      <c r="L8" s="75">
        <v>332500.3</v>
      </c>
      <c r="M8" s="76">
        <v>336204.6</v>
      </c>
      <c r="N8" s="77">
        <v>346868.5</v>
      </c>
      <c r="O8" s="78">
        <v>355352.9</v>
      </c>
      <c r="P8" s="79">
        <v>364059.8</v>
      </c>
      <c r="Q8" s="80">
        <v>377636.4</v>
      </c>
      <c r="R8" s="81">
        <v>380612.1</v>
      </c>
      <c r="S8" s="82">
        <v>373587.4</v>
      </c>
      <c r="T8" s="83">
        <v>383792.2</v>
      </c>
      <c r="U8" s="84">
        <v>392443</v>
      </c>
      <c r="V8" s="85">
        <v>393240.1</v>
      </c>
      <c r="W8" s="86">
        <v>394151.9</v>
      </c>
      <c r="X8" s="87">
        <v>401593.7</v>
      </c>
      <c r="Y8" s="88">
        <v>407800.3</v>
      </c>
      <c r="Z8" s="89">
        <v>411344.3</v>
      </c>
      <c r="AA8" s="90">
        <v>417213.2</v>
      </c>
      <c r="AB8" s="91">
        <v>425231.8</v>
      </c>
      <c r="AC8" s="92">
        <v>436337</v>
      </c>
      <c r="AD8" s="93">
        <v>417994.9</v>
      </c>
      <c r="AE8" s="94">
        <v>441770.6</v>
      </c>
      <c r="AF8" s="95">
        <v>461718.5</v>
      </c>
      <c r="AG8" s="96">
        <v>466926.3</v>
      </c>
    </row>
    <row r="9" spans="2:33" x14ac:dyDescent="0.25">
      <c r="B9" s="97" t="s">
        <v>37</v>
      </c>
      <c r="C9" s="98" t="s">
        <v>39</v>
      </c>
      <c r="D9" s="99" t="s">
        <v>35</v>
      </c>
      <c r="E9" s="100">
        <v>189742.8</v>
      </c>
      <c r="F9" s="101">
        <v>192228.5</v>
      </c>
      <c r="G9" s="102">
        <v>200615.9</v>
      </c>
      <c r="H9" s="103">
        <v>208114.5</v>
      </c>
      <c r="I9" s="104">
        <v>216177.4</v>
      </c>
      <c r="J9" s="105">
        <v>228625.4</v>
      </c>
      <c r="K9" s="106">
        <v>236804.2</v>
      </c>
      <c r="L9" s="107">
        <v>244560.7</v>
      </c>
      <c r="M9" s="108">
        <v>251865.8</v>
      </c>
      <c r="N9" s="109">
        <v>264845.40000000002</v>
      </c>
      <c r="O9" s="110">
        <v>276828.7</v>
      </c>
      <c r="P9" s="111">
        <v>290022.59999999998</v>
      </c>
      <c r="Q9" s="112">
        <v>306588.90000000002</v>
      </c>
      <c r="R9" s="113">
        <v>313984</v>
      </c>
      <c r="S9" s="114">
        <v>311073.7</v>
      </c>
      <c r="T9" s="115">
        <v>324827</v>
      </c>
      <c r="U9" s="116">
        <v>339303.2</v>
      </c>
      <c r="V9" s="117">
        <v>347256.9</v>
      </c>
      <c r="W9" s="118">
        <v>353107</v>
      </c>
      <c r="X9" s="119">
        <v>362940</v>
      </c>
      <c r="Y9" s="120">
        <v>372548.9</v>
      </c>
      <c r="Z9" s="121">
        <v>382874.7</v>
      </c>
      <c r="AA9" s="122">
        <v>395972</v>
      </c>
      <c r="AB9" s="123">
        <v>410351.2</v>
      </c>
      <c r="AC9" s="124">
        <v>429083.2</v>
      </c>
      <c r="AD9" s="125">
        <v>417994.9</v>
      </c>
      <c r="AE9" s="126">
        <v>452382.9</v>
      </c>
      <c r="AF9" s="127">
        <v>508199.7</v>
      </c>
      <c r="AG9" s="128">
        <v>539071.6</v>
      </c>
    </row>
    <row r="10" spans="2:33" x14ac:dyDescent="0.25">
      <c r="B10" s="129" t="s">
        <v>40</v>
      </c>
      <c r="C10" s="130" t="s">
        <v>38</v>
      </c>
      <c r="D10" s="131" t="s">
        <v>35</v>
      </c>
      <c r="E10" s="132">
        <v>629485.4</v>
      </c>
      <c r="F10" s="133">
        <v>637415</v>
      </c>
      <c r="G10" s="134">
        <v>672177.4</v>
      </c>
      <c r="H10" s="135">
        <v>699439</v>
      </c>
      <c r="I10" s="136">
        <v>729576.4</v>
      </c>
      <c r="J10" s="137">
        <v>744480.6</v>
      </c>
      <c r="K10" s="138">
        <v>766311</v>
      </c>
      <c r="L10" s="139">
        <v>757138.5</v>
      </c>
      <c r="M10" s="140">
        <v>760385.3</v>
      </c>
      <c r="N10" s="141">
        <v>786638.9</v>
      </c>
      <c r="O10" s="142">
        <v>802780.8</v>
      </c>
      <c r="P10" s="143">
        <v>833009.3</v>
      </c>
      <c r="Q10" s="144">
        <v>864203.1</v>
      </c>
      <c r="R10" s="145">
        <v>874171</v>
      </c>
      <c r="S10" s="146">
        <v>825097.3</v>
      </c>
      <c r="T10" s="147">
        <v>866659.5</v>
      </c>
      <c r="U10" s="148">
        <v>898688.5</v>
      </c>
      <c r="V10" s="149">
        <v>888297.3</v>
      </c>
      <c r="W10" s="150">
        <v>883909.1</v>
      </c>
      <c r="X10" s="151">
        <v>897819.4</v>
      </c>
      <c r="Y10" s="152">
        <v>912467.4</v>
      </c>
      <c r="Z10" s="153">
        <v>931548</v>
      </c>
      <c r="AA10" s="154">
        <v>953280.7</v>
      </c>
      <c r="AB10" s="155">
        <v>974202</v>
      </c>
      <c r="AC10" s="156">
        <v>997739.6</v>
      </c>
      <c r="AD10" s="157">
        <v>940992.2</v>
      </c>
      <c r="AE10" s="158">
        <v>1037413.2</v>
      </c>
      <c r="AF10" s="159">
        <v>1068199.2</v>
      </c>
      <c r="AG10" s="160">
        <v>1050235.8999999999</v>
      </c>
    </row>
    <row r="11" spans="2:33" x14ac:dyDescent="0.25">
      <c r="B11" s="161" t="s">
        <v>40</v>
      </c>
      <c r="C11" s="162" t="s">
        <v>39</v>
      </c>
      <c r="D11" s="163" t="s">
        <v>35</v>
      </c>
      <c r="E11" s="164">
        <v>416322.9</v>
      </c>
      <c r="F11" s="165">
        <v>426284.5</v>
      </c>
      <c r="G11" s="166">
        <v>452334.9</v>
      </c>
      <c r="H11" s="167">
        <v>472764.1</v>
      </c>
      <c r="I11" s="168">
        <v>495898.5</v>
      </c>
      <c r="J11" s="169">
        <v>531625.1</v>
      </c>
      <c r="K11" s="170">
        <v>552759.4</v>
      </c>
      <c r="L11" s="171">
        <v>554917.30000000005</v>
      </c>
      <c r="M11" s="172">
        <v>560163.19999999995</v>
      </c>
      <c r="N11" s="173">
        <v>596124.5</v>
      </c>
      <c r="O11" s="174">
        <v>627644.9</v>
      </c>
      <c r="P11" s="175">
        <v>672337.3</v>
      </c>
      <c r="Q11" s="176">
        <v>714294.2</v>
      </c>
      <c r="R11" s="177">
        <v>748382.9</v>
      </c>
      <c r="S11" s="178">
        <v>698820.4</v>
      </c>
      <c r="T11" s="179">
        <v>753636.2</v>
      </c>
      <c r="U11" s="180">
        <v>810495.9</v>
      </c>
      <c r="V11" s="181">
        <v>827307.3</v>
      </c>
      <c r="W11" s="182">
        <v>829212.5</v>
      </c>
      <c r="X11" s="183">
        <v>842493.9</v>
      </c>
      <c r="Y11" s="184">
        <v>851794.2</v>
      </c>
      <c r="Z11" s="185">
        <v>874749.2</v>
      </c>
      <c r="AA11" s="186">
        <v>918111.2</v>
      </c>
      <c r="AB11" s="187">
        <v>959974.2</v>
      </c>
      <c r="AC11" s="188">
        <v>996037.6</v>
      </c>
      <c r="AD11" s="189">
        <v>940992.2</v>
      </c>
      <c r="AE11" s="190">
        <v>1093189.3</v>
      </c>
      <c r="AF11" s="191">
        <v>1244290.8999999999</v>
      </c>
      <c r="AG11" s="192">
        <v>1268086.3</v>
      </c>
    </row>
    <row r="12" spans="2:33" ht="15" customHeight="1" x14ac:dyDescent="0.25">
      <c r="B12" s="1015" t="s">
        <v>41</v>
      </c>
      <c r="C12" s="1016"/>
      <c r="D12" s="1017"/>
      <c r="E12" s="1018"/>
      <c r="F12" s="1019"/>
      <c r="G12" s="1020"/>
      <c r="H12" s="1021"/>
      <c r="I12" s="1022"/>
      <c r="J12" s="1023"/>
      <c r="K12" s="1024"/>
      <c r="L12" s="1025"/>
      <c r="M12" s="1026"/>
      <c r="N12" s="1027"/>
      <c r="O12" s="1028"/>
      <c r="P12" s="1029"/>
      <c r="Q12" s="1030"/>
      <c r="R12" s="1031"/>
      <c r="S12" s="1032"/>
      <c r="T12" s="1033"/>
      <c r="U12" s="1034"/>
      <c r="V12" s="1035"/>
      <c r="W12" s="1036"/>
      <c r="X12" s="1037"/>
      <c r="Y12" s="1038"/>
      <c r="Z12" s="1039"/>
      <c r="AA12" s="1040"/>
      <c r="AB12" s="1041"/>
      <c r="AC12" s="1042"/>
      <c r="AD12" s="1043"/>
      <c r="AE12" s="1044"/>
      <c r="AF12" s="1045"/>
      <c r="AG12" s="1046" t="s">
        <v>35</v>
      </c>
    </row>
    <row r="13" spans="2:33" x14ac:dyDescent="0.25">
      <c r="B13" s="193" t="s">
        <v>37</v>
      </c>
      <c r="C13" s="194" t="s">
        <v>38</v>
      </c>
      <c r="D13" s="195" t="s">
        <v>35</v>
      </c>
      <c r="E13" s="196">
        <v>1480543.7</v>
      </c>
      <c r="F13" s="197">
        <v>1502256.4</v>
      </c>
      <c r="G13" s="198">
        <v>1540022.9</v>
      </c>
      <c r="H13" s="199">
        <v>1594239.5</v>
      </c>
      <c r="I13" s="200">
        <v>1648723.3</v>
      </c>
      <c r="J13" s="201">
        <v>1716803.8</v>
      </c>
      <c r="K13" s="202">
        <v>1749111.9</v>
      </c>
      <c r="L13" s="203">
        <v>1767102.9</v>
      </c>
      <c r="M13" s="204">
        <v>1782907</v>
      </c>
      <c r="N13" s="205">
        <v>1837716.1</v>
      </c>
      <c r="O13" s="206">
        <v>1869710.4</v>
      </c>
      <c r="P13" s="207">
        <v>1920774.3</v>
      </c>
      <c r="Q13" s="208">
        <v>1971676.2</v>
      </c>
      <c r="R13" s="209">
        <v>1984153.1</v>
      </c>
      <c r="S13" s="210">
        <v>1932176.5</v>
      </c>
      <c r="T13" s="211">
        <v>1966850.2</v>
      </c>
      <c r="U13" s="212">
        <v>2016699.4</v>
      </c>
      <c r="V13" s="213">
        <v>2024705</v>
      </c>
      <c r="W13" s="214">
        <v>2041397.7</v>
      </c>
      <c r="X13" s="215">
        <v>2065887.3</v>
      </c>
      <c r="Y13" s="216">
        <v>2082816.1</v>
      </c>
      <c r="Z13" s="217">
        <v>2096973.4</v>
      </c>
      <c r="AA13" s="218">
        <v>2137971.4</v>
      </c>
      <c r="AB13" s="219">
        <v>2172666.9</v>
      </c>
      <c r="AC13" s="220">
        <v>2218421.7999999998</v>
      </c>
      <c r="AD13" s="221">
        <v>2056545.2</v>
      </c>
      <c r="AE13" s="222">
        <v>2191102.5</v>
      </c>
      <c r="AF13" s="223">
        <v>2253258.1</v>
      </c>
      <c r="AG13" s="224">
        <v>2285544.2999999998</v>
      </c>
    </row>
    <row r="14" spans="2:33" x14ac:dyDescent="0.25">
      <c r="B14" s="225" t="s">
        <v>37</v>
      </c>
      <c r="C14" s="226" t="s">
        <v>39</v>
      </c>
      <c r="D14" s="227" t="s">
        <v>35</v>
      </c>
      <c r="E14" s="228">
        <v>1085115.5</v>
      </c>
      <c r="F14" s="229">
        <v>1110431.3</v>
      </c>
      <c r="G14" s="230">
        <v>1149286.3</v>
      </c>
      <c r="H14" s="231">
        <v>1199979.8999999999</v>
      </c>
      <c r="I14" s="232">
        <v>1243960.6000000001</v>
      </c>
      <c r="J14" s="233">
        <v>1319254.3</v>
      </c>
      <c r="K14" s="234">
        <v>1373817.1</v>
      </c>
      <c r="L14" s="235">
        <v>1417481.7</v>
      </c>
      <c r="M14" s="236">
        <v>1457776.7</v>
      </c>
      <c r="N14" s="237">
        <v>1521910</v>
      </c>
      <c r="O14" s="238">
        <v>1579667.7</v>
      </c>
      <c r="P14" s="239">
        <v>1649439.9</v>
      </c>
      <c r="Q14" s="240">
        <v>1736159.9</v>
      </c>
      <c r="R14" s="241">
        <v>1787460.6</v>
      </c>
      <c r="S14" s="242">
        <v>1743573.3</v>
      </c>
      <c r="T14" s="243">
        <v>1792597.6</v>
      </c>
      <c r="U14" s="244">
        <v>1845782.1</v>
      </c>
      <c r="V14" s="245">
        <v>1866716.6</v>
      </c>
      <c r="W14" s="246">
        <v>1894345</v>
      </c>
      <c r="X14" s="247">
        <v>1921806.4</v>
      </c>
      <c r="Y14" s="248">
        <v>1960327.3</v>
      </c>
      <c r="Z14" s="249">
        <v>1983737.7</v>
      </c>
      <c r="AA14" s="250">
        <v>2029705.8</v>
      </c>
      <c r="AB14" s="251">
        <v>2081977.9</v>
      </c>
      <c r="AC14" s="252">
        <v>2150689.7999999998</v>
      </c>
      <c r="AD14" s="253">
        <v>2056545.2</v>
      </c>
      <c r="AE14" s="254">
        <v>2212764.4</v>
      </c>
      <c r="AF14" s="255">
        <v>2371278.4</v>
      </c>
      <c r="AG14" s="256">
        <v>2536590</v>
      </c>
    </row>
    <row r="15" spans="2:33" x14ac:dyDescent="0.25">
      <c r="B15" s="257" t="s">
        <v>40</v>
      </c>
      <c r="C15" s="258" t="s">
        <v>38</v>
      </c>
      <c r="D15" s="259" t="s">
        <v>35</v>
      </c>
      <c r="E15" s="260">
        <v>2791047.6</v>
      </c>
      <c r="F15" s="261">
        <v>2832406.4</v>
      </c>
      <c r="G15" s="262">
        <v>2922718.2</v>
      </c>
      <c r="H15" s="263">
        <v>3050274.7</v>
      </c>
      <c r="I15" s="264">
        <v>3192426.5</v>
      </c>
      <c r="J15" s="265">
        <v>3374768.3</v>
      </c>
      <c r="K15" s="266">
        <v>3464219.4</v>
      </c>
      <c r="L15" s="267">
        <v>3493064</v>
      </c>
      <c r="M15" s="268">
        <v>3506361.2</v>
      </c>
      <c r="N15" s="269">
        <v>3613158.3</v>
      </c>
      <c r="O15" s="270">
        <v>3698821.4</v>
      </c>
      <c r="P15" s="271">
        <v>3819211</v>
      </c>
      <c r="Q15" s="272">
        <v>3935573.5</v>
      </c>
      <c r="R15" s="273">
        <v>3945078</v>
      </c>
      <c r="S15" s="274">
        <v>3753671</v>
      </c>
      <c r="T15" s="275">
        <v>3854596.2</v>
      </c>
      <c r="U15" s="276">
        <v>3938626.1</v>
      </c>
      <c r="V15" s="277">
        <v>3931265.5</v>
      </c>
      <c r="W15" s="278">
        <v>3948554.1</v>
      </c>
      <c r="X15" s="279">
        <v>3998086.3</v>
      </c>
      <c r="Y15" s="280">
        <v>4056421.8</v>
      </c>
      <c r="Z15" s="281">
        <v>4106052.2</v>
      </c>
      <c r="AA15" s="282">
        <v>4238291.5999999996</v>
      </c>
      <c r="AB15" s="283">
        <v>4324039.2</v>
      </c>
      <c r="AC15" s="284">
        <v>4416630.2</v>
      </c>
      <c r="AD15" s="285">
        <v>4075011.5</v>
      </c>
      <c r="AE15" s="286">
        <v>4387581</v>
      </c>
      <c r="AF15" s="287">
        <v>4566618.3</v>
      </c>
      <c r="AG15" s="288">
        <v>4636345.7</v>
      </c>
    </row>
    <row r="16" spans="2:33" x14ac:dyDescent="0.25">
      <c r="B16" s="289" t="s">
        <v>40</v>
      </c>
      <c r="C16" s="290" t="s">
        <v>39</v>
      </c>
      <c r="D16" s="291" t="s">
        <v>35</v>
      </c>
      <c r="E16" s="292">
        <v>2068715.1</v>
      </c>
      <c r="F16" s="293">
        <v>2113448.6</v>
      </c>
      <c r="G16" s="294">
        <v>2198652</v>
      </c>
      <c r="H16" s="295">
        <v>2296945.7000000002</v>
      </c>
      <c r="I16" s="296">
        <v>2413850.7999999998</v>
      </c>
      <c r="J16" s="297">
        <v>2622461.7000000002</v>
      </c>
      <c r="K16" s="298">
        <v>2743180</v>
      </c>
      <c r="L16" s="299">
        <v>2802455.5</v>
      </c>
      <c r="M16" s="300">
        <v>2849038</v>
      </c>
      <c r="N16" s="301">
        <v>2981543.3</v>
      </c>
      <c r="O16" s="302">
        <v>3124467.8</v>
      </c>
      <c r="P16" s="303">
        <v>3301823.7</v>
      </c>
      <c r="Q16" s="304">
        <v>3480607.2</v>
      </c>
      <c r="R16" s="305">
        <v>3589021.3</v>
      </c>
      <c r="S16" s="306">
        <v>3405041.2</v>
      </c>
      <c r="T16" s="307">
        <v>3562583</v>
      </c>
      <c r="U16" s="308">
        <v>3710048.8</v>
      </c>
      <c r="V16" s="309">
        <v>3757021.1</v>
      </c>
      <c r="W16" s="310">
        <v>3782756.6</v>
      </c>
      <c r="X16" s="311">
        <v>3824657</v>
      </c>
      <c r="Y16" s="312">
        <v>3874959</v>
      </c>
      <c r="Z16" s="313">
        <v>3916430.5</v>
      </c>
      <c r="AA16" s="314">
        <v>4081058.4</v>
      </c>
      <c r="AB16" s="315">
        <v>4218828.5</v>
      </c>
      <c r="AC16" s="316">
        <v>4351548.9000000004</v>
      </c>
      <c r="AD16" s="317">
        <v>4075011.5</v>
      </c>
      <c r="AE16" s="318">
        <v>4520881.4000000004</v>
      </c>
      <c r="AF16" s="319">
        <v>5112151.4000000004</v>
      </c>
      <c r="AG16" s="320">
        <v>5287742.5999999996</v>
      </c>
    </row>
    <row r="17" spans="2:33" ht="15" customHeight="1" x14ac:dyDescent="0.25">
      <c r="B17" s="1047" t="s">
        <v>42</v>
      </c>
      <c r="C17" s="1048"/>
      <c r="D17" s="1049"/>
      <c r="E17" s="1050"/>
      <c r="F17" s="1051"/>
      <c r="G17" s="1052"/>
      <c r="H17" s="1053"/>
      <c r="I17" s="1054"/>
      <c r="J17" s="1055"/>
      <c r="K17" s="1056"/>
      <c r="L17" s="1057"/>
      <c r="M17" s="1058"/>
      <c r="N17" s="1059"/>
      <c r="O17" s="1060"/>
      <c r="P17" s="1061"/>
      <c r="Q17" s="1062"/>
      <c r="R17" s="1063"/>
      <c r="S17" s="1064"/>
      <c r="T17" s="1065"/>
      <c r="U17" s="1066"/>
      <c r="V17" s="1067"/>
      <c r="W17" s="1068"/>
      <c r="X17" s="1069"/>
      <c r="Y17" s="1070"/>
      <c r="Z17" s="1071"/>
      <c r="AA17" s="1072"/>
      <c r="AB17" s="1073"/>
      <c r="AC17" s="1074"/>
      <c r="AD17" s="1075"/>
      <c r="AE17" s="1076"/>
      <c r="AF17" s="1077"/>
      <c r="AG17" s="1078" t="s">
        <v>35</v>
      </c>
    </row>
    <row r="18" spans="2:33" x14ac:dyDescent="0.25">
      <c r="B18" s="321" t="s">
        <v>37</v>
      </c>
      <c r="C18" s="322" t="s">
        <v>38</v>
      </c>
      <c r="D18" s="323" t="s">
        <v>35</v>
      </c>
      <c r="E18" s="324">
        <v>2271564.7999999998</v>
      </c>
      <c r="F18" s="325">
        <v>2289848.88</v>
      </c>
      <c r="G18" s="326">
        <v>2337263.54</v>
      </c>
      <c r="H18" s="327">
        <v>2389946.4900000002</v>
      </c>
      <c r="I18" s="328">
        <v>2435811.64</v>
      </c>
      <c r="J18" s="329">
        <v>2511427.17</v>
      </c>
      <c r="K18" s="330">
        <v>2560701.2200000002</v>
      </c>
      <c r="L18" s="331">
        <v>2561940.8199999998</v>
      </c>
      <c r="M18" s="332">
        <v>2548305.23</v>
      </c>
      <c r="N18" s="333">
        <v>2588282.29</v>
      </c>
      <c r="O18" s="334">
        <v>2611214.87</v>
      </c>
      <c r="P18" s="335">
        <v>2714411.47</v>
      </c>
      <c r="Q18" s="336">
        <v>2805212.08</v>
      </c>
      <c r="R18" s="337">
        <v>2832483.26</v>
      </c>
      <c r="S18" s="338">
        <v>2656460.23</v>
      </c>
      <c r="T18" s="339">
        <v>2778870.61</v>
      </c>
      <c r="U18" s="340">
        <v>2882996.91</v>
      </c>
      <c r="V18" s="341">
        <v>2897562.2</v>
      </c>
      <c r="W18" s="342">
        <v>2910887.88</v>
      </c>
      <c r="X18" s="343">
        <v>2975966.82</v>
      </c>
      <c r="Y18" s="344">
        <v>3018732.98</v>
      </c>
      <c r="Z18" s="345">
        <v>3090629.71</v>
      </c>
      <c r="AA18" s="346">
        <v>3177091.72</v>
      </c>
      <c r="AB18" s="347">
        <v>3215209.39</v>
      </c>
      <c r="AC18" s="348">
        <v>3237832.07</v>
      </c>
      <c r="AD18" s="349">
        <v>3098997</v>
      </c>
      <c r="AE18" s="350">
        <v>3216758.89</v>
      </c>
      <c r="AF18" s="351">
        <v>3272540.83</v>
      </c>
      <c r="AG18" s="352">
        <v>3283077.42</v>
      </c>
    </row>
    <row r="19" spans="2:33" x14ac:dyDescent="0.25">
      <c r="B19" s="353" t="s">
        <v>37</v>
      </c>
      <c r="C19" s="354" t="s">
        <v>39</v>
      </c>
      <c r="D19" s="355" t="s">
        <v>35</v>
      </c>
      <c r="E19" s="356">
        <v>1719432</v>
      </c>
      <c r="F19" s="357">
        <v>1743857</v>
      </c>
      <c r="G19" s="358">
        <v>1779970</v>
      </c>
      <c r="H19" s="359">
        <v>1828375</v>
      </c>
      <c r="I19" s="360">
        <v>1868803</v>
      </c>
      <c r="J19" s="361">
        <v>1915279</v>
      </c>
      <c r="K19" s="362">
        <v>1977509</v>
      </c>
      <c r="L19" s="363">
        <v>2003527</v>
      </c>
      <c r="M19" s="364">
        <v>2015904</v>
      </c>
      <c r="N19" s="365">
        <v>2069017</v>
      </c>
      <c r="O19" s="366">
        <v>2095171</v>
      </c>
      <c r="P19" s="367">
        <v>2184869</v>
      </c>
      <c r="Q19" s="368">
        <v>2275687</v>
      </c>
      <c r="R19" s="369">
        <v>2317289</v>
      </c>
      <c r="S19" s="370">
        <v>2224646</v>
      </c>
      <c r="T19" s="371">
        <v>2341962</v>
      </c>
      <c r="U19" s="372">
        <v>2452463</v>
      </c>
      <c r="V19" s="373">
        <v>2500201</v>
      </c>
      <c r="W19" s="374">
        <v>2556738</v>
      </c>
      <c r="X19" s="375">
        <v>2662791</v>
      </c>
      <c r="Y19" s="376">
        <v>2751937</v>
      </c>
      <c r="Z19" s="377">
        <v>2853046</v>
      </c>
      <c r="AA19" s="378">
        <v>2975318</v>
      </c>
      <c r="AB19" s="379">
        <v>3066416</v>
      </c>
      <c r="AC19" s="380">
        <v>3159273</v>
      </c>
      <c r="AD19" s="381">
        <v>3098997</v>
      </c>
      <c r="AE19" s="382">
        <v>3288243</v>
      </c>
      <c r="AF19" s="383">
        <v>3562822</v>
      </c>
      <c r="AG19" s="384">
        <v>3824577</v>
      </c>
    </row>
    <row r="20" spans="2:33" x14ac:dyDescent="0.25">
      <c r="B20" s="385" t="s">
        <v>40</v>
      </c>
      <c r="C20" s="386" t="s">
        <v>38</v>
      </c>
      <c r="D20" s="387" t="s">
        <v>35</v>
      </c>
      <c r="E20" s="388">
        <v>4145300.56</v>
      </c>
      <c r="F20" s="389">
        <v>4207435.6900000004</v>
      </c>
      <c r="G20" s="390">
        <v>4303174.51</v>
      </c>
      <c r="H20" s="391">
        <v>4456610.2300000004</v>
      </c>
      <c r="I20" s="392">
        <v>4623360.6100000003</v>
      </c>
      <c r="J20" s="393">
        <v>4810400.03</v>
      </c>
      <c r="K20" s="394">
        <v>4910577.07</v>
      </c>
      <c r="L20" s="395">
        <v>4866194.83</v>
      </c>
      <c r="M20" s="396">
        <v>4911845.13</v>
      </c>
      <c r="N20" s="397">
        <v>5010754.1100000003</v>
      </c>
      <c r="O20" s="398">
        <v>5116637.43</v>
      </c>
      <c r="P20" s="399">
        <v>5346791.01</v>
      </c>
      <c r="Q20" s="400">
        <v>5581382.8200000003</v>
      </c>
      <c r="R20" s="401">
        <v>5682193.8899999997</v>
      </c>
      <c r="S20" s="402">
        <v>5306212.97</v>
      </c>
      <c r="T20" s="403">
        <v>5604842</v>
      </c>
      <c r="U20" s="404">
        <v>5850212.3399999999</v>
      </c>
      <c r="V20" s="405">
        <v>5819144.7800000003</v>
      </c>
      <c r="W20" s="406">
        <v>5811536.4000000004</v>
      </c>
      <c r="X20" s="407">
        <v>5942781</v>
      </c>
      <c r="Y20" s="408">
        <v>6063881.0899999999</v>
      </c>
      <c r="Z20" s="409">
        <v>6202734.0800000001</v>
      </c>
      <c r="AA20" s="410">
        <v>6377726.8799999999</v>
      </c>
      <c r="AB20" s="411">
        <v>6481074.0800000001</v>
      </c>
      <c r="AC20" s="412">
        <v>6559694.04</v>
      </c>
      <c r="AD20" s="413">
        <v>6340319</v>
      </c>
      <c r="AE20" s="414">
        <v>6604710.2999999998</v>
      </c>
      <c r="AF20" s="415">
        <v>6830425.6600000001</v>
      </c>
      <c r="AG20" s="416">
        <v>6824085.3399999999</v>
      </c>
    </row>
    <row r="21" spans="2:33" x14ac:dyDescent="0.25">
      <c r="B21" s="417" t="s">
        <v>40</v>
      </c>
      <c r="C21" s="418" t="s">
        <v>39</v>
      </c>
      <c r="D21" s="419" t="s">
        <v>35</v>
      </c>
      <c r="E21" s="420">
        <v>3222142</v>
      </c>
      <c r="F21" s="421">
        <v>3274504</v>
      </c>
      <c r="G21" s="422">
        <v>3367293</v>
      </c>
      <c r="H21" s="423">
        <v>3481321</v>
      </c>
      <c r="I21" s="424">
        <v>3604164</v>
      </c>
      <c r="J21" s="425">
        <v>3785177</v>
      </c>
      <c r="K21" s="426">
        <v>3901673</v>
      </c>
      <c r="L21" s="427">
        <v>3896441</v>
      </c>
      <c r="M21" s="428">
        <v>3963842</v>
      </c>
      <c r="N21" s="429">
        <v>4093053</v>
      </c>
      <c r="O21" s="430">
        <v>4229317</v>
      </c>
      <c r="P21" s="431">
        <v>4473332</v>
      </c>
      <c r="Q21" s="432">
        <v>4723700</v>
      </c>
      <c r="R21" s="433">
        <v>4891666</v>
      </c>
      <c r="S21" s="434">
        <v>4557032</v>
      </c>
      <c r="T21" s="435">
        <v>4877046</v>
      </c>
      <c r="U21" s="436">
        <v>5220976</v>
      </c>
      <c r="V21" s="437">
        <v>5261555</v>
      </c>
      <c r="W21" s="438">
        <v>5309490</v>
      </c>
      <c r="X21" s="439">
        <v>5490588</v>
      </c>
      <c r="Y21" s="440">
        <v>5625497</v>
      </c>
      <c r="Z21" s="441">
        <v>5776764</v>
      </c>
      <c r="AA21" s="442">
        <v>6067611</v>
      </c>
      <c r="AB21" s="443">
        <v>6314794</v>
      </c>
      <c r="AC21" s="444">
        <v>6496029</v>
      </c>
      <c r="AD21" s="445">
        <v>6340319</v>
      </c>
      <c r="AE21" s="446">
        <v>6905054</v>
      </c>
      <c r="AF21" s="447">
        <v>7871677</v>
      </c>
      <c r="AG21" s="448">
        <v>8143401</v>
      </c>
    </row>
    <row r="22" spans="2:33" ht="15" customHeight="1" x14ac:dyDescent="0.25">
      <c r="B22" s="1079" t="s">
        <v>43</v>
      </c>
      <c r="C22" s="1080"/>
      <c r="D22" s="1081"/>
      <c r="E22" s="1082"/>
      <c r="F22" s="1083"/>
      <c r="G22" s="1084"/>
      <c r="H22" s="1085"/>
      <c r="I22" s="1086"/>
      <c r="J22" s="1087"/>
      <c r="K22" s="1088"/>
      <c r="L22" s="1089"/>
      <c r="M22" s="1090"/>
      <c r="N22" s="1091"/>
      <c r="O22" s="1092"/>
      <c r="P22" s="1093"/>
      <c r="Q22" s="1094"/>
      <c r="R22" s="1095"/>
      <c r="S22" s="1096"/>
      <c r="T22" s="1097"/>
      <c r="U22" s="1098"/>
      <c r="V22" s="1099"/>
      <c r="W22" s="1100"/>
      <c r="X22" s="1101"/>
      <c r="Y22" s="1102"/>
      <c r="Z22" s="1103"/>
      <c r="AA22" s="1104"/>
      <c r="AB22" s="1105"/>
      <c r="AC22" s="1106"/>
      <c r="AD22" s="1107"/>
      <c r="AE22" s="1108"/>
      <c r="AF22" s="1109"/>
      <c r="AG22" s="1110" t="s">
        <v>35</v>
      </c>
    </row>
    <row r="23" spans="2:33" x14ac:dyDescent="0.25">
      <c r="B23" s="449" t="s">
        <v>37</v>
      </c>
      <c r="C23" s="450" t="s">
        <v>38</v>
      </c>
      <c r="D23" s="451" t="s">
        <v>35</v>
      </c>
      <c r="E23" s="452">
        <v>1395344.6</v>
      </c>
      <c r="F23" s="453">
        <v>1414400.6</v>
      </c>
      <c r="G23" s="454">
        <v>1437738.9</v>
      </c>
      <c r="H23" s="455">
        <v>1461336.2</v>
      </c>
      <c r="I23" s="456">
        <v>1484573.8</v>
      </c>
      <c r="J23" s="457">
        <v>1542255.4</v>
      </c>
      <c r="K23" s="458">
        <v>1571831.2</v>
      </c>
      <c r="L23" s="459">
        <v>1577761.3</v>
      </c>
      <c r="M23" s="460">
        <v>1578402.2</v>
      </c>
      <c r="N23" s="461">
        <v>1604548.7</v>
      </c>
      <c r="O23" s="462">
        <v>1617139.7</v>
      </c>
      <c r="P23" s="463">
        <v>1648434.1</v>
      </c>
      <c r="Q23" s="464">
        <v>1674696</v>
      </c>
      <c r="R23" s="465">
        <v>1660876.2</v>
      </c>
      <c r="S23" s="466">
        <v>1569044.3</v>
      </c>
      <c r="T23" s="467">
        <v>1597404.8</v>
      </c>
      <c r="U23" s="468">
        <v>1609901.3</v>
      </c>
      <c r="V23" s="469">
        <v>1564441</v>
      </c>
      <c r="W23" s="470">
        <v>1540878.5</v>
      </c>
      <c r="X23" s="471">
        <v>1539806.8</v>
      </c>
      <c r="Y23" s="472">
        <v>1554159.8</v>
      </c>
      <c r="Z23" s="473">
        <v>1575406.2</v>
      </c>
      <c r="AA23" s="474">
        <v>1604434.9</v>
      </c>
      <c r="AB23" s="475">
        <v>1620342.6</v>
      </c>
      <c r="AC23" s="476">
        <v>1631728.4</v>
      </c>
      <c r="AD23" s="477">
        <v>1496321.9</v>
      </c>
      <c r="AE23" s="478">
        <v>1630469.8</v>
      </c>
      <c r="AF23" s="479">
        <v>1713637.2</v>
      </c>
      <c r="AG23" s="480">
        <v>1726151.9</v>
      </c>
    </row>
    <row r="24" spans="2:33" x14ac:dyDescent="0.25">
      <c r="B24" s="481" t="s">
        <v>37</v>
      </c>
      <c r="C24" s="482" t="s">
        <v>39</v>
      </c>
      <c r="D24" s="483" t="s">
        <v>35</v>
      </c>
      <c r="E24" s="484">
        <v>895283.9</v>
      </c>
      <c r="F24" s="485">
        <v>949523.4</v>
      </c>
      <c r="G24" s="486">
        <v>987242.7</v>
      </c>
      <c r="H24" s="487">
        <v>1023890.8</v>
      </c>
      <c r="I24" s="488">
        <v>1054253.7</v>
      </c>
      <c r="J24" s="489">
        <v>1115546.2</v>
      </c>
      <c r="K24" s="490">
        <v>1178148.1000000001</v>
      </c>
      <c r="L24" s="491">
        <v>1220342.3</v>
      </c>
      <c r="M24" s="492">
        <v>1264275</v>
      </c>
      <c r="N24" s="493">
        <v>1312780.2</v>
      </c>
      <c r="O24" s="494">
        <v>1348360.1</v>
      </c>
      <c r="P24" s="495">
        <v>1394329.2</v>
      </c>
      <c r="Q24" s="496">
        <v>1453436.5</v>
      </c>
      <c r="R24" s="497">
        <v>1479747.8</v>
      </c>
      <c r="S24" s="498">
        <v>1425773.8</v>
      </c>
      <c r="T24" s="499">
        <v>1449486.7</v>
      </c>
      <c r="U24" s="500">
        <v>1480015.2</v>
      </c>
      <c r="V24" s="501">
        <v>1455350.5</v>
      </c>
      <c r="W24" s="502">
        <v>1445573.7</v>
      </c>
      <c r="X24" s="503">
        <v>1453767.7</v>
      </c>
      <c r="Y24" s="504">
        <v>1479703.7</v>
      </c>
      <c r="Z24" s="505">
        <v>1515428.7</v>
      </c>
      <c r="AA24" s="506">
        <v>1552004</v>
      </c>
      <c r="AB24" s="507">
        <v>1582453.4</v>
      </c>
      <c r="AC24" s="508">
        <v>1604269.8</v>
      </c>
      <c r="AD24" s="509">
        <v>1496321.9</v>
      </c>
      <c r="AE24" s="510">
        <v>1644016.4</v>
      </c>
      <c r="AF24" s="511">
        <v>1792583.9</v>
      </c>
      <c r="AG24" s="512">
        <v>1910056.4</v>
      </c>
    </row>
    <row r="25" spans="2:33" x14ac:dyDescent="0.25">
      <c r="B25" s="513" t="s">
        <v>40</v>
      </c>
      <c r="C25" s="514" t="s">
        <v>39</v>
      </c>
      <c r="D25" s="515" t="s">
        <v>35</v>
      </c>
      <c r="E25" s="516">
        <v>1858374.4</v>
      </c>
      <c r="F25" s="517">
        <v>1944227.7</v>
      </c>
      <c r="G25" s="518">
        <v>2049822.9</v>
      </c>
      <c r="H25" s="519">
        <v>2139984.4</v>
      </c>
      <c r="I25" s="520">
        <v>2232927</v>
      </c>
      <c r="J25" s="521">
        <v>2422097.7000000002</v>
      </c>
      <c r="K25" s="522">
        <v>2549028.7000000002</v>
      </c>
      <c r="L25" s="523">
        <v>2625343.2999999998</v>
      </c>
      <c r="M25" s="524">
        <v>2703390.5</v>
      </c>
      <c r="N25" s="525">
        <v>2819948.6</v>
      </c>
      <c r="O25" s="526">
        <v>2931928.5</v>
      </c>
      <c r="P25" s="527">
        <v>3085946.7</v>
      </c>
      <c r="Q25" s="528">
        <v>3244429.3</v>
      </c>
      <c r="R25" s="529">
        <v>3301594.3</v>
      </c>
      <c r="S25" s="530">
        <v>3015552.9</v>
      </c>
      <c r="T25" s="531">
        <v>3155119.4</v>
      </c>
      <c r="U25" s="532">
        <v>3255592</v>
      </c>
      <c r="V25" s="533">
        <v>3170631.6</v>
      </c>
      <c r="W25" s="534">
        <v>3115726.7</v>
      </c>
      <c r="X25" s="535">
        <v>3121624</v>
      </c>
      <c r="Y25" s="536">
        <v>3154746</v>
      </c>
      <c r="Z25" s="537">
        <v>3169127.2</v>
      </c>
      <c r="AA25" s="538">
        <v>3290293.7</v>
      </c>
      <c r="AB25" s="539">
        <v>3373399.2</v>
      </c>
      <c r="AC25" s="540">
        <v>3409334.4</v>
      </c>
      <c r="AD25" s="541">
        <v>3143279.3</v>
      </c>
      <c r="AE25" s="542">
        <v>3604862.5</v>
      </c>
      <c r="AF25" s="543">
        <v>4121621.9</v>
      </c>
      <c r="AG25" s="544">
        <v>4241087.9000000004</v>
      </c>
    </row>
    <row r="26" spans="2:33" ht="15" customHeight="1" x14ac:dyDescent="0.25">
      <c r="B26" s="919" t="s">
        <v>44</v>
      </c>
      <c r="C26" s="920"/>
      <c r="D26" s="921"/>
      <c r="E26" s="922"/>
      <c r="F26" s="923"/>
      <c r="G26" s="924"/>
      <c r="H26" s="925"/>
      <c r="I26" s="926"/>
      <c r="J26" s="927"/>
      <c r="K26" s="928"/>
      <c r="L26" s="929"/>
      <c r="M26" s="930"/>
      <c r="N26" s="931"/>
      <c r="O26" s="932"/>
      <c r="P26" s="933"/>
      <c r="Q26" s="934"/>
      <c r="R26" s="935"/>
      <c r="S26" s="936"/>
      <c r="T26" s="937"/>
      <c r="U26" s="938"/>
      <c r="V26" s="939"/>
      <c r="W26" s="940"/>
      <c r="X26" s="941"/>
      <c r="Y26" s="942"/>
      <c r="Z26" s="943"/>
      <c r="AA26" s="944"/>
      <c r="AB26" s="945"/>
      <c r="AC26" s="946"/>
      <c r="AD26" s="947"/>
      <c r="AE26" s="948"/>
      <c r="AF26" s="949"/>
      <c r="AG26" s="950" t="s">
        <v>35</v>
      </c>
    </row>
    <row r="27" spans="2:33" x14ac:dyDescent="0.25">
      <c r="B27" s="545" t="s">
        <v>37</v>
      </c>
      <c r="C27" s="546" t="s">
        <v>45</v>
      </c>
      <c r="D27" s="547" t="s">
        <v>35</v>
      </c>
      <c r="E27" s="548">
        <v>467976.12</v>
      </c>
      <c r="F27" s="549">
        <v>482570.56300000002</v>
      </c>
      <c r="G27" s="550">
        <v>503705.15399999998</v>
      </c>
      <c r="H27" s="551">
        <v>526905.29099999997</v>
      </c>
      <c r="I27" s="552">
        <v>552061.51599999995</v>
      </c>
      <c r="J27" s="553">
        <v>576584.22499999998</v>
      </c>
      <c r="K27" s="554">
        <v>590166.10100000002</v>
      </c>
      <c r="L27" s="555">
        <v>591460.29200000002</v>
      </c>
      <c r="M27" s="556">
        <v>591819.79500000004</v>
      </c>
      <c r="N27" s="557">
        <v>604273.64199999999</v>
      </c>
      <c r="O27" s="558">
        <v>616768.147</v>
      </c>
      <c r="P27" s="559">
        <v>638048.76</v>
      </c>
      <c r="Q27" s="560">
        <v>663450.59400000004</v>
      </c>
      <c r="R27" s="561">
        <v>679650.11199999996</v>
      </c>
      <c r="S27" s="562">
        <v>657109.91200000001</v>
      </c>
      <c r="T27" s="563">
        <v>666890.03899999999</v>
      </c>
      <c r="U27" s="564">
        <v>681033.96299999999</v>
      </c>
      <c r="V27" s="565">
        <v>675984.89099999995</v>
      </c>
      <c r="W27" s="566">
        <v>678483.15700000001</v>
      </c>
      <c r="X27" s="567">
        <v>689702.75899999996</v>
      </c>
      <c r="Y27" s="568">
        <v>703024.59</v>
      </c>
      <c r="Z27" s="569">
        <v>718803.90399999998</v>
      </c>
      <c r="AA27" s="570">
        <v>738832.53399999999</v>
      </c>
      <c r="AB27" s="571">
        <v>755173.11199999996</v>
      </c>
      <c r="AC27" s="572">
        <v>773227.103</v>
      </c>
      <c r="AD27" s="573">
        <v>742117.46499999997</v>
      </c>
      <c r="AE27" s="574">
        <v>791730</v>
      </c>
      <c r="AF27" s="575">
        <v>836696</v>
      </c>
      <c r="AG27" s="576">
        <v>837612.60600000003</v>
      </c>
    </row>
    <row r="28" spans="2:33" x14ac:dyDescent="0.25">
      <c r="B28" s="577" t="s">
        <v>37</v>
      </c>
      <c r="C28" s="578" t="s">
        <v>39</v>
      </c>
      <c r="D28" s="579" t="s">
        <v>35</v>
      </c>
      <c r="E28" s="580">
        <v>299747</v>
      </c>
      <c r="F28" s="581">
        <v>311993</v>
      </c>
      <c r="G28" s="582">
        <v>333529</v>
      </c>
      <c r="H28" s="583">
        <v>355882</v>
      </c>
      <c r="I28" s="584">
        <v>376540</v>
      </c>
      <c r="J28" s="585">
        <v>405973</v>
      </c>
      <c r="K28" s="586">
        <v>430475</v>
      </c>
      <c r="L28" s="587">
        <v>449144</v>
      </c>
      <c r="M28" s="588">
        <v>459576</v>
      </c>
      <c r="N28" s="589">
        <v>473572</v>
      </c>
      <c r="O28" s="590">
        <v>492241</v>
      </c>
      <c r="P28" s="591">
        <v>522057</v>
      </c>
      <c r="Q28" s="592">
        <v>554653</v>
      </c>
      <c r="R28" s="593">
        <v>580170</v>
      </c>
      <c r="S28" s="594">
        <v>564180</v>
      </c>
      <c r="T28" s="595">
        <v>575705</v>
      </c>
      <c r="U28" s="596">
        <v>589169</v>
      </c>
      <c r="V28" s="597">
        <v>593115</v>
      </c>
      <c r="W28" s="598">
        <v>598320</v>
      </c>
      <c r="X28" s="599">
        <v>609309</v>
      </c>
      <c r="Y28" s="600">
        <v>627626</v>
      </c>
      <c r="Z28" s="601">
        <v>644312</v>
      </c>
      <c r="AA28" s="602">
        <v>671934</v>
      </c>
      <c r="AB28" s="603">
        <v>703557</v>
      </c>
      <c r="AC28" s="604">
        <v>739508</v>
      </c>
      <c r="AD28" s="605">
        <v>726149</v>
      </c>
      <c r="AE28" s="606">
        <v>791730</v>
      </c>
      <c r="AF28" s="607">
        <v>888174</v>
      </c>
      <c r="AG28" s="608">
        <v>962084</v>
      </c>
    </row>
    <row r="29" spans="2:33" x14ac:dyDescent="0.25">
      <c r="B29" s="609" t="s">
        <v>40</v>
      </c>
      <c r="C29" s="610" t="s">
        <v>45</v>
      </c>
      <c r="D29" s="611" t="s">
        <v>35</v>
      </c>
      <c r="E29" s="612">
        <v>944181.68799999997</v>
      </c>
      <c r="F29" s="613">
        <v>987406.87600000005</v>
      </c>
      <c r="G29" s="614">
        <v>1042208.404</v>
      </c>
      <c r="H29" s="615">
        <v>1101135.6810000001</v>
      </c>
      <c r="I29" s="616">
        <v>1159771.507</v>
      </c>
      <c r="J29" s="617">
        <v>1215470.8910000001</v>
      </c>
      <c r="K29" s="618">
        <v>1242811.206</v>
      </c>
      <c r="L29" s="619">
        <v>1240741.621</v>
      </c>
      <c r="M29" s="620">
        <v>1237120.0830000001</v>
      </c>
      <c r="N29" s="621">
        <v>1262348.7660000001</v>
      </c>
      <c r="O29" s="622">
        <v>1293320.3689999999</v>
      </c>
      <c r="P29" s="623">
        <v>1338895.8470000001</v>
      </c>
      <c r="Q29" s="624">
        <v>1392847.5830000001</v>
      </c>
      <c r="R29" s="625">
        <v>1421573.9169999999</v>
      </c>
      <c r="S29" s="626">
        <v>1370919.365</v>
      </c>
      <c r="T29" s="627">
        <v>1381766.666</v>
      </c>
      <c r="U29" s="628">
        <v>1424532.548</v>
      </c>
      <c r="V29" s="629">
        <v>1420574.6240000001</v>
      </c>
      <c r="W29" s="630">
        <v>1426260.2050000001</v>
      </c>
      <c r="X29" s="631">
        <v>1460247.463</v>
      </c>
      <c r="Y29" s="632">
        <v>1516465.7420000001</v>
      </c>
      <c r="Z29" s="633">
        <v>1561304.5190000001</v>
      </c>
      <c r="AA29" s="634">
        <v>1616149.209</v>
      </c>
      <c r="AB29" s="635">
        <v>1682695.4450000001</v>
      </c>
      <c r="AC29" s="636">
        <v>1716839.058</v>
      </c>
      <c r="AD29" s="637">
        <v>1653756.1880000001</v>
      </c>
      <c r="AE29" s="638">
        <v>1740104</v>
      </c>
      <c r="AF29" s="639">
        <v>1823761</v>
      </c>
      <c r="AG29" s="640">
        <v>1826641.8019999999</v>
      </c>
    </row>
    <row r="30" spans="2:33" x14ac:dyDescent="0.25">
      <c r="B30" s="641" t="s">
        <v>40</v>
      </c>
      <c r="C30" s="642" t="s">
        <v>39</v>
      </c>
      <c r="D30" s="643" t="s">
        <v>35</v>
      </c>
      <c r="E30" s="644">
        <v>592653</v>
      </c>
      <c r="F30" s="645">
        <v>628103</v>
      </c>
      <c r="G30" s="646">
        <v>677228</v>
      </c>
      <c r="H30" s="647">
        <v>721160</v>
      </c>
      <c r="I30" s="648">
        <v>768810</v>
      </c>
      <c r="J30" s="649">
        <v>844418</v>
      </c>
      <c r="K30" s="650">
        <v>894163</v>
      </c>
      <c r="L30" s="651">
        <v>916457</v>
      </c>
      <c r="M30" s="652">
        <v>930561</v>
      </c>
      <c r="N30" s="653">
        <v>964259</v>
      </c>
      <c r="O30" s="654">
        <v>1014469</v>
      </c>
      <c r="P30" s="655">
        <v>1075574</v>
      </c>
      <c r="Q30" s="656">
        <v>1144773</v>
      </c>
      <c r="R30" s="657">
        <v>1204623</v>
      </c>
      <c r="S30" s="658">
        <v>1153249</v>
      </c>
      <c r="T30" s="659">
        <v>1192983</v>
      </c>
      <c r="U30" s="660">
        <v>1262956</v>
      </c>
      <c r="V30" s="661">
        <v>1284508</v>
      </c>
      <c r="W30" s="662">
        <v>1290536</v>
      </c>
      <c r="X30" s="663">
        <v>1315224</v>
      </c>
      <c r="Y30" s="664">
        <v>1357585</v>
      </c>
      <c r="Z30" s="665">
        <v>1386436</v>
      </c>
      <c r="AA30" s="666">
        <v>1463821</v>
      </c>
      <c r="AB30" s="667">
        <v>1558226</v>
      </c>
      <c r="AC30" s="668">
        <v>1622350</v>
      </c>
      <c r="AD30" s="669">
        <v>1573914</v>
      </c>
      <c r="AE30" s="670">
        <v>1740104</v>
      </c>
      <c r="AF30" s="671">
        <v>2010010</v>
      </c>
      <c r="AG30" s="672">
        <v>2089999</v>
      </c>
    </row>
    <row r="31" spans="2:33" ht="15" customHeight="1" x14ac:dyDescent="0.25">
      <c r="B31" s="951" t="s">
        <v>46</v>
      </c>
      <c r="C31" s="952"/>
      <c r="D31" s="953"/>
      <c r="E31" s="954"/>
      <c r="F31" s="955"/>
      <c r="G31" s="956"/>
      <c r="H31" s="957"/>
      <c r="I31" s="958"/>
      <c r="J31" s="959"/>
      <c r="K31" s="960"/>
      <c r="L31" s="961"/>
      <c r="M31" s="962"/>
      <c r="N31" s="963"/>
      <c r="O31" s="964"/>
      <c r="P31" s="965"/>
      <c r="Q31" s="966"/>
      <c r="R31" s="967"/>
      <c r="S31" s="968"/>
      <c r="T31" s="969"/>
      <c r="U31" s="970"/>
      <c r="V31" s="971"/>
      <c r="W31" s="972"/>
      <c r="X31" s="973"/>
      <c r="Y31" s="974"/>
      <c r="Z31" s="975"/>
      <c r="AA31" s="976"/>
      <c r="AB31" s="977"/>
      <c r="AC31" s="978"/>
      <c r="AD31" s="979"/>
      <c r="AE31" s="980"/>
      <c r="AF31" s="981"/>
      <c r="AG31" s="982" t="s">
        <v>35</v>
      </c>
    </row>
    <row r="32" spans="2:33" x14ac:dyDescent="0.25">
      <c r="B32" s="673" t="s">
        <v>37</v>
      </c>
      <c r="C32" s="674" t="s">
        <v>38</v>
      </c>
      <c r="D32" s="675" t="s">
        <v>35</v>
      </c>
      <c r="E32" s="676">
        <v>700423</v>
      </c>
      <c r="F32" s="677">
        <v>718547</v>
      </c>
      <c r="G32" s="678">
        <v>742877</v>
      </c>
      <c r="H32" s="679">
        <v>771497</v>
      </c>
      <c r="I32" s="680">
        <v>804906</v>
      </c>
      <c r="J32" s="681">
        <v>847624</v>
      </c>
      <c r="K32" s="682">
        <v>881281</v>
      </c>
      <c r="L32" s="683">
        <v>904871</v>
      </c>
      <c r="M32" s="684">
        <v>928966</v>
      </c>
      <c r="N32" s="685">
        <v>954997</v>
      </c>
      <c r="O32" s="686">
        <v>987026</v>
      </c>
      <c r="P32" s="687">
        <v>1028310</v>
      </c>
      <c r="Q32" s="688">
        <v>1069137</v>
      </c>
      <c r="R32" s="689">
        <v>1080935</v>
      </c>
      <c r="S32" s="690">
        <v>1045629</v>
      </c>
      <c r="T32" s="691">
        <v>1043796</v>
      </c>
      <c r="U32" s="692">
        <v>1041171</v>
      </c>
      <c r="V32" s="693">
        <v>1012150</v>
      </c>
      <c r="W32" s="694">
        <v>999231</v>
      </c>
      <c r="X32" s="695">
        <v>1010034</v>
      </c>
      <c r="Y32" s="696">
        <v>1045761</v>
      </c>
      <c r="Z32" s="697">
        <v>1073529</v>
      </c>
      <c r="AA32" s="698">
        <v>1106005</v>
      </c>
      <c r="AB32" s="699">
        <v>1133142</v>
      </c>
      <c r="AC32" s="700">
        <v>1156624</v>
      </c>
      <c r="AD32" s="701">
        <v>1030964</v>
      </c>
      <c r="AE32" s="702">
        <v>1095737</v>
      </c>
      <c r="AF32" s="703">
        <v>1169148</v>
      </c>
      <c r="AG32" s="704">
        <v>1202872</v>
      </c>
    </row>
    <row r="33" spans="2:34" x14ac:dyDescent="0.25">
      <c r="B33" s="705" t="s">
        <v>37</v>
      </c>
      <c r="C33" s="706" t="s">
        <v>39</v>
      </c>
      <c r="D33" s="707" t="s">
        <v>35</v>
      </c>
      <c r="E33" s="708">
        <v>426016</v>
      </c>
      <c r="F33" s="709">
        <v>451540</v>
      </c>
      <c r="G33" s="710">
        <v>477108</v>
      </c>
      <c r="H33" s="711">
        <v>507255</v>
      </c>
      <c r="I33" s="712">
        <v>540843</v>
      </c>
      <c r="J33" s="713">
        <v>588595</v>
      </c>
      <c r="K33" s="714">
        <v>638972</v>
      </c>
      <c r="L33" s="715">
        <v>683365</v>
      </c>
      <c r="M33" s="716">
        <v>728182</v>
      </c>
      <c r="N33" s="717">
        <v>775872</v>
      </c>
      <c r="O33" s="718">
        <v>833031</v>
      </c>
      <c r="P33" s="719">
        <v>898262</v>
      </c>
      <c r="Q33" s="720">
        <v>970997</v>
      </c>
      <c r="R33" s="721">
        <v>1025304</v>
      </c>
      <c r="S33" s="722">
        <v>1005567</v>
      </c>
      <c r="T33" s="723">
        <v>989756</v>
      </c>
      <c r="U33" s="724">
        <v>984997</v>
      </c>
      <c r="V33" s="725">
        <v>953037</v>
      </c>
      <c r="W33" s="726">
        <v>937641</v>
      </c>
      <c r="X33" s="727">
        <v>946493</v>
      </c>
      <c r="Y33" s="728">
        <v>987936</v>
      </c>
      <c r="Z33" s="729">
        <v>1019400</v>
      </c>
      <c r="AA33" s="730">
        <v>1061122</v>
      </c>
      <c r="AB33" s="731">
        <v>1097845</v>
      </c>
      <c r="AC33" s="732">
        <v>1137968</v>
      </c>
      <c r="AD33" s="733">
        <v>1030964</v>
      </c>
      <c r="AE33" s="734">
        <v>1118595</v>
      </c>
      <c r="AF33" s="735">
        <v>1252481</v>
      </c>
      <c r="AG33" s="736">
        <v>1367656</v>
      </c>
    </row>
    <row r="34" spans="2:34" x14ac:dyDescent="0.25">
      <c r="B34" s="737" t="s">
        <v>40</v>
      </c>
      <c r="C34" s="738" t="s">
        <v>39</v>
      </c>
      <c r="D34" s="739" t="s">
        <v>35</v>
      </c>
      <c r="E34" s="740">
        <v>815122</v>
      </c>
      <c r="F34" s="741">
        <v>870432</v>
      </c>
      <c r="G34" s="742">
        <v>931404</v>
      </c>
      <c r="H34" s="743">
        <v>1000250</v>
      </c>
      <c r="I34" s="744">
        <v>1085147</v>
      </c>
      <c r="J34" s="745">
        <v>1210179</v>
      </c>
      <c r="K34" s="746">
        <v>1315527</v>
      </c>
      <c r="L34" s="747">
        <v>1428956</v>
      </c>
      <c r="M34" s="748">
        <v>1531685</v>
      </c>
      <c r="N34" s="749">
        <v>1656301</v>
      </c>
      <c r="O34" s="750">
        <v>1819373</v>
      </c>
      <c r="P34" s="751">
        <v>2002881</v>
      </c>
      <c r="Q34" s="752">
        <v>2151601</v>
      </c>
      <c r="R34" s="753">
        <v>2182913</v>
      </c>
      <c r="S34" s="754">
        <v>1994019</v>
      </c>
      <c r="T34" s="755">
        <v>1973881</v>
      </c>
      <c r="U34" s="756">
        <v>1966146</v>
      </c>
      <c r="V34" s="757">
        <v>1897530</v>
      </c>
      <c r="W34" s="758">
        <v>1852544</v>
      </c>
      <c r="X34" s="759">
        <v>1884381</v>
      </c>
      <c r="Y34" s="760">
        <v>1939466</v>
      </c>
      <c r="Z34" s="761">
        <v>1969898</v>
      </c>
      <c r="AA34" s="762">
        <v>2077118</v>
      </c>
      <c r="AB34" s="763">
        <v>2171029</v>
      </c>
      <c r="AC34" s="764">
        <v>2255859</v>
      </c>
      <c r="AD34" s="765">
        <v>2030323</v>
      </c>
      <c r="AE34" s="766">
        <v>2280636</v>
      </c>
      <c r="AF34" s="767">
        <v>2662858</v>
      </c>
      <c r="AG34" s="768">
        <v>2810335</v>
      </c>
    </row>
    <row r="35" spans="2:34" ht="15" customHeight="1" x14ac:dyDescent="0.25">
      <c r="B35" s="983" t="s">
        <v>47</v>
      </c>
      <c r="C35" s="984"/>
      <c r="D35" s="985"/>
      <c r="E35" s="986"/>
      <c r="F35" s="987"/>
      <c r="G35" s="988"/>
      <c r="H35" s="989"/>
      <c r="I35" s="990"/>
      <c r="J35" s="991"/>
      <c r="K35" s="992"/>
      <c r="L35" s="993"/>
      <c r="M35" s="994"/>
      <c r="N35" s="995"/>
      <c r="O35" s="996"/>
      <c r="P35" s="997"/>
      <c r="Q35" s="998"/>
      <c r="R35" s="999"/>
      <c r="S35" s="1000"/>
      <c r="T35" s="1001"/>
      <c r="U35" s="1002"/>
      <c r="V35" s="1003"/>
      <c r="W35" s="1004"/>
      <c r="X35" s="1005"/>
      <c r="Y35" s="1006"/>
      <c r="Z35" s="1007"/>
      <c r="AA35" s="1008"/>
      <c r="AB35" s="1009"/>
      <c r="AC35" s="1010"/>
      <c r="AD35" s="1011"/>
      <c r="AE35" s="1012"/>
      <c r="AF35" s="1013"/>
      <c r="AG35" s="1014" t="s">
        <v>35</v>
      </c>
    </row>
    <row r="36" spans="2:34" x14ac:dyDescent="0.25">
      <c r="B36" s="769" t="s">
        <v>37</v>
      </c>
      <c r="C36" s="770" t="s">
        <v>48</v>
      </c>
      <c r="D36" s="771" t="s">
        <v>35</v>
      </c>
      <c r="E36" s="772">
        <v>1337796</v>
      </c>
      <c r="F36" s="773">
        <v>1377543</v>
      </c>
      <c r="G36" s="774">
        <v>1433949</v>
      </c>
      <c r="H36" s="775">
        <v>1483155</v>
      </c>
      <c r="I36" s="776">
        <v>1531049</v>
      </c>
      <c r="J36" s="777">
        <v>1598510</v>
      </c>
      <c r="K36" s="778">
        <v>1639132</v>
      </c>
      <c r="L36" s="779">
        <v>1664879</v>
      </c>
      <c r="M36" s="780">
        <v>1716798</v>
      </c>
      <c r="N36" s="781">
        <v>1756128</v>
      </c>
      <c r="O36" s="782">
        <v>1809006</v>
      </c>
      <c r="P36" s="783">
        <v>1854642</v>
      </c>
      <c r="Q36" s="784">
        <v>1903852</v>
      </c>
      <c r="R36" s="785">
        <v>1902466</v>
      </c>
      <c r="S36" s="786">
        <v>1814699</v>
      </c>
      <c r="T36" s="787">
        <v>1858293</v>
      </c>
      <c r="U36" s="788">
        <v>1880484</v>
      </c>
      <c r="V36" s="789">
        <v>1912884</v>
      </c>
      <c r="W36" s="790">
        <v>1945895</v>
      </c>
      <c r="X36" s="791">
        <v>2009073</v>
      </c>
      <c r="Y36" s="792">
        <v>2048597</v>
      </c>
      <c r="Z36" s="793">
        <v>2091027</v>
      </c>
      <c r="AA36" s="794">
        <v>2148512</v>
      </c>
      <c r="AB36" s="795">
        <v>2176864</v>
      </c>
      <c r="AC36" s="796">
        <v>2215185</v>
      </c>
      <c r="AD36" s="797">
        <v>1998231</v>
      </c>
      <c r="AE36" s="798">
        <v>2169937</v>
      </c>
      <c r="AF36" s="799">
        <v>2266082</v>
      </c>
      <c r="AG36" s="800" t="s">
        <v>35</v>
      </c>
    </row>
    <row r="37" spans="2:34" x14ac:dyDescent="0.25">
      <c r="B37" s="801" t="s">
        <v>37</v>
      </c>
      <c r="C37" s="802" t="s">
        <v>49</v>
      </c>
      <c r="D37" s="803" t="s">
        <v>35</v>
      </c>
      <c r="E37" s="804">
        <v>772514</v>
      </c>
      <c r="F37" s="805">
        <v>826677</v>
      </c>
      <c r="G37" s="806">
        <v>861895</v>
      </c>
      <c r="H37" s="807">
        <v>899791</v>
      </c>
      <c r="I37" s="808">
        <v>936185</v>
      </c>
      <c r="J37" s="809">
        <v>987515</v>
      </c>
      <c r="K37" s="810">
        <v>1031117</v>
      </c>
      <c r="L37" s="811">
        <v>1072157</v>
      </c>
      <c r="M37" s="812">
        <v>1132892</v>
      </c>
      <c r="N37" s="813">
        <v>1189413</v>
      </c>
      <c r="O37" s="814">
        <v>1259906</v>
      </c>
      <c r="P37" s="815">
        <v>1325927</v>
      </c>
      <c r="Q37" s="816">
        <v>1390158</v>
      </c>
      <c r="R37" s="817">
        <v>1442023</v>
      </c>
      <c r="S37" s="818">
        <v>1410178</v>
      </c>
      <c r="T37" s="819">
        <v>1449003</v>
      </c>
      <c r="U37" s="820">
        <v>1484323</v>
      </c>
      <c r="V37" s="821">
        <v>1531610</v>
      </c>
      <c r="W37" s="822">
        <v>1589831</v>
      </c>
      <c r="X37" s="823">
        <v>1660753</v>
      </c>
      <c r="Y37" s="824">
        <v>1709030</v>
      </c>
      <c r="Z37" s="825">
        <v>1774630</v>
      </c>
      <c r="AA37" s="826">
        <v>1856764</v>
      </c>
      <c r="AB37" s="827">
        <v>1920289</v>
      </c>
      <c r="AC37" s="828">
        <v>1995708</v>
      </c>
      <c r="AD37" s="829">
        <v>1897155</v>
      </c>
      <c r="AE37" s="830">
        <v>2047932</v>
      </c>
      <c r="AF37" s="831">
        <v>2266082</v>
      </c>
      <c r="AG37" s="832" t="s">
        <v>35</v>
      </c>
    </row>
    <row r="38" spans="2:34" x14ac:dyDescent="0.25">
      <c r="B38" s="833" t="s">
        <v>40</v>
      </c>
      <c r="C38" s="834" t="s">
        <v>49</v>
      </c>
      <c r="D38" s="835" t="s">
        <v>35</v>
      </c>
      <c r="E38" s="836">
        <v>1448303</v>
      </c>
      <c r="F38" s="837">
        <v>1548602</v>
      </c>
      <c r="G38" s="838">
        <v>1633873</v>
      </c>
      <c r="H38" s="839">
        <v>1716098</v>
      </c>
      <c r="I38" s="840">
        <v>1787828</v>
      </c>
      <c r="J38" s="841">
        <v>1877556</v>
      </c>
      <c r="K38" s="842">
        <v>1959887</v>
      </c>
      <c r="L38" s="843">
        <v>2043598</v>
      </c>
      <c r="M38" s="844">
        <v>2146526</v>
      </c>
      <c r="N38" s="845">
        <v>2270941</v>
      </c>
      <c r="O38" s="846">
        <v>2377245</v>
      </c>
      <c r="P38" s="847">
        <v>2565667</v>
      </c>
      <c r="Q38" s="848">
        <v>2658279</v>
      </c>
      <c r="R38" s="849">
        <v>2756923</v>
      </c>
      <c r="S38" s="850">
        <v>2717206</v>
      </c>
      <c r="T38" s="851">
        <v>2807693</v>
      </c>
      <c r="U38" s="852">
        <v>2904536</v>
      </c>
      <c r="V38" s="853">
        <v>2982438</v>
      </c>
      <c r="W38" s="854">
        <v>3107667</v>
      </c>
      <c r="X38" s="855">
        <v>3211287</v>
      </c>
      <c r="Y38" s="856">
        <v>3281448</v>
      </c>
      <c r="Z38" s="857">
        <v>3394576</v>
      </c>
      <c r="AA38" s="858">
        <v>3561544</v>
      </c>
      <c r="AB38" s="859">
        <v>3718856</v>
      </c>
      <c r="AC38" s="860">
        <v>3828364</v>
      </c>
      <c r="AD38" s="861">
        <v>3608916</v>
      </c>
      <c r="AE38" s="862">
        <v>3967550</v>
      </c>
      <c r="AF38" s="863">
        <v>4548357</v>
      </c>
      <c r="AG38" s="864" t="s">
        <v>35</v>
      </c>
    </row>
    <row r="40" spans="2:34" x14ac:dyDescent="0.25">
      <c r="B40" s="865" t="s">
        <v>50</v>
      </c>
      <c r="AH40" s="866" t="s">
        <v>0</v>
      </c>
    </row>
  </sheetData>
  <mergeCells count="15">
    <mergeCell ref="B5:D5"/>
    <mergeCell ref="B7:AF7"/>
    <mergeCell ref="AG7"/>
    <mergeCell ref="B12:AF12"/>
    <mergeCell ref="AG12"/>
    <mergeCell ref="B17:AF17"/>
    <mergeCell ref="AG17"/>
    <mergeCell ref="B22:AF22"/>
    <mergeCell ref="AG22"/>
    <mergeCell ref="B26:AF26"/>
    <mergeCell ref="AG26"/>
    <mergeCell ref="B31:AF31"/>
    <mergeCell ref="AG31"/>
    <mergeCell ref="B35:AF35"/>
    <mergeCell ref="AG35"/>
  </mergeCells>
  <hyperlinks>
    <hyperlink ref="B40" r:id="rId1" xr:uid="{00000000-0004-0000-0000-000000000000}"/>
    <hyperlink ref="AH40" r:id="rId2" xr:uid="{00000000-0004-0000-0000-000001000000}"/>
  </hyperlinks>
  <pageMargins left="0.7" right="0.7" top="0.75" bottom="0.75" header="0.3" footer="0.3"/>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DEBD-B1A4-49C7-886F-34D0595A020B}">
  <dimension ref="B1:AH41"/>
  <sheetViews>
    <sheetView workbookViewId="0">
      <selection sqref="A1:XFD1048576"/>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70</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23596.1</v>
      </c>
      <c r="F9" s="883">
        <v>24047.599999999999</v>
      </c>
      <c r="G9" s="883">
        <v>23962.5</v>
      </c>
      <c r="H9" s="883">
        <v>24079.7</v>
      </c>
      <c r="I9" s="883">
        <v>24775.9</v>
      </c>
      <c r="J9" s="883">
        <v>25687</v>
      </c>
      <c r="K9" s="883">
        <v>25666.9</v>
      </c>
      <c r="L9" s="883">
        <v>26458.6</v>
      </c>
      <c r="M9" s="883">
        <v>26972</v>
      </c>
      <c r="N9" s="883">
        <v>27413.8</v>
      </c>
      <c r="O9" s="883">
        <v>28116.5</v>
      </c>
      <c r="P9" s="883">
        <v>28844.400000000001</v>
      </c>
      <c r="Q9" s="883">
        <v>29240.3</v>
      </c>
      <c r="R9" s="883">
        <v>29776.400000000001</v>
      </c>
      <c r="S9" s="884">
        <v>29907.4</v>
      </c>
      <c r="T9" s="883">
        <v>30382.799999999999</v>
      </c>
      <c r="U9" s="883">
        <v>30563.200000000001</v>
      </c>
      <c r="V9" s="883">
        <v>30916.7</v>
      </c>
      <c r="W9" s="883">
        <v>31317.7</v>
      </c>
      <c r="X9" s="883">
        <v>31351.599999999999</v>
      </c>
      <c r="Y9" s="883">
        <v>30877.200000000001</v>
      </c>
      <c r="Z9" s="883">
        <v>31359.8</v>
      </c>
      <c r="AA9" s="883">
        <v>31343.9</v>
      </c>
      <c r="AB9" s="883">
        <v>31709.1</v>
      </c>
      <c r="AC9" s="883">
        <v>32268.2</v>
      </c>
      <c r="AD9" s="883">
        <v>32659.4</v>
      </c>
      <c r="AE9" s="883">
        <v>33622.400000000001</v>
      </c>
      <c r="AF9" s="883">
        <v>34442.9</v>
      </c>
      <c r="AG9" s="885">
        <v>35075.4</v>
      </c>
    </row>
    <row r="10" spans="2:33" x14ac:dyDescent="0.25">
      <c r="B10" s="881" t="s">
        <v>37</v>
      </c>
      <c r="C10" s="881" t="s">
        <v>39</v>
      </c>
      <c r="D10" s="882" t="s">
        <v>35</v>
      </c>
      <c r="E10" s="883">
        <v>13854.2</v>
      </c>
      <c r="F10" s="883">
        <v>14117.6</v>
      </c>
      <c r="G10" s="883">
        <v>14591</v>
      </c>
      <c r="H10" s="883">
        <v>14879.7</v>
      </c>
      <c r="I10" s="883">
        <v>15715.5</v>
      </c>
      <c r="J10" s="883">
        <v>16443.900000000001</v>
      </c>
      <c r="K10" s="883">
        <v>16976.7</v>
      </c>
      <c r="L10" s="883">
        <v>18217.599999999999</v>
      </c>
      <c r="M10" s="883">
        <v>18994.599999999999</v>
      </c>
      <c r="N10" s="883">
        <v>19610.7</v>
      </c>
      <c r="O10" s="883">
        <v>20775.5</v>
      </c>
      <c r="P10" s="883">
        <v>21831.599999999999</v>
      </c>
      <c r="Q10" s="883">
        <v>22648.2</v>
      </c>
      <c r="R10" s="883">
        <v>23750.1</v>
      </c>
      <c r="S10" s="884">
        <v>24662</v>
      </c>
      <c r="T10" s="883">
        <v>25356.1</v>
      </c>
      <c r="U10" s="883">
        <v>26236.799999999999</v>
      </c>
      <c r="V10" s="883">
        <v>27247.9</v>
      </c>
      <c r="W10" s="883">
        <v>28206</v>
      </c>
      <c r="X10" s="883">
        <v>28656.2</v>
      </c>
      <c r="Y10" s="883">
        <v>28401</v>
      </c>
      <c r="Z10" s="883">
        <v>29218.2</v>
      </c>
      <c r="AA10" s="883">
        <v>29788.2</v>
      </c>
      <c r="AB10" s="883">
        <v>30621.5</v>
      </c>
      <c r="AC10" s="883">
        <v>31669.9</v>
      </c>
      <c r="AD10" s="883">
        <v>32659.4</v>
      </c>
      <c r="AE10" s="883">
        <v>34043.800000000003</v>
      </c>
      <c r="AF10" s="883">
        <v>37338.1</v>
      </c>
      <c r="AG10" s="885">
        <v>40626.1</v>
      </c>
    </row>
    <row r="11" spans="2:33" x14ac:dyDescent="0.25">
      <c r="B11" s="881" t="s">
        <v>40</v>
      </c>
      <c r="C11" s="881" t="s">
        <v>38</v>
      </c>
      <c r="D11" s="882" t="s">
        <v>35</v>
      </c>
      <c r="E11" s="883">
        <v>29181</v>
      </c>
      <c r="F11" s="883">
        <v>29393.200000000001</v>
      </c>
      <c r="G11" s="883">
        <v>29885.3</v>
      </c>
      <c r="H11" s="883">
        <v>30583.1</v>
      </c>
      <c r="I11" s="883">
        <v>32297.599999999999</v>
      </c>
      <c r="J11" s="883">
        <v>33612.400000000001</v>
      </c>
      <c r="K11" s="883">
        <v>34482.699999999997</v>
      </c>
      <c r="L11" s="883">
        <v>35596.800000000003</v>
      </c>
      <c r="M11" s="883">
        <v>36713.699999999997</v>
      </c>
      <c r="N11" s="883">
        <v>37547.1</v>
      </c>
      <c r="O11" s="883">
        <v>38012.800000000003</v>
      </c>
      <c r="P11" s="883">
        <v>38496.400000000001</v>
      </c>
      <c r="Q11" s="883">
        <v>39216.800000000003</v>
      </c>
      <c r="R11" s="883">
        <v>40725.5</v>
      </c>
      <c r="S11" s="884">
        <v>40876.800000000003</v>
      </c>
      <c r="T11" s="883">
        <v>40982.699999999997</v>
      </c>
      <c r="U11" s="883">
        <v>41529.699999999997</v>
      </c>
      <c r="V11" s="883">
        <v>41812.300000000003</v>
      </c>
      <c r="W11" s="883">
        <v>42215.199999999997</v>
      </c>
      <c r="X11" s="883">
        <v>41867.599999999999</v>
      </c>
      <c r="Y11" s="883">
        <v>41270.9</v>
      </c>
      <c r="Z11" s="883">
        <v>42035.8</v>
      </c>
      <c r="AA11" s="883">
        <v>41871.800000000003</v>
      </c>
      <c r="AB11" s="883">
        <v>42834.3</v>
      </c>
      <c r="AC11" s="883">
        <v>43374.6</v>
      </c>
      <c r="AD11" s="883">
        <v>43843.1</v>
      </c>
      <c r="AE11" s="883">
        <v>45398</v>
      </c>
      <c r="AF11" s="883">
        <v>47139</v>
      </c>
      <c r="AG11" s="885">
        <v>48217.1</v>
      </c>
    </row>
    <row r="12" spans="2:33" x14ac:dyDescent="0.25">
      <c r="B12" s="881" t="s">
        <v>40</v>
      </c>
      <c r="C12" s="881" t="s">
        <v>39</v>
      </c>
      <c r="D12" s="882" t="s">
        <v>35</v>
      </c>
      <c r="E12" s="883">
        <v>18434</v>
      </c>
      <c r="F12" s="883">
        <v>18860.400000000001</v>
      </c>
      <c r="G12" s="883">
        <v>19437.400000000001</v>
      </c>
      <c r="H12" s="883">
        <v>19963.3</v>
      </c>
      <c r="I12" s="883">
        <v>21125.9</v>
      </c>
      <c r="J12" s="883">
        <v>22195.8</v>
      </c>
      <c r="K12" s="883">
        <v>23108.5</v>
      </c>
      <c r="L12" s="883">
        <v>25213.7</v>
      </c>
      <c r="M12" s="883">
        <v>26096.2</v>
      </c>
      <c r="N12" s="883">
        <v>27033.5</v>
      </c>
      <c r="O12" s="883">
        <v>28572</v>
      </c>
      <c r="P12" s="883">
        <v>29822.400000000001</v>
      </c>
      <c r="Q12" s="883">
        <v>30639</v>
      </c>
      <c r="R12" s="883">
        <v>32473.4</v>
      </c>
      <c r="S12" s="884">
        <v>33576</v>
      </c>
      <c r="T12" s="883">
        <v>34255.800000000003</v>
      </c>
      <c r="U12" s="883">
        <v>35801.4</v>
      </c>
      <c r="V12" s="883">
        <v>37291.599999999999</v>
      </c>
      <c r="W12" s="883">
        <v>38268.1</v>
      </c>
      <c r="X12" s="883">
        <v>38405.4</v>
      </c>
      <c r="Y12" s="883">
        <v>38059.599999999999</v>
      </c>
      <c r="Z12" s="883">
        <v>39247.1</v>
      </c>
      <c r="AA12" s="883">
        <v>39956.5</v>
      </c>
      <c r="AB12" s="883">
        <v>41579.599999999999</v>
      </c>
      <c r="AC12" s="883">
        <v>42760.1</v>
      </c>
      <c r="AD12" s="883">
        <v>43843.1</v>
      </c>
      <c r="AE12" s="883">
        <v>46277.3</v>
      </c>
      <c r="AF12" s="883">
        <v>51230.5</v>
      </c>
      <c r="AG12" s="885">
        <v>55108.7</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137746.4</v>
      </c>
      <c r="F14" s="883">
        <v>142876.4</v>
      </c>
      <c r="G14" s="883">
        <v>145002.6</v>
      </c>
      <c r="H14" s="883">
        <v>144761.1</v>
      </c>
      <c r="I14" s="883">
        <v>147240.1</v>
      </c>
      <c r="J14" s="883">
        <v>148656.5</v>
      </c>
      <c r="K14" s="883">
        <v>149234.79999999999</v>
      </c>
      <c r="L14" s="883">
        <v>146479.20000000001</v>
      </c>
      <c r="M14" s="883">
        <v>147948.9</v>
      </c>
      <c r="N14" s="883">
        <v>149750.1</v>
      </c>
      <c r="O14" s="883">
        <v>153453.4</v>
      </c>
      <c r="P14" s="883">
        <v>154582.70000000001</v>
      </c>
      <c r="Q14" s="883">
        <v>155173.4</v>
      </c>
      <c r="R14" s="883">
        <v>155540.79999999999</v>
      </c>
      <c r="S14" s="883">
        <v>160590.39999999999</v>
      </c>
      <c r="T14" s="883">
        <v>160677</v>
      </c>
      <c r="U14" s="883">
        <v>162799.6</v>
      </c>
      <c r="V14" s="883">
        <v>164455.29999999999</v>
      </c>
      <c r="W14" s="883">
        <v>166397.20000000001</v>
      </c>
      <c r="X14" s="883">
        <v>167593.29999999999</v>
      </c>
      <c r="Y14" s="883">
        <v>166912.9</v>
      </c>
      <c r="Z14" s="883">
        <v>167413.79999999999</v>
      </c>
      <c r="AA14" s="883">
        <v>168616.7</v>
      </c>
      <c r="AB14" s="883">
        <v>170044.9</v>
      </c>
      <c r="AC14" s="883">
        <v>172138.7</v>
      </c>
      <c r="AD14" s="883">
        <v>168670</v>
      </c>
      <c r="AE14" s="883">
        <v>174738.3</v>
      </c>
      <c r="AF14" s="885">
        <v>176978.9</v>
      </c>
      <c r="AG14" s="885">
        <v>173989.2</v>
      </c>
    </row>
    <row r="15" spans="2:33" x14ac:dyDescent="0.25">
      <c r="B15" s="881" t="s">
        <v>37</v>
      </c>
      <c r="C15" s="881" t="s">
        <v>39</v>
      </c>
      <c r="D15" s="882" t="s">
        <v>35</v>
      </c>
      <c r="E15" s="883">
        <v>91824.9</v>
      </c>
      <c r="F15" s="883">
        <v>97097.3</v>
      </c>
      <c r="G15" s="883">
        <v>99808.3</v>
      </c>
      <c r="H15" s="883">
        <v>101392.3</v>
      </c>
      <c r="I15" s="883">
        <v>104558.6</v>
      </c>
      <c r="J15" s="883">
        <v>107870.5</v>
      </c>
      <c r="K15" s="883">
        <v>110288.2</v>
      </c>
      <c r="L15" s="883">
        <v>113159</v>
      </c>
      <c r="M15" s="883">
        <v>116695</v>
      </c>
      <c r="N15" s="883">
        <v>121146.9</v>
      </c>
      <c r="O15" s="883">
        <v>126581.7</v>
      </c>
      <c r="P15" s="883">
        <v>129724</v>
      </c>
      <c r="Q15" s="883">
        <v>133547.70000000001</v>
      </c>
      <c r="R15" s="883">
        <v>136856.6</v>
      </c>
      <c r="S15" s="883">
        <v>142578.9</v>
      </c>
      <c r="T15" s="883">
        <v>144807.70000000001</v>
      </c>
      <c r="U15" s="883">
        <v>149571.20000000001</v>
      </c>
      <c r="V15" s="883">
        <v>152925</v>
      </c>
      <c r="W15" s="883">
        <v>155912.5</v>
      </c>
      <c r="X15" s="883">
        <v>157541.29999999999</v>
      </c>
      <c r="Y15" s="883">
        <v>156637.6</v>
      </c>
      <c r="Z15" s="883">
        <v>157858.6</v>
      </c>
      <c r="AA15" s="883">
        <v>161554.79999999999</v>
      </c>
      <c r="AB15" s="883">
        <v>163832.79999999999</v>
      </c>
      <c r="AC15" s="883">
        <v>166343.1</v>
      </c>
      <c r="AD15" s="883">
        <v>168670</v>
      </c>
      <c r="AE15" s="883">
        <v>172717.1</v>
      </c>
      <c r="AF15" s="885">
        <v>182437.3</v>
      </c>
      <c r="AG15" s="885">
        <v>188598.3</v>
      </c>
    </row>
    <row r="16" spans="2:33" x14ac:dyDescent="0.25">
      <c r="B16" s="881" t="s">
        <v>40</v>
      </c>
      <c r="C16" s="881" t="s">
        <v>38</v>
      </c>
      <c r="D16" s="882" t="s">
        <v>35</v>
      </c>
      <c r="E16" s="883">
        <v>187221.8</v>
      </c>
      <c r="F16" s="883">
        <v>194906.9</v>
      </c>
      <c r="G16" s="883">
        <v>200112</v>
      </c>
      <c r="H16" s="883">
        <v>193489.9</v>
      </c>
      <c r="I16" s="883">
        <v>196056.2</v>
      </c>
      <c r="J16" s="883">
        <v>200226.9</v>
      </c>
      <c r="K16" s="883">
        <v>198818.2</v>
      </c>
      <c r="L16" s="883">
        <v>199416.7</v>
      </c>
      <c r="M16" s="883">
        <v>201272.9</v>
      </c>
      <c r="N16" s="883">
        <v>205059.20000000001</v>
      </c>
      <c r="O16" s="883">
        <v>208266</v>
      </c>
      <c r="P16" s="883">
        <v>208881.9</v>
      </c>
      <c r="Q16" s="883">
        <v>210920.6</v>
      </c>
      <c r="R16" s="883">
        <v>211828.8</v>
      </c>
      <c r="S16" s="883">
        <v>220179.1</v>
      </c>
      <c r="T16" s="883">
        <v>219228.3</v>
      </c>
      <c r="U16" s="883">
        <v>221623.3</v>
      </c>
      <c r="V16" s="883">
        <v>224428</v>
      </c>
      <c r="W16" s="883">
        <v>227494.8</v>
      </c>
      <c r="X16" s="883">
        <v>227119.2</v>
      </c>
      <c r="Y16" s="883">
        <v>227718.1</v>
      </c>
      <c r="Z16" s="883">
        <v>227928.4</v>
      </c>
      <c r="AA16" s="883">
        <v>230616.2</v>
      </c>
      <c r="AB16" s="883">
        <v>232289.7</v>
      </c>
      <c r="AC16" s="883">
        <v>235337.60000000001</v>
      </c>
      <c r="AD16" s="883">
        <v>231961.3</v>
      </c>
      <c r="AE16" s="883">
        <v>240153</v>
      </c>
      <c r="AF16" s="885">
        <v>243488.8</v>
      </c>
      <c r="AG16" s="885">
        <v>245293.5</v>
      </c>
    </row>
    <row r="17" spans="2:33" x14ac:dyDescent="0.25">
      <c r="B17" s="881" t="s">
        <v>40</v>
      </c>
      <c r="C17" s="881" t="s">
        <v>39</v>
      </c>
      <c r="D17" s="882" t="s">
        <v>35</v>
      </c>
      <c r="E17" s="883">
        <v>127472.1</v>
      </c>
      <c r="F17" s="883">
        <v>135101.20000000001</v>
      </c>
      <c r="G17" s="883">
        <v>140792.4</v>
      </c>
      <c r="H17" s="883">
        <v>138295.9</v>
      </c>
      <c r="I17" s="883">
        <v>142273.1</v>
      </c>
      <c r="J17" s="883">
        <v>148109.9</v>
      </c>
      <c r="K17" s="883">
        <v>149462.9</v>
      </c>
      <c r="L17" s="883">
        <v>154888.9</v>
      </c>
      <c r="M17" s="883">
        <v>159349.5</v>
      </c>
      <c r="N17" s="883">
        <v>166110</v>
      </c>
      <c r="O17" s="883">
        <v>172662.5</v>
      </c>
      <c r="P17" s="883">
        <v>176705.9</v>
      </c>
      <c r="Q17" s="883">
        <v>181546.9</v>
      </c>
      <c r="R17" s="883">
        <v>186684.3</v>
      </c>
      <c r="S17" s="883">
        <v>195983.4</v>
      </c>
      <c r="T17" s="883">
        <v>199015.5</v>
      </c>
      <c r="U17" s="883">
        <v>205084.5</v>
      </c>
      <c r="V17" s="883">
        <v>210524.4</v>
      </c>
      <c r="W17" s="883">
        <v>214591</v>
      </c>
      <c r="X17" s="883">
        <v>215164.4</v>
      </c>
      <c r="Y17" s="883">
        <v>215316.1</v>
      </c>
      <c r="Z17" s="883">
        <v>216425.9</v>
      </c>
      <c r="AA17" s="883">
        <v>222567.3</v>
      </c>
      <c r="AB17" s="883">
        <v>225963.9</v>
      </c>
      <c r="AC17" s="883">
        <v>229789.6</v>
      </c>
      <c r="AD17" s="883">
        <v>231961.3</v>
      </c>
      <c r="AE17" s="883">
        <v>240875</v>
      </c>
      <c r="AF17" s="885">
        <v>256065.9</v>
      </c>
      <c r="AG17" s="885">
        <v>265200.40000000002</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162784.03</v>
      </c>
      <c r="F19" s="883">
        <v>163975.72</v>
      </c>
      <c r="G19" s="883">
        <v>164134.60999999999</v>
      </c>
      <c r="H19" s="883">
        <v>165743.38</v>
      </c>
      <c r="I19" s="883">
        <v>167769.25</v>
      </c>
      <c r="J19" s="883">
        <v>169596.49</v>
      </c>
      <c r="K19" s="883">
        <v>170291.64</v>
      </c>
      <c r="L19" s="883">
        <v>170371.09</v>
      </c>
      <c r="M19" s="883">
        <v>168782.18</v>
      </c>
      <c r="N19" s="883">
        <v>167232.99</v>
      </c>
      <c r="O19" s="883">
        <v>165942</v>
      </c>
      <c r="P19" s="883">
        <v>167034.37</v>
      </c>
      <c r="Q19" s="883">
        <v>167987.72</v>
      </c>
      <c r="R19" s="883">
        <v>170371.09</v>
      </c>
      <c r="S19" s="883">
        <v>172794.18</v>
      </c>
      <c r="T19" s="883">
        <v>175991.87</v>
      </c>
      <c r="U19" s="883">
        <v>175117.96</v>
      </c>
      <c r="V19" s="883">
        <v>173886.56</v>
      </c>
      <c r="W19" s="883">
        <v>175078.24</v>
      </c>
      <c r="X19" s="883">
        <v>176230.2</v>
      </c>
      <c r="Y19" s="883">
        <v>178037.59</v>
      </c>
      <c r="Z19" s="883">
        <v>182327.65</v>
      </c>
      <c r="AA19" s="883">
        <v>186736.88</v>
      </c>
      <c r="AB19" s="883">
        <v>190629.72</v>
      </c>
      <c r="AC19" s="883">
        <v>195833.4</v>
      </c>
      <c r="AD19" s="885">
        <v>198614</v>
      </c>
      <c r="AE19" s="885">
        <v>203519.77</v>
      </c>
      <c r="AF19" s="885">
        <v>205088.82</v>
      </c>
      <c r="AG19" s="885">
        <v>207154.4</v>
      </c>
    </row>
    <row r="20" spans="2:33" x14ac:dyDescent="0.25">
      <c r="B20" s="881" t="s">
        <v>37</v>
      </c>
      <c r="C20" s="881" t="s">
        <v>39</v>
      </c>
      <c r="D20" s="882" t="s">
        <v>35</v>
      </c>
      <c r="E20" s="883">
        <v>118503</v>
      </c>
      <c r="F20" s="883">
        <v>120379</v>
      </c>
      <c r="G20" s="883">
        <v>120987</v>
      </c>
      <c r="H20" s="883">
        <v>121652</v>
      </c>
      <c r="I20" s="883">
        <v>124226</v>
      </c>
      <c r="J20" s="883">
        <v>125117</v>
      </c>
      <c r="K20" s="883">
        <v>126988</v>
      </c>
      <c r="L20" s="883">
        <v>129456</v>
      </c>
      <c r="M20" s="883">
        <v>130703</v>
      </c>
      <c r="N20" s="883">
        <v>130626</v>
      </c>
      <c r="O20" s="883">
        <v>130563</v>
      </c>
      <c r="P20" s="883">
        <v>131864</v>
      </c>
      <c r="Q20" s="883">
        <v>133482</v>
      </c>
      <c r="R20" s="883">
        <v>137853</v>
      </c>
      <c r="S20" s="883">
        <v>143018</v>
      </c>
      <c r="T20" s="883">
        <v>146428</v>
      </c>
      <c r="U20" s="883">
        <v>148532</v>
      </c>
      <c r="V20" s="883">
        <v>151265</v>
      </c>
      <c r="W20" s="883">
        <v>155128</v>
      </c>
      <c r="X20" s="883">
        <v>158884</v>
      </c>
      <c r="Y20" s="883">
        <v>162309</v>
      </c>
      <c r="Z20" s="883">
        <v>167709</v>
      </c>
      <c r="AA20" s="883">
        <v>174969</v>
      </c>
      <c r="AB20" s="883">
        <v>182318</v>
      </c>
      <c r="AC20" s="883">
        <v>191787</v>
      </c>
      <c r="AD20" s="885">
        <v>198614</v>
      </c>
      <c r="AE20" s="885">
        <v>208316</v>
      </c>
      <c r="AF20" s="885">
        <v>221246</v>
      </c>
      <c r="AG20" s="885">
        <v>235976</v>
      </c>
    </row>
    <row r="21" spans="2:33" x14ac:dyDescent="0.25">
      <c r="B21" s="881" t="s">
        <v>40</v>
      </c>
      <c r="C21" s="881" t="s">
        <v>38</v>
      </c>
      <c r="D21" s="882" t="s">
        <v>35</v>
      </c>
      <c r="E21" s="883">
        <v>187453.49</v>
      </c>
      <c r="F21" s="883">
        <v>189668.26</v>
      </c>
      <c r="G21" s="883">
        <v>190246.03</v>
      </c>
      <c r="H21" s="883">
        <v>194322.5</v>
      </c>
      <c r="I21" s="883">
        <v>200710.04</v>
      </c>
      <c r="J21" s="883">
        <v>204658.12</v>
      </c>
      <c r="K21" s="883">
        <v>208381.51</v>
      </c>
      <c r="L21" s="883">
        <v>211238.25</v>
      </c>
      <c r="M21" s="883">
        <v>211206.16</v>
      </c>
      <c r="N21" s="883">
        <v>211655.53</v>
      </c>
      <c r="O21" s="883">
        <v>216630.75</v>
      </c>
      <c r="P21" s="883">
        <v>221798.56</v>
      </c>
      <c r="Q21" s="883">
        <v>227255.26</v>
      </c>
      <c r="R21" s="883">
        <v>237719.27</v>
      </c>
      <c r="S21" s="883">
        <v>247059.85</v>
      </c>
      <c r="T21" s="883">
        <v>255983.15</v>
      </c>
      <c r="U21" s="883">
        <v>257812.74</v>
      </c>
      <c r="V21" s="883">
        <v>257876.94</v>
      </c>
      <c r="W21" s="883">
        <v>262274.39</v>
      </c>
      <c r="X21" s="883">
        <v>266382.96000000002</v>
      </c>
      <c r="Y21" s="883">
        <v>272963.09000000003</v>
      </c>
      <c r="Z21" s="883">
        <v>281950.59000000003</v>
      </c>
      <c r="AA21" s="883">
        <v>290392.42</v>
      </c>
      <c r="AB21" s="883">
        <v>296523.17</v>
      </c>
      <c r="AC21" s="883">
        <v>307629.15000000002</v>
      </c>
      <c r="AD21" s="885">
        <v>320982</v>
      </c>
      <c r="AE21" s="885">
        <v>333115.12</v>
      </c>
      <c r="AF21" s="885">
        <v>320596.82</v>
      </c>
      <c r="AG21" s="885">
        <v>324577</v>
      </c>
    </row>
    <row r="22" spans="2:33" x14ac:dyDescent="0.25">
      <c r="B22" s="881" t="s">
        <v>40</v>
      </c>
      <c r="C22" s="881" t="s">
        <v>39</v>
      </c>
      <c r="D22" s="882" t="s">
        <v>35</v>
      </c>
      <c r="E22" s="883">
        <v>157082</v>
      </c>
      <c r="F22" s="883">
        <v>159595</v>
      </c>
      <c r="G22" s="883">
        <v>160446</v>
      </c>
      <c r="H22" s="883">
        <v>162305</v>
      </c>
      <c r="I22" s="883">
        <v>169090</v>
      </c>
      <c r="J22" s="883">
        <v>168981</v>
      </c>
      <c r="K22" s="883">
        <v>173175</v>
      </c>
      <c r="L22" s="883">
        <v>178120</v>
      </c>
      <c r="M22" s="883">
        <v>178667</v>
      </c>
      <c r="N22" s="883">
        <v>179537</v>
      </c>
      <c r="O22" s="883">
        <v>182903</v>
      </c>
      <c r="P22" s="883">
        <v>185552</v>
      </c>
      <c r="Q22" s="883">
        <v>188808</v>
      </c>
      <c r="R22" s="883">
        <v>199379</v>
      </c>
      <c r="S22" s="883">
        <v>211286</v>
      </c>
      <c r="T22" s="883">
        <v>219465</v>
      </c>
      <c r="U22" s="883">
        <v>225250</v>
      </c>
      <c r="V22" s="883">
        <v>230401</v>
      </c>
      <c r="W22" s="883">
        <v>237792</v>
      </c>
      <c r="X22" s="883">
        <v>245256</v>
      </c>
      <c r="Y22" s="883">
        <v>253122</v>
      </c>
      <c r="Z22" s="883">
        <v>262985</v>
      </c>
      <c r="AA22" s="883">
        <v>275455</v>
      </c>
      <c r="AB22" s="883">
        <v>286904</v>
      </c>
      <c r="AC22" s="883">
        <v>304337</v>
      </c>
      <c r="AD22" s="885">
        <v>320982</v>
      </c>
      <c r="AE22" s="885">
        <v>344290</v>
      </c>
      <c r="AF22" s="885">
        <v>360791</v>
      </c>
      <c r="AG22" s="885">
        <v>382772</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107774</v>
      </c>
      <c r="F24" s="883">
        <v>107915.7</v>
      </c>
      <c r="G24" s="883">
        <v>107717.1</v>
      </c>
      <c r="H24" s="883">
        <v>112159.1</v>
      </c>
      <c r="I24" s="883">
        <v>113071.1</v>
      </c>
      <c r="J24" s="883">
        <v>116048</v>
      </c>
      <c r="K24" s="883">
        <v>117253</v>
      </c>
      <c r="L24" s="883">
        <v>117697.8</v>
      </c>
      <c r="M24" s="883">
        <v>116601.9</v>
      </c>
      <c r="N24" s="883">
        <v>116924.8</v>
      </c>
      <c r="O24" s="883">
        <v>116230.8</v>
      </c>
      <c r="P24" s="883">
        <v>116980.6</v>
      </c>
      <c r="Q24" s="883">
        <v>114850.9</v>
      </c>
      <c r="R24" s="883">
        <v>116392.3</v>
      </c>
      <c r="S24" s="883">
        <v>117268.8</v>
      </c>
      <c r="T24" s="883">
        <v>117032.4</v>
      </c>
      <c r="U24" s="883">
        <v>116843.2</v>
      </c>
      <c r="V24" s="883">
        <v>114300.7</v>
      </c>
      <c r="W24" s="883">
        <v>113163.8</v>
      </c>
      <c r="X24" s="883">
        <v>111957.6</v>
      </c>
      <c r="Y24" s="883">
        <v>110612.3</v>
      </c>
      <c r="Z24" s="883">
        <v>109904.8</v>
      </c>
      <c r="AA24" s="883">
        <v>108269.9</v>
      </c>
      <c r="AB24" s="883">
        <v>107138.9</v>
      </c>
      <c r="AC24" s="883">
        <v>107157.9</v>
      </c>
      <c r="AD24" s="883">
        <v>104455</v>
      </c>
      <c r="AE24" s="883">
        <v>104263.2</v>
      </c>
      <c r="AF24" s="883">
        <v>104366.5</v>
      </c>
      <c r="AG24" s="883">
        <v>104949.1</v>
      </c>
    </row>
    <row r="25" spans="2:33" x14ac:dyDescent="0.25">
      <c r="B25" s="881" t="s">
        <v>37</v>
      </c>
      <c r="C25" s="881" t="s">
        <v>39</v>
      </c>
      <c r="D25" s="882" t="s">
        <v>35</v>
      </c>
      <c r="E25" s="883">
        <v>57858</v>
      </c>
      <c r="F25" s="883">
        <v>62574</v>
      </c>
      <c r="G25" s="883">
        <v>65430</v>
      </c>
      <c r="H25" s="883">
        <v>66985</v>
      </c>
      <c r="I25" s="883">
        <v>68546</v>
      </c>
      <c r="J25" s="883">
        <v>72011</v>
      </c>
      <c r="K25" s="883">
        <v>75728</v>
      </c>
      <c r="L25" s="883">
        <v>79480</v>
      </c>
      <c r="M25" s="883">
        <v>85340</v>
      </c>
      <c r="N25" s="883">
        <v>90004</v>
      </c>
      <c r="O25" s="883">
        <v>92587</v>
      </c>
      <c r="P25" s="883">
        <v>96127</v>
      </c>
      <c r="Q25" s="883">
        <v>97180</v>
      </c>
      <c r="R25" s="883">
        <v>101940</v>
      </c>
      <c r="S25" s="883">
        <v>103603</v>
      </c>
      <c r="T25" s="883">
        <v>105901</v>
      </c>
      <c r="U25" s="883">
        <v>107458</v>
      </c>
      <c r="V25" s="883">
        <v>105776</v>
      </c>
      <c r="W25" s="883">
        <v>104461</v>
      </c>
      <c r="X25" s="883">
        <v>102746</v>
      </c>
      <c r="Y25" s="883">
        <v>102263</v>
      </c>
      <c r="Z25" s="883">
        <v>102906</v>
      </c>
      <c r="AA25" s="883">
        <v>103301</v>
      </c>
      <c r="AB25" s="883">
        <v>104767</v>
      </c>
      <c r="AC25" s="883">
        <v>105133</v>
      </c>
      <c r="AD25" s="883">
        <v>104455</v>
      </c>
      <c r="AE25" s="883">
        <v>106850</v>
      </c>
      <c r="AF25" s="883">
        <v>109176</v>
      </c>
      <c r="AG25" s="883">
        <v>111591</v>
      </c>
    </row>
    <row r="26" spans="2:33" x14ac:dyDescent="0.25">
      <c r="B26" s="881" t="s">
        <v>40</v>
      </c>
      <c r="C26" s="881" t="s">
        <v>39</v>
      </c>
      <c r="D26" s="882" t="s">
        <v>35</v>
      </c>
      <c r="E26" s="883">
        <v>85603</v>
      </c>
      <c r="F26" s="883">
        <v>91564</v>
      </c>
      <c r="G26" s="883">
        <v>95726</v>
      </c>
      <c r="H26" s="883">
        <v>99425</v>
      </c>
      <c r="I26" s="883">
        <v>102525</v>
      </c>
      <c r="J26" s="883">
        <v>107707</v>
      </c>
      <c r="K26" s="883">
        <v>113823</v>
      </c>
      <c r="L26" s="883">
        <v>117622</v>
      </c>
      <c r="M26" s="883">
        <v>125099</v>
      </c>
      <c r="N26" s="883">
        <v>131674</v>
      </c>
      <c r="O26" s="883">
        <v>135319</v>
      </c>
      <c r="P26" s="883">
        <v>136718</v>
      </c>
      <c r="Q26" s="883">
        <v>137199</v>
      </c>
      <c r="R26" s="883">
        <v>144019</v>
      </c>
      <c r="S26" s="883">
        <v>147193</v>
      </c>
      <c r="T26" s="883">
        <v>149992</v>
      </c>
      <c r="U26" s="883">
        <v>150644</v>
      </c>
      <c r="V26" s="883">
        <v>148886</v>
      </c>
      <c r="W26" s="883">
        <v>149535</v>
      </c>
      <c r="X26" s="883">
        <v>146481</v>
      </c>
      <c r="Y26" s="883">
        <v>145076</v>
      </c>
      <c r="Z26" s="883">
        <v>147407</v>
      </c>
      <c r="AA26" s="883">
        <v>148835</v>
      </c>
      <c r="AB26" s="883">
        <v>151285</v>
      </c>
      <c r="AC26" s="883">
        <v>151344</v>
      </c>
      <c r="AD26" s="883">
        <v>150195</v>
      </c>
      <c r="AE26" s="883">
        <v>154470</v>
      </c>
      <c r="AF26" s="883">
        <v>160919</v>
      </c>
      <c r="AG26" s="883">
        <v>164176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41476.425999999999</v>
      </c>
      <c r="F28" s="883">
        <v>41238.445</v>
      </c>
      <c r="G28" s="883">
        <v>42020.1</v>
      </c>
      <c r="H28" s="883">
        <v>42959.63</v>
      </c>
      <c r="I28" s="883">
        <v>44279.667000000001</v>
      </c>
      <c r="J28" s="883">
        <v>45656.707999999999</v>
      </c>
      <c r="K28" s="883">
        <v>47441.059000000001</v>
      </c>
      <c r="L28" s="883">
        <v>49095.385000000002</v>
      </c>
      <c r="M28" s="883">
        <v>50529.588000000003</v>
      </c>
      <c r="N28" s="883">
        <v>50373.247000000003</v>
      </c>
      <c r="O28" s="883">
        <v>50483.091999999997</v>
      </c>
      <c r="P28" s="883">
        <v>50904.894</v>
      </c>
      <c r="Q28" s="883">
        <v>51868.508999999998</v>
      </c>
      <c r="R28" s="883">
        <v>52465.430999999997</v>
      </c>
      <c r="S28" s="883">
        <v>53713.292000000001</v>
      </c>
      <c r="T28" s="883">
        <v>55075.43</v>
      </c>
      <c r="U28" s="883">
        <v>54672.2</v>
      </c>
      <c r="V28" s="883">
        <v>54646.239999999998</v>
      </c>
      <c r="W28" s="883">
        <v>55035.368000000002</v>
      </c>
      <c r="X28" s="883">
        <v>54719.603999999999</v>
      </c>
      <c r="Y28" s="883">
        <v>54200.908000000003</v>
      </c>
      <c r="Z28" s="883">
        <v>54037.851000000002</v>
      </c>
      <c r="AA28" s="883">
        <v>54634.830999999998</v>
      </c>
      <c r="AB28" s="883">
        <v>54655.847000000002</v>
      </c>
      <c r="AC28" s="883">
        <v>55992.108</v>
      </c>
      <c r="AD28" s="883">
        <v>57597.106</v>
      </c>
      <c r="AE28" s="883">
        <v>58244</v>
      </c>
      <c r="AF28" s="883">
        <v>59926</v>
      </c>
      <c r="AG28" s="883">
        <v>61070.514000000003</v>
      </c>
    </row>
    <row r="29" spans="2:33" x14ac:dyDescent="0.25">
      <c r="B29" s="881" t="s">
        <v>37</v>
      </c>
      <c r="C29" s="881" t="s">
        <v>39</v>
      </c>
      <c r="D29" s="882" t="s">
        <v>35</v>
      </c>
      <c r="E29" s="883">
        <v>25097</v>
      </c>
      <c r="F29" s="883">
        <v>25060</v>
      </c>
      <c r="G29" s="883">
        <v>25985</v>
      </c>
      <c r="H29" s="883">
        <v>26849</v>
      </c>
      <c r="I29" s="883">
        <v>28297</v>
      </c>
      <c r="J29" s="883">
        <v>30193</v>
      </c>
      <c r="K29" s="883">
        <v>32491</v>
      </c>
      <c r="L29" s="883">
        <v>34848</v>
      </c>
      <c r="M29" s="883">
        <v>36845</v>
      </c>
      <c r="N29" s="883">
        <v>37604</v>
      </c>
      <c r="O29" s="883">
        <v>38299</v>
      </c>
      <c r="P29" s="883">
        <v>39092</v>
      </c>
      <c r="Q29" s="883">
        <v>40666</v>
      </c>
      <c r="R29" s="883">
        <v>42717</v>
      </c>
      <c r="S29" s="883">
        <v>44796</v>
      </c>
      <c r="T29" s="883">
        <v>46166</v>
      </c>
      <c r="U29" s="883">
        <v>46333</v>
      </c>
      <c r="V29" s="883">
        <v>47045</v>
      </c>
      <c r="W29" s="883">
        <v>47582</v>
      </c>
      <c r="X29" s="883">
        <v>47578</v>
      </c>
      <c r="Y29" s="883">
        <v>47534</v>
      </c>
      <c r="Z29" s="883">
        <v>48156</v>
      </c>
      <c r="AA29" s="883">
        <v>49393</v>
      </c>
      <c r="AB29" s="883">
        <v>51373</v>
      </c>
      <c r="AC29" s="883">
        <v>53899</v>
      </c>
      <c r="AD29" s="883">
        <v>56182</v>
      </c>
      <c r="AE29" s="883">
        <v>58244</v>
      </c>
      <c r="AF29" s="883">
        <v>63093</v>
      </c>
      <c r="AG29" s="883">
        <v>67890</v>
      </c>
    </row>
    <row r="30" spans="2:33" x14ac:dyDescent="0.25">
      <c r="B30" s="881" t="s">
        <v>40</v>
      </c>
      <c r="C30" s="881" t="s">
        <v>45</v>
      </c>
      <c r="D30" s="882" t="s">
        <v>35</v>
      </c>
      <c r="E30" s="883">
        <v>61034.033000000003</v>
      </c>
      <c r="F30" s="883">
        <v>60910.347000000002</v>
      </c>
      <c r="G30" s="883">
        <v>61972.576999999997</v>
      </c>
      <c r="H30" s="883">
        <v>64090.345000000001</v>
      </c>
      <c r="I30" s="883">
        <v>66697.574999999997</v>
      </c>
      <c r="J30" s="883">
        <v>69626.429000000004</v>
      </c>
      <c r="K30" s="883">
        <v>73930.452000000005</v>
      </c>
      <c r="L30" s="883">
        <v>77165.403000000006</v>
      </c>
      <c r="M30" s="883">
        <v>80075.766000000003</v>
      </c>
      <c r="N30" s="883">
        <v>79319.941000000006</v>
      </c>
      <c r="O30" s="883">
        <v>79865.642000000007</v>
      </c>
      <c r="P30" s="883">
        <v>81570.567999999999</v>
      </c>
      <c r="Q30" s="883">
        <v>84317.172000000006</v>
      </c>
      <c r="R30" s="883">
        <v>85894.255000000005</v>
      </c>
      <c r="S30" s="883">
        <v>89475.760999999999</v>
      </c>
      <c r="T30" s="883">
        <v>89409.043999999994</v>
      </c>
      <c r="U30" s="883">
        <v>86896.548999999999</v>
      </c>
      <c r="V30" s="883">
        <v>84649.904999999999</v>
      </c>
      <c r="W30" s="883">
        <v>85066.313999999998</v>
      </c>
      <c r="X30" s="883">
        <v>85507.381999999998</v>
      </c>
      <c r="Y30" s="883">
        <v>84592.305999999997</v>
      </c>
      <c r="Z30" s="883">
        <v>85723.222999999998</v>
      </c>
      <c r="AA30" s="883">
        <v>85845.907999999996</v>
      </c>
      <c r="AB30" s="883">
        <v>86862.453999999998</v>
      </c>
      <c r="AC30" s="883">
        <v>88874.87</v>
      </c>
      <c r="AD30" s="883">
        <v>92272.263999999996</v>
      </c>
      <c r="AE30" s="883">
        <v>95006</v>
      </c>
      <c r="AF30" s="883">
        <v>96797</v>
      </c>
      <c r="AG30" s="883">
        <v>100374.61900000001</v>
      </c>
    </row>
    <row r="31" spans="2:33" x14ac:dyDescent="0.25">
      <c r="B31" s="881" t="s">
        <v>40</v>
      </c>
      <c r="C31" s="881" t="s">
        <v>39</v>
      </c>
      <c r="D31" s="882" t="s">
        <v>35</v>
      </c>
      <c r="E31" s="883">
        <v>37503</v>
      </c>
      <c r="F31" s="883">
        <v>37731</v>
      </c>
      <c r="G31" s="883">
        <v>38920</v>
      </c>
      <c r="H31" s="883">
        <v>40732</v>
      </c>
      <c r="I31" s="883">
        <v>43359</v>
      </c>
      <c r="J31" s="883">
        <v>46962</v>
      </c>
      <c r="K31" s="883">
        <v>51535</v>
      </c>
      <c r="L31" s="883">
        <v>55812</v>
      </c>
      <c r="M31" s="883">
        <v>59647</v>
      </c>
      <c r="N31" s="883">
        <v>60322</v>
      </c>
      <c r="O31" s="883">
        <v>61881</v>
      </c>
      <c r="P31" s="883">
        <v>63971</v>
      </c>
      <c r="Q31" s="883">
        <v>68327</v>
      </c>
      <c r="R31" s="883">
        <v>70797</v>
      </c>
      <c r="S31" s="883">
        <v>75104</v>
      </c>
      <c r="T31" s="883">
        <v>77399</v>
      </c>
      <c r="U31" s="883">
        <v>76970</v>
      </c>
      <c r="V31" s="883">
        <v>76842</v>
      </c>
      <c r="W31" s="883">
        <v>76760</v>
      </c>
      <c r="X31" s="883">
        <v>77838</v>
      </c>
      <c r="Y31" s="883">
        <v>76595</v>
      </c>
      <c r="Z31" s="883">
        <v>76161</v>
      </c>
      <c r="AA31" s="883">
        <v>78115</v>
      </c>
      <c r="AB31" s="883">
        <v>82226</v>
      </c>
      <c r="AC31" s="883">
        <v>86641</v>
      </c>
      <c r="AD31" s="883">
        <v>90526</v>
      </c>
      <c r="AE31" s="883">
        <v>95006</v>
      </c>
      <c r="AF31" s="883">
        <v>102435</v>
      </c>
      <c r="AG31" s="883">
        <v>113409</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45095</v>
      </c>
      <c r="F33" s="883">
        <v>45171</v>
      </c>
      <c r="G33" s="883">
        <v>46162</v>
      </c>
      <c r="H33" s="883">
        <v>47026</v>
      </c>
      <c r="I33" s="883">
        <v>48091</v>
      </c>
      <c r="J33" s="883">
        <v>49578</v>
      </c>
      <c r="K33" s="883">
        <v>51135</v>
      </c>
      <c r="L33" s="883">
        <v>51558</v>
      </c>
      <c r="M33" s="883">
        <v>52695</v>
      </c>
      <c r="N33" s="883">
        <v>53911</v>
      </c>
      <c r="O33" s="883">
        <v>54823</v>
      </c>
      <c r="P33" s="883">
        <v>56511</v>
      </c>
      <c r="Q33" s="883">
        <v>57686</v>
      </c>
      <c r="R33" s="883">
        <v>59875</v>
      </c>
      <c r="S33" s="883">
        <v>61028</v>
      </c>
      <c r="T33" s="883">
        <v>62995</v>
      </c>
      <c r="U33" s="883">
        <v>64959</v>
      </c>
      <c r="V33" s="883">
        <v>64030</v>
      </c>
      <c r="W33" s="883">
        <v>65226</v>
      </c>
      <c r="X33" s="883">
        <v>65598</v>
      </c>
      <c r="Y33" s="883">
        <v>66229</v>
      </c>
      <c r="Z33" s="883">
        <v>66090</v>
      </c>
      <c r="AA33" s="883">
        <v>66432</v>
      </c>
      <c r="AB33" s="883">
        <v>68210</v>
      </c>
      <c r="AC33" s="883">
        <v>68814</v>
      </c>
      <c r="AD33" s="883">
        <v>69624</v>
      </c>
      <c r="AE33" s="883">
        <v>70949</v>
      </c>
      <c r="AF33" s="885">
        <v>70758</v>
      </c>
      <c r="AG33" s="885">
        <v>68892</v>
      </c>
    </row>
    <row r="34" spans="2:34" x14ac:dyDescent="0.25">
      <c r="B34" s="881" t="s">
        <v>37</v>
      </c>
      <c r="C34" s="881" t="s">
        <v>39</v>
      </c>
      <c r="D34" s="882" t="s">
        <v>35</v>
      </c>
      <c r="E34" s="883">
        <v>26774</v>
      </c>
      <c r="F34" s="883">
        <v>28075</v>
      </c>
      <c r="G34" s="883">
        <v>29233</v>
      </c>
      <c r="H34" s="883">
        <v>30677</v>
      </c>
      <c r="I34" s="883">
        <v>32468</v>
      </c>
      <c r="J34" s="883">
        <v>34959</v>
      </c>
      <c r="K34" s="883">
        <v>37138</v>
      </c>
      <c r="L34" s="883">
        <v>38623</v>
      </c>
      <c r="M34" s="883">
        <v>41211</v>
      </c>
      <c r="N34" s="883">
        <v>44100</v>
      </c>
      <c r="O34" s="883">
        <v>47010</v>
      </c>
      <c r="P34" s="883">
        <v>51125</v>
      </c>
      <c r="Q34" s="883">
        <v>55329</v>
      </c>
      <c r="R34" s="883">
        <v>60572</v>
      </c>
      <c r="S34" s="883">
        <v>63743</v>
      </c>
      <c r="T34" s="883">
        <v>65358</v>
      </c>
      <c r="U34" s="883">
        <v>65114</v>
      </c>
      <c r="V34" s="883">
        <v>61920</v>
      </c>
      <c r="W34" s="883">
        <v>62771</v>
      </c>
      <c r="X34" s="883">
        <v>62536</v>
      </c>
      <c r="Y34" s="883">
        <v>63221</v>
      </c>
      <c r="Z34" s="883">
        <v>63515</v>
      </c>
      <c r="AA34" s="883">
        <v>63716</v>
      </c>
      <c r="AB34" s="883">
        <v>65339</v>
      </c>
      <c r="AC34" s="883">
        <v>68136</v>
      </c>
      <c r="AD34" s="883">
        <v>69624</v>
      </c>
      <c r="AE34" s="883">
        <v>72870</v>
      </c>
      <c r="AF34" s="885">
        <v>77306</v>
      </c>
      <c r="AG34" s="885">
        <v>81557</v>
      </c>
    </row>
    <row r="35" spans="2:34" x14ac:dyDescent="0.25">
      <c r="B35" s="881" t="s">
        <v>40</v>
      </c>
      <c r="C35" s="881" t="s">
        <v>39</v>
      </c>
      <c r="D35" s="882" t="s">
        <v>35</v>
      </c>
      <c r="E35" s="883">
        <v>35134</v>
      </c>
      <c r="F35" s="883">
        <v>36349</v>
      </c>
      <c r="G35" s="883">
        <v>37836</v>
      </c>
      <c r="H35" s="883">
        <v>39805</v>
      </c>
      <c r="I35" s="883">
        <v>41872</v>
      </c>
      <c r="J35" s="883">
        <v>45953</v>
      </c>
      <c r="K35" s="883">
        <v>49190</v>
      </c>
      <c r="L35" s="883">
        <v>51919</v>
      </c>
      <c r="M35" s="883">
        <v>55821</v>
      </c>
      <c r="N35" s="883">
        <v>59850</v>
      </c>
      <c r="O35" s="883">
        <v>64432</v>
      </c>
      <c r="P35" s="883">
        <v>70404</v>
      </c>
      <c r="Q35" s="883">
        <v>77811</v>
      </c>
      <c r="R35" s="883">
        <v>85026</v>
      </c>
      <c r="S35" s="883">
        <v>88790</v>
      </c>
      <c r="T35" s="883">
        <v>89610</v>
      </c>
      <c r="U35" s="883">
        <v>89497</v>
      </c>
      <c r="V35" s="883">
        <v>84906</v>
      </c>
      <c r="W35" s="883">
        <v>85520</v>
      </c>
      <c r="X35" s="883">
        <v>85171</v>
      </c>
      <c r="Y35" s="883">
        <v>86082</v>
      </c>
      <c r="Z35" s="883">
        <v>85686</v>
      </c>
      <c r="AA35" s="883">
        <v>85611</v>
      </c>
      <c r="AB35" s="883">
        <v>87853</v>
      </c>
      <c r="AC35" s="883">
        <v>91454</v>
      </c>
      <c r="AD35" s="883">
        <v>92282</v>
      </c>
      <c r="AE35" s="883">
        <v>97673</v>
      </c>
      <c r="AF35" s="885">
        <v>105536</v>
      </c>
      <c r="AG35" s="885">
        <v>111549</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98524</v>
      </c>
      <c r="F37" s="883">
        <v>97191</v>
      </c>
      <c r="G37" s="883">
        <v>95411</v>
      </c>
      <c r="H37" s="883">
        <v>96056</v>
      </c>
      <c r="I37" s="883">
        <v>95796</v>
      </c>
      <c r="J37" s="883">
        <v>93970</v>
      </c>
      <c r="K37" s="883">
        <v>96827</v>
      </c>
      <c r="L37" s="883">
        <v>96279</v>
      </c>
      <c r="M37" s="883">
        <v>97041</v>
      </c>
      <c r="N37" s="883">
        <v>98844</v>
      </c>
      <c r="O37" s="883">
        <v>101322</v>
      </c>
      <c r="P37" s="883">
        <v>102999</v>
      </c>
      <c r="Q37" s="883">
        <v>102906</v>
      </c>
      <c r="R37" s="883">
        <v>103002</v>
      </c>
      <c r="S37" s="883">
        <v>106445</v>
      </c>
      <c r="T37" s="883">
        <v>103506</v>
      </c>
      <c r="U37" s="883">
        <v>103581</v>
      </c>
      <c r="V37" s="883">
        <v>101783</v>
      </c>
      <c r="W37" s="883">
        <v>100008</v>
      </c>
      <c r="X37" s="883">
        <v>99581</v>
      </c>
      <c r="Y37" s="883">
        <v>98073</v>
      </c>
      <c r="Z37" s="883">
        <v>101403</v>
      </c>
      <c r="AA37" s="883">
        <v>103664</v>
      </c>
      <c r="AB37" s="883">
        <v>104611</v>
      </c>
      <c r="AC37" s="883">
        <v>108689</v>
      </c>
      <c r="AD37" s="883">
        <v>104059</v>
      </c>
      <c r="AE37" s="883">
        <v>108266</v>
      </c>
      <c r="AF37" s="883">
        <v>114416</v>
      </c>
      <c r="AG37" s="886" t="s">
        <v>35</v>
      </c>
    </row>
    <row r="38" spans="2:34" x14ac:dyDescent="0.25">
      <c r="B38" s="881" t="s">
        <v>37</v>
      </c>
      <c r="C38" s="881" t="s">
        <v>49</v>
      </c>
      <c r="D38" s="882" t="s">
        <v>35</v>
      </c>
      <c r="E38" s="883">
        <v>45344</v>
      </c>
      <c r="F38" s="883">
        <v>46068</v>
      </c>
      <c r="G38" s="883">
        <v>44956</v>
      </c>
      <c r="H38" s="883">
        <v>45359</v>
      </c>
      <c r="I38" s="883">
        <v>47543</v>
      </c>
      <c r="J38" s="883">
        <v>49569</v>
      </c>
      <c r="K38" s="883">
        <v>52487</v>
      </c>
      <c r="L38" s="883">
        <v>54749</v>
      </c>
      <c r="M38" s="883">
        <v>59687</v>
      </c>
      <c r="N38" s="883">
        <v>63132</v>
      </c>
      <c r="O38" s="883">
        <v>68365</v>
      </c>
      <c r="P38" s="883">
        <v>70998</v>
      </c>
      <c r="Q38" s="883">
        <v>72861</v>
      </c>
      <c r="R38" s="883">
        <v>76017</v>
      </c>
      <c r="S38" s="883">
        <v>80483</v>
      </c>
      <c r="T38" s="883">
        <v>81800</v>
      </c>
      <c r="U38" s="883">
        <v>81315</v>
      </c>
      <c r="V38" s="883">
        <v>82055</v>
      </c>
      <c r="W38" s="883">
        <v>81750</v>
      </c>
      <c r="X38" s="883">
        <v>81880</v>
      </c>
      <c r="Y38" s="883">
        <v>83381</v>
      </c>
      <c r="Z38" s="883">
        <v>87595</v>
      </c>
      <c r="AA38" s="883">
        <v>91002</v>
      </c>
      <c r="AB38" s="883">
        <v>93654</v>
      </c>
      <c r="AC38" s="883">
        <v>98128</v>
      </c>
      <c r="AD38" s="883">
        <v>101265</v>
      </c>
      <c r="AE38" s="883">
        <v>106732</v>
      </c>
      <c r="AF38" s="883">
        <v>114416</v>
      </c>
      <c r="AG38" s="886" t="s">
        <v>35</v>
      </c>
    </row>
    <row r="39" spans="2:34" x14ac:dyDescent="0.25">
      <c r="B39" s="881" t="s">
        <v>40</v>
      </c>
      <c r="C39" s="881" t="s">
        <v>49</v>
      </c>
      <c r="D39" s="882" t="s">
        <v>35</v>
      </c>
      <c r="E39" s="883">
        <v>69163</v>
      </c>
      <c r="F39" s="883">
        <v>71470</v>
      </c>
      <c r="G39" s="883">
        <v>71600</v>
      </c>
      <c r="H39" s="883">
        <v>73492</v>
      </c>
      <c r="I39" s="883">
        <v>78743</v>
      </c>
      <c r="J39" s="883">
        <v>84776</v>
      </c>
      <c r="K39" s="883">
        <v>91282</v>
      </c>
      <c r="L39" s="883">
        <v>97871</v>
      </c>
      <c r="M39" s="883">
        <v>107049</v>
      </c>
      <c r="N39" s="883">
        <v>116937</v>
      </c>
      <c r="O39" s="883">
        <v>124765</v>
      </c>
      <c r="P39" s="883">
        <v>130830</v>
      </c>
      <c r="Q39" s="883">
        <v>135711</v>
      </c>
      <c r="R39" s="883">
        <v>144625</v>
      </c>
      <c r="S39" s="883">
        <v>149925</v>
      </c>
      <c r="T39" s="883">
        <v>148698</v>
      </c>
      <c r="U39" s="883">
        <v>147315</v>
      </c>
      <c r="V39" s="883">
        <v>147592</v>
      </c>
      <c r="W39" s="883">
        <v>146612</v>
      </c>
      <c r="X39" s="883">
        <v>148618</v>
      </c>
      <c r="Y39" s="883">
        <v>150122</v>
      </c>
      <c r="Z39" s="883">
        <v>153318</v>
      </c>
      <c r="AA39" s="883">
        <v>157861</v>
      </c>
      <c r="AB39" s="883">
        <v>162769</v>
      </c>
      <c r="AC39" s="883">
        <v>170791</v>
      </c>
      <c r="AD39" s="883">
        <v>175366</v>
      </c>
      <c r="AE39" s="883">
        <v>188443</v>
      </c>
      <c r="AF39" s="883">
        <v>206497</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6452325B-A8FF-43F5-AD39-1B710D9CA7CF}"/>
    <hyperlink ref="AH41" r:id="rId2" xr:uid="{1020271B-A7D6-4293-B497-3A5BDF305F09}"/>
  </hyperlinks>
  <pageMargins left="0.7" right="0.7" top="0.75" bottom="0.75" header="0.3" footer="0.3"/>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3611-48E8-4C82-B143-2F400229DF01}">
  <dimension ref="B1:AH41"/>
  <sheetViews>
    <sheetView topLeftCell="A10" workbookViewId="0">
      <selection activeCell="A28" sqref="A28:XFD31"/>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70</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100*administration!E9/administration!$E9</f>
        <v>100</v>
      </c>
      <c r="F9" s="883">
        <f>100*administration!F9/administration!$E9</f>
        <v>101.91345179923802</v>
      </c>
      <c r="G9" s="883">
        <f>100*administration!G9/administration!$E9</f>
        <v>101.55279897949238</v>
      </c>
      <c r="H9" s="883">
        <f>100*administration!H9/administration!$E9</f>
        <v>102.04949122948284</v>
      </c>
      <c r="I9" s="883">
        <f>100*administration!I9/administration!$E9</f>
        <v>104.9999788100576</v>
      </c>
      <c r="J9" s="883">
        <f>100*administration!J9/administration!$E9</f>
        <v>108.86121011523092</v>
      </c>
      <c r="K9" s="883">
        <f>100*administration!K9/administration!$E9</f>
        <v>108.77602654675985</v>
      </c>
      <c r="L9" s="883">
        <f>100*administration!L9/administration!$E9</f>
        <v>112.13124202728417</v>
      </c>
      <c r="M9" s="883">
        <f>100*administration!M9/administration!$E9</f>
        <v>114.30702531350521</v>
      </c>
      <c r="N9" s="883">
        <f>100*administration!N9/administration!$E9</f>
        <v>116.17936862447608</v>
      </c>
      <c r="O9" s="883">
        <f>100*administration!O9/administration!$E9</f>
        <v>119.1574031301783</v>
      </c>
      <c r="P9" s="883">
        <f>100*administration!P9/administration!$E9</f>
        <v>122.24223494560543</v>
      </c>
      <c r="Q9" s="883">
        <f>100*administration!Q9/administration!$E9</f>
        <v>123.92005458529164</v>
      </c>
      <c r="R9" s="883">
        <f>100*administration!R9/administration!$E9</f>
        <v>126.19204021003472</v>
      </c>
      <c r="S9" s="883">
        <f>100*administration!S9/administration!$E9</f>
        <v>126.74721670106501</v>
      </c>
      <c r="T9" s="883">
        <f>100*administration!T9/administration!$E9</f>
        <v>128.76195642500244</v>
      </c>
      <c r="U9" s="883">
        <f>100*administration!U9/administration!$E9</f>
        <v>129.52648954700143</v>
      </c>
      <c r="V9" s="883">
        <f>100*administration!V9/administration!$E9</f>
        <v>131.02461847508698</v>
      </c>
      <c r="W9" s="883">
        <f>100*administration!W9/administration!$E9</f>
        <v>132.72405185602707</v>
      </c>
      <c r="X9" s="883">
        <f>100*administration!X9/administration!$E9</f>
        <v>132.86771966553795</v>
      </c>
      <c r="Y9" s="883">
        <f>100*administration!Y9/administration!$E9</f>
        <v>130.85721793008167</v>
      </c>
      <c r="Z9" s="883">
        <f>100*administration!Z9/administration!$E9</f>
        <v>132.90247117108336</v>
      </c>
      <c r="AA9" s="883">
        <f>100*administration!AA9/administration!$E9</f>
        <v>132.83508715423312</v>
      </c>
      <c r="AB9" s="883">
        <f>100*administration!AB9/administration!$E9</f>
        <v>134.38280054754813</v>
      </c>
      <c r="AC9" s="883">
        <f>100*administration!AC9/administration!$E9</f>
        <v>136.75225990735757</v>
      </c>
      <c r="AD9" s="883">
        <f>100*administration!AD9/administration!$E9</f>
        <v>138.41016100118242</v>
      </c>
      <c r="AE9" s="883">
        <f>100*administration!AE9/administration!$E9</f>
        <v>142.49134390852726</v>
      </c>
      <c r="AF9" s="883">
        <f>100*administration!AF9/administration!$E9</f>
        <v>145.96861345730863</v>
      </c>
      <c r="AG9" s="883">
        <f>100*administration!AG9/administration!$E9</f>
        <v>148.64914117163431</v>
      </c>
    </row>
    <row r="10" spans="2:33" x14ac:dyDescent="0.25">
      <c r="B10" s="881" t="s">
        <v>37</v>
      </c>
      <c r="C10" s="881" t="s">
        <v>39</v>
      </c>
      <c r="D10" s="882" t="s">
        <v>35</v>
      </c>
      <c r="E10" s="883">
        <f>100*administration!E10/administration!$E10</f>
        <v>100</v>
      </c>
      <c r="F10" s="883">
        <f>100*administration!F10/administration!$E10</f>
        <v>101.90122850832238</v>
      </c>
      <c r="G10" s="883">
        <f>100*administration!G10/administration!$E10</f>
        <v>105.31824284332548</v>
      </c>
      <c r="H10" s="883">
        <f>100*administration!H10/administration!$E10</f>
        <v>107.40208745362416</v>
      </c>
      <c r="I10" s="883">
        <f>100*administration!I10/administration!$E10</f>
        <v>113.43491504381342</v>
      </c>
      <c r="J10" s="883">
        <f>100*administration!J10/administration!$E10</f>
        <v>118.6925264540717</v>
      </c>
      <c r="K10" s="883">
        <f>100*administration!K10/administration!$E10</f>
        <v>122.53829163719304</v>
      </c>
      <c r="L10" s="883">
        <f>100*administration!L10/administration!$E10</f>
        <v>131.49514226732686</v>
      </c>
      <c r="M10" s="883">
        <f>100*administration!M10/administration!$E10</f>
        <v>137.10354982604551</v>
      </c>
      <c r="N10" s="883">
        <f>100*administration!N10/administration!$E10</f>
        <v>141.5505767204169</v>
      </c>
      <c r="O10" s="883">
        <f>100*administration!O10/administration!$E10</f>
        <v>149.95813543907261</v>
      </c>
      <c r="P10" s="883">
        <f>100*administration!P10/administration!$E10</f>
        <v>157.58109454172742</v>
      </c>
      <c r="Q10" s="883">
        <f>100*administration!Q10/administration!$E10</f>
        <v>163.47533599919157</v>
      </c>
      <c r="R10" s="883">
        <f>100*administration!R10/administration!$E10</f>
        <v>171.42888077261767</v>
      </c>
      <c r="S10" s="883">
        <f>100*administration!S10/administration!$E10</f>
        <v>178.01100027428504</v>
      </c>
      <c r="T10" s="883">
        <f>100*administration!T10/administration!$E10</f>
        <v>183.02103333285211</v>
      </c>
      <c r="U10" s="883">
        <f>100*administration!U10/administration!$E10</f>
        <v>189.3779503688412</v>
      </c>
      <c r="V10" s="883">
        <f>100*administration!V10/administration!$E10</f>
        <v>196.67609822292155</v>
      </c>
      <c r="W10" s="883">
        <f>100*administration!W10/administration!$E10</f>
        <v>203.59169060645868</v>
      </c>
      <c r="X10" s="883">
        <f>100*administration!X10/administration!$E10</f>
        <v>206.8412466977523</v>
      </c>
      <c r="Y10" s="883">
        <f>100*administration!Y10/administration!$E10</f>
        <v>204.99920601694791</v>
      </c>
      <c r="Z10" s="883">
        <f>100*administration!Z10/administration!$E10</f>
        <v>210.89777829105975</v>
      </c>
      <c r="AA10" s="883">
        <f>100*administration!AA10/administration!$E10</f>
        <v>215.01205410633597</v>
      </c>
      <c r="AB10" s="883">
        <f>100*administration!AB10/administration!$E10</f>
        <v>221.02683662715998</v>
      </c>
      <c r="AC10" s="883">
        <f>100*administration!AC10/administration!$E10</f>
        <v>228.59421691616981</v>
      </c>
      <c r="AD10" s="883">
        <f>100*administration!AD10/administration!$E10</f>
        <v>235.73645537093444</v>
      </c>
      <c r="AE10" s="883">
        <f>100*administration!AE10/administration!$E10</f>
        <v>245.72909298263343</v>
      </c>
      <c r="AF10" s="883">
        <f>100*administration!AF10/administration!$E10</f>
        <v>269.50744178660619</v>
      </c>
      <c r="AG10" s="883">
        <f>100*administration!AG10/administration!$E10</f>
        <v>293.2403170157786</v>
      </c>
    </row>
    <row r="11" spans="2:33" x14ac:dyDescent="0.25">
      <c r="B11" s="881" t="s">
        <v>40</v>
      </c>
      <c r="C11" s="881" t="s">
        <v>38</v>
      </c>
      <c r="D11" s="882" t="s">
        <v>35</v>
      </c>
      <c r="E11" s="883">
        <f>100*administration!E11/administration!$E11</f>
        <v>100</v>
      </c>
      <c r="F11" s="883">
        <f>100*administration!F11/administration!$E11</f>
        <v>100.72718549741271</v>
      </c>
      <c r="G11" s="883">
        <f>100*administration!G11/administration!$E11</f>
        <v>102.41355676638909</v>
      </c>
      <c r="H11" s="883">
        <f>100*administration!H11/administration!$E11</f>
        <v>104.80483876494979</v>
      </c>
      <c r="I11" s="883">
        <f>100*administration!I11/administration!$E11</f>
        <v>110.68023714060519</v>
      </c>
      <c r="J11" s="883">
        <f>100*administration!J11/administration!$E11</f>
        <v>115.18590863918303</v>
      </c>
      <c r="K11" s="883">
        <f>100*administration!K11/administration!$E11</f>
        <v>118.16832870703539</v>
      </c>
      <c r="L11" s="883">
        <f>100*administration!L11/administration!$E11</f>
        <v>121.98622391281999</v>
      </c>
      <c r="M11" s="883">
        <f>100*administration!M11/administration!$E11</f>
        <v>125.81371440320756</v>
      </c>
      <c r="N11" s="883">
        <f>100*administration!N11/administration!$E11</f>
        <v>128.66968232754189</v>
      </c>
      <c r="O11" s="883">
        <f>100*administration!O11/administration!$E11</f>
        <v>130.26558377026149</v>
      </c>
      <c r="P11" s="883">
        <f>100*administration!P11/administration!$E11</f>
        <v>131.92282649669306</v>
      </c>
      <c r="Q11" s="883">
        <f>100*administration!Q11/administration!$E11</f>
        <v>134.39155614954939</v>
      </c>
      <c r="R11" s="883">
        <f>100*administration!R11/administration!$E11</f>
        <v>139.56170110688461</v>
      </c>
      <c r="S11" s="883">
        <f>100*administration!S11/administration!$E11</f>
        <v>140.0801891641822</v>
      </c>
      <c r="T11" s="883">
        <f>100*administration!T11/administration!$E11</f>
        <v>140.44309653541686</v>
      </c>
      <c r="U11" s="883">
        <f>100*administration!U11/administration!$E11</f>
        <v>142.31760392035912</v>
      </c>
      <c r="V11" s="883">
        <f>100*administration!V11/administration!$E11</f>
        <v>143.28604228779002</v>
      </c>
      <c r="W11" s="883">
        <f>100*administration!W11/administration!$E11</f>
        <v>144.66673520441384</v>
      </c>
      <c r="X11" s="883">
        <f>100*administration!X11/administration!$E11</f>
        <v>143.47554915869915</v>
      </c>
      <c r="Y11" s="883">
        <f>100*administration!Y11/administration!$E11</f>
        <v>141.43072547205372</v>
      </c>
      <c r="Z11" s="883">
        <f>100*administration!Z11/administration!$E11</f>
        <v>144.05195161235051</v>
      </c>
      <c r="AA11" s="883">
        <f>100*administration!AA11/administration!$E11</f>
        <v>143.48994208560367</v>
      </c>
      <c r="AB11" s="883">
        <f>100*administration!AB11/administration!$E11</f>
        <v>146.78832116788323</v>
      </c>
      <c r="AC11" s="883">
        <f>100*administration!AC11/administration!$E11</f>
        <v>148.63986840752546</v>
      </c>
      <c r="AD11" s="883">
        <f>100*administration!AD11/administration!$E11</f>
        <v>150.24536513484802</v>
      </c>
      <c r="AE11" s="883">
        <f>100*administration!AE11/administration!$E11</f>
        <v>155.57383228813268</v>
      </c>
      <c r="AF11" s="883">
        <f>100*administration!AF11/administration!$E11</f>
        <v>161.54004317878071</v>
      </c>
      <c r="AG11" s="883">
        <f>100*administration!AG11/administration!$E11</f>
        <v>165.23457043966965</v>
      </c>
    </row>
    <row r="12" spans="2:33" x14ac:dyDescent="0.25">
      <c r="B12" s="881" t="s">
        <v>40</v>
      </c>
      <c r="C12" s="881" t="s">
        <v>39</v>
      </c>
      <c r="D12" s="882" t="s">
        <v>35</v>
      </c>
      <c r="E12" s="883">
        <f>100*administration!E12/administration!$E12</f>
        <v>100</v>
      </c>
      <c r="F12" s="883">
        <f>100*administration!F12/administration!$E12</f>
        <v>102.31311706629056</v>
      </c>
      <c r="G12" s="883">
        <f>100*administration!G12/administration!$E12</f>
        <v>105.44320277747642</v>
      </c>
      <c r="H12" s="883">
        <f>100*administration!H12/administration!$E12</f>
        <v>108.29608332429207</v>
      </c>
      <c r="I12" s="883">
        <f>100*administration!I12/administration!$E12</f>
        <v>114.60290767060866</v>
      </c>
      <c r="J12" s="883">
        <f>100*administration!J12/administration!$E12</f>
        <v>120.40685689486818</v>
      </c>
      <c r="K12" s="883">
        <f>100*administration!K12/administration!$E12</f>
        <v>125.358034067484</v>
      </c>
      <c r="L12" s="883">
        <f>100*administration!L12/administration!$E12</f>
        <v>136.77823586850386</v>
      </c>
      <c r="M12" s="883">
        <f>100*administration!M12/administration!$E12</f>
        <v>141.56558533145275</v>
      </c>
      <c r="N12" s="883">
        <f>100*administration!N12/administration!$E12</f>
        <v>146.65021156558532</v>
      </c>
      <c r="O12" s="883">
        <f>100*administration!O12/administration!$E12</f>
        <v>154.99620266898123</v>
      </c>
      <c r="P12" s="883">
        <f>100*administration!P12/administration!$E12</f>
        <v>161.77932082022349</v>
      </c>
      <c r="Q12" s="883">
        <f>100*administration!Q12/administration!$E12</f>
        <v>166.20917869154823</v>
      </c>
      <c r="R12" s="883">
        <f>100*administration!R12/administration!$E12</f>
        <v>176.16035586416405</v>
      </c>
      <c r="S12" s="883">
        <f>100*administration!S12/administration!$E12</f>
        <v>182.14169469458608</v>
      </c>
      <c r="T12" s="883">
        <f>100*administration!T12/administration!$E12</f>
        <v>185.82944558967128</v>
      </c>
      <c r="U12" s="883">
        <f>100*administration!U12/administration!$E12</f>
        <v>194.21395247911468</v>
      </c>
      <c r="V12" s="883">
        <f>100*administration!V12/administration!$E12</f>
        <v>202.29792774221548</v>
      </c>
      <c r="W12" s="883">
        <f>100*administration!W12/administration!$E12</f>
        <v>207.59520451339915</v>
      </c>
      <c r="X12" s="883">
        <f>100*administration!X12/administration!$E12</f>
        <v>208.34002386893783</v>
      </c>
      <c r="Y12" s="883">
        <f>100*administration!Y12/administration!$E12</f>
        <v>206.46414234566561</v>
      </c>
      <c r="Z12" s="883">
        <f>100*administration!Z12/administration!$E12</f>
        <v>212.90604318107845</v>
      </c>
      <c r="AA12" s="883">
        <f>100*administration!AA12/administration!$E12</f>
        <v>216.75436693067158</v>
      </c>
      <c r="AB12" s="883">
        <f>100*administration!AB12/administration!$E12</f>
        <v>225.55929261147878</v>
      </c>
      <c r="AC12" s="883">
        <f>100*administration!AC12/administration!$E12</f>
        <v>231.96322013670391</v>
      </c>
      <c r="AD12" s="883">
        <f>100*administration!AD12/administration!$E12</f>
        <v>237.83823369860042</v>
      </c>
      <c r="AE12" s="883">
        <f>100*administration!AE12/administration!$E12</f>
        <v>251.04318107844202</v>
      </c>
      <c r="AF12" s="883">
        <f>100*administration!AF12/administration!$E12</f>
        <v>277.91309536725618</v>
      </c>
      <c r="AG12" s="883">
        <f>100*administration!AG12/administration!$E12</f>
        <v>298.95139416295973</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100*administration!E14/administration!$E14</f>
        <v>100</v>
      </c>
      <c r="F14" s="883">
        <f>100*administration!F14/administration!$E14</f>
        <v>103.72423526132081</v>
      </c>
      <c r="G14" s="883">
        <f>100*administration!G14/administration!$E14</f>
        <v>105.2677964723579</v>
      </c>
      <c r="H14" s="883">
        <f>100*administration!H14/administration!$E14</f>
        <v>105.09247428607935</v>
      </c>
      <c r="I14" s="883">
        <f>100*administration!I14/administration!$E14</f>
        <v>106.89215834315816</v>
      </c>
      <c r="J14" s="883">
        <f>100*administration!J14/administration!$E14</f>
        <v>107.92042478061133</v>
      </c>
      <c r="K14" s="883">
        <f>100*administration!K14/administration!$E14</f>
        <v>108.34025426435826</v>
      </c>
      <c r="L14" s="883">
        <f>100*administration!L14/administration!$E14</f>
        <v>106.33976641131821</v>
      </c>
      <c r="M14" s="883">
        <f>100*administration!M14/administration!$E14</f>
        <v>107.40672714495625</v>
      </c>
      <c r="N14" s="883">
        <f>100*administration!N14/administration!$E14</f>
        <v>108.71434752559777</v>
      </c>
      <c r="O14" s="883">
        <f>100*administration!O14/administration!$E14</f>
        <v>111.40283884007133</v>
      </c>
      <c r="P14" s="883">
        <f>100*administration!P14/administration!$E14</f>
        <v>112.22267877781199</v>
      </c>
      <c r="Q14" s="883">
        <f>100*administration!Q14/administration!$E14</f>
        <v>112.65151031170325</v>
      </c>
      <c r="R14" s="883">
        <f>100*administration!R14/administration!$E14</f>
        <v>112.9182323458181</v>
      </c>
      <c r="S14" s="883">
        <f>100*administration!S14/administration!$E14</f>
        <v>116.58409947555799</v>
      </c>
      <c r="T14" s="883">
        <f>100*administration!T14/administration!$E14</f>
        <v>116.64696863221108</v>
      </c>
      <c r="U14" s="883">
        <f>100*administration!U14/administration!$E14</f>
        <v>118.18791634481919</v>
      </c>
      <c r="V14" s="883">
        <f>100*administration!V14/administration!$E14</f>
        <v>119.38990783062206</v>
      </c>
      <c r="W14" s="883">
        <f>100*administration!W14/administration!$E14</f>
        <v>120.79967244153025</v>
      </c>
      <c r="X14" s="883">
        <f>100*administration!X14/administration!$E14</f>
        <v>121.66800729456449</v>
      </c>
      <c r="Y14" s="883">
        <f>100*administration!Y14/administration!$E14</f>
        <v>121.17405609148406</v>
      </c>
      <c r="Z14" s="883">
        <f>100*administration!Z14/administration!$E14</f>
        <v>121.53769535900756</v>
      </c>
      <c r="AA14" s="883">
        <f>100*administration!AA14/administration!$E14</f>
        <v>122.41096682018551</v>
      </c>
      <c r="AB14" s="883">
        <f>100*administration!AB14/administration!$E14</f>
        <v>123.4477997247115</v>
      </c>
      <c r="AC14" s="883">
        <f>100*administration!AC14/administration!$E14</f>
        <v>124.96783944988762</v>
      </c>
      <c r="AD14" s="883">
        <f>100*administration!AD14/administration!$E14</f>
        <v>122.44966111637038</v>
      </c>
      <c r="AE14" s="883">
        <f>100*administration!AE14/administration!$E14</f>
        <v>126.85507570433784</v>
      </c>
      <c r="AF14" s="883">
        <f>100*administration!AF14/administration!$E14</f>
        <v>128.48168808767417</v>
      </c>
      <c r="AG14" s="883">
        <f>100*administration!AG14/administration!$E14</f>
        <v>126.3112502395707</v>
      </c>
    </row>
    <row r="15" spans="2:33" x14ac:dyDescent="0.25">
      <c r="B15" s="881" t="s">
        <v>37</v>
      </c>
      <c r="C15" s="881" t="s">
        <v>39</v>
      </c>
      <c r="D15" s="882" t="s">
        <v>35</v>
      </c>
      <c r="E15" s="883">
        <f>100*administration!E15/administration!$E15</f>
        <v>100</v>
      </c>
      <c r="F15" s="883">
        <f>100*administration!F15/administration!$E15</f>
        <v>105.74179770410859</v>
      </c>
      <c r="G15" s="883">
        <f>100*administration!G15/administration!$E15</f>
        <v>108.69415594245135</v>
      </c>
      <c r="H15" s="883">
        <f>100*administration!H15/administration!$E15</f>
        <v>110.4191782403248</v>
      </c>
      <c r="I15" s="883">
        <f>100*administration!I15/administration!$E15</f>
        <v>113.86737148638333</v>
      </c>
      <c r="J15" s="883">
        <f>100*administration!J15/administration!$E15</f>
        <v>117.47412738810498</v>
      </c>
      <c r="K15" s="883">
        <f>100*administration!K15/administration!$E15</f>
        <v>120.10707335374175</v>
      </c>
      <c r="L15" s="883">
        <f>100*administration!L15/administration!$E15</f>
        <v>123.23345846279169</v>
      </c>
      <c r="M15" s="883">
        <f>100*administration!M15/administration!$E15</f>
        <v>127.08426581461021</v>
      </c>
      <c r="N15" s="883">
        <f>100*administration!N15/administration!$E15</f>
        <v>131.93251503677109</v>
      </c>
      <c r="O15" s="883">
        <f>100*administration!O15/administration!$E15</f>
        <v>137.85117108758084</v>
      </c>
      <c r="P15" s="883">
        <f>100*administration!P15/administration!$E15</f>
        <v>141.27322763215642</v>
      </c>
      <c r="Q15" s="883">
        <f>100*administration!Q15/administration!$E15</f>
        <v>145.43734869300161</v>
      </c>
      <c r="R15" s="883">
        <f>100*administration!R15/administration!$E15</f>
        <v>149.04083750703785</v>
      </c>
      <c r="S15" s="883">
        <f>100*administration!S15/administration!$E15</f>
        <v>155.27258946102856</v>
      </c>
      <c r="T15" s="883">
        <f>100*administration!T15/administration!$E15</f>
        <v>157.69981780541011</v>
      </c>
      <c r="U15" s="883">
        <f>100*administration!U15/administration!$E15</f>
        <v>162.8874085351577</v>
      </c>
      <c r="V15" s="883">
        <f>100*administration!V15/administration!$E15</f>
        <v>166.5397947615516</v>
      </c>
      <c r="W15" s="883">
        <f>100*administration!W15/administration!$E15</f>
        <v>169.7932695815623</v>
      </c>
      <c r="X15" s="883">
        <f>100*administration!X15/administration!$E15</f>
        <v>171.56708038887055</v>
      </c>
      <c r="Y15" s="883">
        <f>100*administration!Y15/administration!$E15</f>
        <v>170.58292467511538</v>
      </c>
      <c r="Z15" s="883">
        <f>100*administration!Z15/administration!$E15</f>
        <v>171.91262936305949</v>
      </c>
      <c r="AA15" s="883">
        <f>100*administration!AA15/administration!$E15</f>
        <v>175.93789919727655</v>
      </c>
      <c r="AB15" s="883">
        <f>100*administration!AB15/administration!$E15</f>
        <v>178.41870777969808</v>
      </c>
      <c r="AC15" s="883">
        <f>100*administration!AC15/administration!$E15</f>
        <v>181.15249785188985</v>
      </c>
      <c r="AD15" s="883">
        <f>100*administration!AD15/administration!$E15</f>
        <v>183.68655996358288</v>
      </c>
      <c r="AE15" s="883">
        <f>100*administration!AE15/administration!$E15</f>
        <v>188.09397015406498</v>
      </c>
      <c r="AF15" s="883">
        <f>100*administration!AF15/administration!$E15</f>
        <v>198.67955206049777</v>
      </c>
      <c r="AG15" s="883">
        <f>100*administration!AG15/administration!$E15</f>
        <v>205.38906113701188</v>
      </c>
    </row>
    <row r="16" spans="2:33" x14ac:dyDescent="0.25">
      <c r="B16" s="881" t="s">
        <v>40</v>
      </c>
      <c r="C16" s="881" t="s">
        <v>38</v>
      </c>
      <c r="D16" s="882" t="s">
        <v>35</v>
      </c>
      <c r="E16" s="883">
        <f>100*administration!E16/administration!$E16</f>
        <v>100</v>
      </c>
      <c r="F16" s="883">
        <f>100*administration!F16/administration!$E16</f>
        <v>104.1048104440829</v>
      </c>
      <c r="G16" s="883">
        <f>100*administration!G16/administration!$E16</f>
        <v>106.88498882074632</v>
      </c>
      <c r="H16" s="883">
        <f>100*administration!H16/administration!$E16</f>
        <v>103.34795413781943</v>
      </c>
      <c r="I16" s="883">
        <f>100*administration!I16/administration!$E16</f>
        <v>104.71868126468179</v>
      </c>
      <c r="J16" s="883">
        <f>100*administration!J16/administration!$E16</f>
        <v>106.94635987903119</v>
      </c>
      <c r="K16" s="883">
        <f>100*administration!K16/administration!$E16</f>
        <v>106.19393681718689</v>
      </c>
      <c r="L16" s="883">
        <f>100*administration!L16/administration!$E16</f>
        <v>106.51361112861858</v>
      </c>
      <c r="M16" s="883">
        <f>100*administration!M16/administration!$E16</f>
        <v>107.50505550101538</v>
      </c>
      <c r="N16" s="883">
        <f>100*administration!N16/administration!$E16</f>
        <v>109.52741614491475</v>
      </c>
      <c r="O16" s="883">
        <f>100*administration!O16/administration!$E16</f>
        <v>111.24025086822155</v>
      </c>
      <c r="P16" s="883">
        <f>100*administration!P16/administration!$E16</f>
        <v>111.56921896915851</v>
      </c>
      <c r="Q16" s="883">
        <f>100*administration!Q16/administration!$E16</f>
        <v>112.65814130619405</v>
      </c>
      <c r="R16" s="883">
        <f>100*administration!R16/administration!$E16</f>
        <v>113.14323438830309</v>
      </c>
      <c r="S16" s="883">
        <f>100*administration!S16/administration!$E16</f>
        <v>117.60334533692124</v>
      </c>
      <c r="T16" s="883">
        <f>100*administration!T16/administration!$E16</f>
        <v>117.09549849429928</v>
      </c>
      <c r="U16" s="883">
        <f>100*administration!U16/administration!$E16</f>
        <v>118.37472986585965</v>
      </c>
      <c r="V16" s="883">
        <f>100*administration!V16/administration!$E16</f>
        <v>119.87279259146105</v>
      </c>
      <c r="W16" s="883">
        <f>100*administration!W16/administration!$E16</f>
        <v>121.51084969805868</v>
      </c>
      <c r="X16" s="883">
        <f>100*administration!X16/administration!$E16</f>
        <v>121.31023203494466</v>
      </c>
      <c r="Y16" s="883">
        <f>100*administration!Y16/administration!$E16</f>
        <v>121.63011999670979</v>
      </c>
      <c r="Z16" s="883">
        <f>100*administration!Z16/administration!$E16</f>
        <v>121.74244665952364</v>
      </c>
      <c r="AA16" s="883">
        <f>100*administration!AA16/administration!$E16</f>
        <v>123.17807007517288</v>
      </c>
      <c r="AB16" s="883">
        <f>100*administration!AB16/administration!$E16</f>
        <v>124.07192965776422</v>
      </c>
      <c r="AC16" s="883">
        <f>100*administration!AC16/administration!$E16</f>
        <v>125.69989178610611</v>
      </c>
      <c r="AD16" s="883">
        <f>100*administration!AD16/administration!$E16</f>
        <v>123.89652273399787</v>
      </c>
      <c r="AE16" s="883">
        <f>100*administration!AE16/administration!$E16</f>
        <v>128.27192132540122</v>
      </c>
      <c r="AF16" s="883">
        <f>100*administration!AF16/administration!$E16</f>
        <v>130.05365828124718</v>
      </c>
      <c r="AG16" s="883">
        <f>100*administration!AG16/administration!$E16</f>
        <v>131.01759517321167</v>
      </c>
    </row>
    <row r="17" spans="2:33" x14ac:dyDescent="0.25">
      <c r="B17" s="881" t="s">
        <v>40</v>
      </c>
      <c r="C17" s="881" t="s">
        <v>39</v>
      </c>
      <c r="D17" s="882" t="s">
        <v>35</v>
      </c>
      <c r="E17" s="883">
        <f>100*administration!E17/administration!$E17</f>
        <v>100</v>
      </c>
      <c r="F17" s="883">
        <f>100*administration!F17/administration!$E17</f>
        <v>105.98491748390433</v>
      </c>
      <c r="G17" s="883">
        <f>100*administration!G17/administration!$E17</f>
        <v>110.44958073178366</v>
      </c>
      <c r="H17" s="883">
        <f>100*administration!H17/administration!$E17</f>
        <v>108.49111295726672</v>
      </c>
      <c r="I17" s="883">
        <f>100*administration!I17/administration!$E17</f>
        <v>111.61116824779697</v>
      </c>
      <c r="J17" s="883">
        <f>100*administration!J17/administration!$E17</f>
        <v>116.19005256836593</v>
      </c>
      <c r="K17" s="883">
        <f>100*administration!K17/administration!$E17</f>
        <v>117.25146130015901</v>
      </c>
      <c r="L17" s="883">
        <f>100*administration!L17/administration!$E17</f>
        <v>121.50807902278224</v>
      </c>
      <c r="M17" s="883">
        <f>100*administration!M17/administration!$E17</f>
        <v>125.00735455052516</v>
      </c>
      <c r="N17" s="883">
        <f>100*administration!N17/administration!$E17</f>
        <v>130.31086802523845</v>
      </c>
      <c r="O17" s="883">
        <f>100*administration!O17/administration!$E17</f>
        <v>135.45120853896657</v>
      </c>
      <c r="P17" s="883">
        <f>100*administration!P17/administration!$E17</f>
        <v>138.6231967622719</v>
      </c>
      <c r="Q17" s="883">
        <f>100*administration!Q17/administration!$E17</f>
        <v>142.42089053212428</v>
      </c>
      <c r="R17" s="883">
        <f>100*administration!R17/administration!$E17</f>
        <v>146.45110577138055</v>
      </c>
      <c r="S17" s="883">
        <f>100*administration!S17/administration!$E17</f>
        <v>153.7461138555025</v>
      </c>
      <c r="T17" s="883">
        <f>100*administration!T17/administration!$E17</f>
        <v>156.12475200455629</v>
      </c>
      <c r="U17" s="883">
        <f>100*administration!U17/administration!$E17</f>
        <v>160.88579383253276</v>
      </c>
      <c r="V17" s="883">
        <f>100*administration!V17/administration!$E17</f>
        <v>165.15331590206799</v>
      </c>
      <c r="W17" s="883">
        <f>100*administration!W17/administration!$E17</f>
        <v>168.34350418640628</v>
      </c>
      <c r="X17" s="883">
        <f>100*administration!X17/administration!$E17</f>
        <v>168.79332810866063</v>
      </c>
      <c r="Y17" s="883">
        <f>100*administration!Y17/administration!$E17</f>
        <v>168.91233454222532</v>
      </c>
      <c r="Z17" s="883">
        <f>100*administration!Z17/administration!$E17</f>
        <v>169.782956427328</v>
      </c>
      <c r="AA17" s="883">
        <f>100*administration!AA17/administration!$E17</f>
        <v>174.60079499749355</v>
      </c>
      <c r="AB17" s="883">
        <f>100*administration!AB17/administration!$E17</f>
        <v>177.26537807096611</v>
      </c>
      <c r="AC17" s="883">
        <f>100*administration!AC17/administration!$E17</f>
        <v>180.26658382500955</v>
      </c>
      <c r="AD17" s="883">
        <f>100*administration!AD17/administration!$E17</f>
        <v>181.97025074506499</v>
      </c>
      <c r="AE17" s="883">
        <f>100*administration!AE17/administration!$E17</f>
        <v>188.96291816013073</v>
      </c>
      <c r="AF17" s="883">
        <f>100*administration!AF17/administration!$E17</f>
        <v>200.87995726123597</v>
      </c>
      <c r="AG17" s="883">
        <f>100*administration!AG17/administration!$E17</f>
        <v>208.04583905027062</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100*administration!E19/administration!$E19</f>
        <v>100</v>
      </c>
      <c r="F19" s="883">
        <f>100*administration!F19/administration!$E19</f>
        <v>100.73206812732182</v>
      </c>
      <c r="G19" s="883">
        <f>100*administration!G19/administration!$E19</f>
        <v>100.82967598234298</v>
      </c>
      <c r="H19" s="883">
        <f>100*administration!H19/administration!$E19</f>
        <v>101.81796088965238</v>
      </c>
      <c r="I19" s="883">
        <f>100*administration!I19/administration!$E19</f>
        <v>103.06247486316686</v>
      </c>
      <c r="J19" s="883">
        <f>100*administration!J19/administration!$E19</f>
        <v>104.18496826746457</v>
      </c>
      <c r="K19" s="883">
        <f>100*administration!K19/administration!$E19</f>
        <v>104.61200647262511</v>
      </c>
      <c r="L19" s="883">
        <f>100*administration!L19/administration!$E19</f>
        <v>104.66081347169006</v>
      </c>
      <c r="M19" s="883">
        <f>100*administration!M19/administration!$E19</f>
        <v>103.68472877836972</v>
      </c>
      <c r="N19" s="883">
        <f>100*administration!N19/administration!$E19</f>
        <v>102.73304451302748</v>
      </c>
      <c r="O19" s="883">
        <f>100*administration!O19/administration!$E19</f>
        <v>101.93997531576039</v>
      </c>
      <c r="P19" s="883">
        <f>100*administration!P19/administration!$E19</f>
        <v>102.61103008691946</v>
      </c>
      <c r="Q19" s="883">
        <f>100*administration!Q19/administration!$E19</f>
        <v>103.19668336015518</v>
      </c>
      <c r="R19" s="883">
        <f>100*administration!R19/administration!$E19</f>
        <v>104.66081347169006</v>
      </c>
      <c r="S19" s="883">
        <f>100*administration!S19/administration!$E19</f>
        <v>106.14934401120307</v>
      </c>
      <c r="T19" s="883">
        <f>100*administration!T19/administration!$E19</f>
        <v>108.11371975494157</v>
      </c>
      <c r="U19" s="883">
        <f>100*administration!U19/administration!$E19</f>
        <v>107.57686733766205</v>
      </c>
      <c r="V19" s="883">
        <f>100*administration!V19/administration!$E19</f>
        <v>106.82040492547088</v>
      </c>
      <c r="W19" s="883">
        <f>100*administration!W19/administration!$E19</f>
        <v>107.55246690968396</v>
      </c>
      <c r="X19" s="883">
        <f>100*administration!X19/administration!$E19</f>
        <v>108.26012846591892</v>
      </c>
      <c r="Y19" s="883">
        <f>100*administration!Y19/administration!$E19</f>
        <v>109.37042779933634</v>
      </c>
      <c r="Z19" s="883">
        <f>100*administration!Z19/administration!$E19</f>
        <v>112.00585831423389</v>
      </c>
      <c r="AA19" s="883">
        <f>100*administration!AA19/administration!$E19</f>
        <v>114.71449625617451</v>
      </c>
      <c r="AB19" s="883">
        <f>100*administration!AB19/administration!$E19</f>
        <v>117.10591020507356</v>
      </c>
      <c r="AC19" s="883">
        <f>100*administration!AC19/administration!$E19</f>
        <v>120.30258742211997</v>
      </c>
      <c r="AD19" s="883">
        <f>100*administration!AD19/administration!$E19</f>
        <v>122.01074024276214</v>
      </c>
      <c r="AE19" s="883">
        <f>100*administration!AE19/administration!$E19</f>
        <v>125.02440810686404</v>
      </c>
      <c r="AF19" s="883">
        <f>100*administration!AF19/administration!$E19</f>
        <v>125.98829258619534</v>
      </c>
      <c r="AG19" s="883">
        <f>100*administration!AG19/administration!$E19</f>
        <v>127.25720084457916</v>
      </c>
    </row>
    <row r="20" spans="2:33" x14ac:dyDescent="0.25">
      <c r="B20" s="881" t="s">
        <v>37</v>
      </c>
      <c r="C20" s="881" t="s">
        <v>39</v>
      </c>
      <c r="D20" s="882" t="s">
        <v>35</v>
      </c>
      <c r="E20" s="883">
        <f>100*administration!E20/administration!$E20</f>
        <v>100</v>
      </c>
      <c r="F20" s="883">
        <f>100*administration!F20/administration!$E20</f>
        <v>101.58308228483668</v>
      </c>
      <c r="G20" s="883">
        <f>100*administration!G20/administration!$E20</f>
        <v>102.09614946457052</v>
      </c>
      <c r="H20" s="883">
        <f>100*administration!H20/administration!$E20</f>
        <v>102.65731669240441</v>
      </c>
      <c r="I20" s="883">
        <f>100*administration!I20/administration!$E20</f>
        <v>104.82941360134343</v>
      </c>
      <c r="J20" s="883">
        <f>100*administration!J20/administration!$E20</f>
        <v>105.58129330059154</v>
      </c>
      <c r="K20" s="883">
        <f>100*administration!K20/administration!$E20</f>
        <v>107.1601562829633</v>
      </c>
      <c r="L20" s="883">
        <f>100*administration!L20/administration!$E20</f>
        <v>109.24280397964608</v>
      </c>
      <c r="M20" s="883">
        <f>100*administration!M20/administration!$E20</f>
        <v>110.29509801439626</v>
      </c>
      <c r="N20" s="883">
        <f>100*administration!N20/administration!$E20</f>
        <v>110.23012075643655</v>
      </c>
      <c r="O20" s="883">
        <f>100*administration!O20/administration!$E20</f>
        <v>110.1769575453786</v>
      </c>
      <c r="P20" s="883">
        <f>100*administration!P20/administration!$E20</f>
        <v>111.27482004674987</v>
      </c>
      <c r="Q20" s="883">
        <f>100*administration!Q20/administration!$E20</f>
        <v>112.64018632439685</v>
      </c>
      <c r="R20" s="883">
        <f>100*administration!R20/administration!$E20</f>
        <v>116.32870053922686</v>
      </c>
      <c r="S20" s="883">
        <f>100*administration!S20/administration!$E20</f>
        <v>120.6872399854856</v>
      </c>
      <c r="T20" s="883">
        <f>100*administration!T20/administration!$E20</f>
        <v>123.56480426655865</v>
      </c>
      <c r="U20" s="883">
        <f>100*administration!U20/administration!$E20</f>
        <v>125.34028674379552</v>
      </c>
      <c r="V20" s="883">
        <f>100*administration!V20/administration!$E20</f>
        <v>127.64655747111887</v>
      </c>
      <c r="W20" s="883">
        <f>100*administration!W20/administration!$E20</f>
        <v>130.90639055551335</v>
      </c>
      <c r="X20" s="883">
        <f>100*administration!X20/administration!$E20</f>
        <v>134.07593056715865</v>
      </c>
      <c r="Y20" s="883">
        <f>100*administration!Y20/administration!$E20</f>
        <v>136.96615275562644</v>
      </c>
      <c r="Z20" s="883">
        <f>100*administration!Z20/administration!$E20</f>
        <v>141.52299941773626</v>
      </c>
      <c r="AA20" s="883">
        <f>100*administration!AA20/administration!$E20</f>
        <v>147.64942659679502</v>
      </c>
      <c r="AB20" s="883">
        <f>100*administration!AB20/administration!$E20</f>
        <v>153.85095735972928</v>
      </c>
      <c r="AC20" s="883">
        <f>100*administration!AC20/administration!$E20</f>
        <v>161.84147236778816</v>
      </c>
      <c r="AD20" s="883">
        <f>100*administration!AD20/administration!$E20</f>
        <v>167.60250795338516</v>
      </c>
      <c r="AE20" s="883">
        <f>100*administration!AE20/administration!$E20</f>
        <v>175.78964245630911</v>
      </c>
      <c r="AF20" s="883">
        <f>100*administration!AF20/administration!$E20</f>
        <v>186.70075863058318</v>
      </c>
      <c r="AG20" s="883">
        <f>100*administration!AG20/administration!$E20</f>
        <v>199.13082369222721</v>
      </c>
    </row>
    <row r="21" spans="2:33" x14ac:dyDescent="0.25">
      <c r="B21" s="881" t="s">
        <v>40</v>
      </c>
      <c r="C21" s="881" t="s">
        <v>38</v>
      </c>
      <c r="D21" s="882" t="s">
        <v>35</v>
      </c>
      <c r="E21" s="883">
        <f>100*administration!E21/administration!$E21</f>
        <v>100</v>
      </c>
      <c r="F21" s="883">
        <f>100*administration!F21/administration!$E21</f>
        <v>101.18150374260837</v>
      </c>
      <c r="G21" s="883">
        <f>100*administration!G21/administration!$E21</f>
        <v>101.48972419771967</v>
      </c>
      <c r="H21" s="883">
        <f>100*administration!H21/administration!$E21</f>
        <v>103.66438096191222</v>
      </c>
      <c r="I21" s="883">
        <f>100*administration!I21/administration!$E21</f>
        <v>107.07191421189331</v>
      </c>
      <c r="J21" s="883">
        <f>100*administration!J21/administration!$E21</f>
        <v>109.17807931983556</v>
      </c>
      <c r="K21" s="883">
        <f>100*administration!K21/administration!$E21</f>
        <v>111.16438002834731</v>
      </c>
      <c r="L21" s="883">
        <f>100*administration!L21/administration!$E21</f>
        <v>112.68835272152042</v>
      </c>
      <c r="M21" s="883">
        <f>100*administration!M21/administration!$E21</f>
        <v>112.67123380845031</v>
      </c>
      <c r="N21" s="883">
        <f>100*administration!N21/administration!$E21</f>
        <v>112.91095727265468</v>
      </c>
      <c r="O21" s="883">
        <f>100*administration!O21/administration!$E21</f>
        <v>115.56506629991259</v>
      </c>
      <c r="P21" s="883">
        <f>100*administration!P21/administration!$E21</f>
        <v>118.32191547887426</v>
      </c>
      <c r="Q21" s="883">
        <f>100*administration!Q21/administration!$E21</f>
        <v>121.23287755271988</v>
      </c>
      <c r="R21" s="883">
        <f>100*administration!R21/administration!$E21</f>
        <v>126.81506756689353</v>
      </c>
      <c r="S21" s="883">
        <f>100*administration!S21/administration!$E21</f>
        <v>131.79794625322793</v>
      </c>
      <c r="T21" s="883">
        <f>100*administration!T21/administration!$E21</f>
        <v>136.55822038842808</v>
      </c>
      <c r="U21" s="883">
        <f>100*administration!U21/administration!$E21</f>
        <v>137.53424382762893</v>
      </c>
      <c r="V21" s="883">
        <f>100*administration!V21/administration!$E21</f>
        <v>137.56849232308238</v>
      </c>
      <c r="W21" s="883">
        <f>100*administration!W21/administration!$E21</f>
        <v>139.91438089522902</v>
      </c>
      <c r="X21" s="883">
        <f>100*administration!X21/administration!$E21</f>
        <v>142.10616190714831</v>
      </c>
      <c r="Y21" s="883">
        <f>100*administration!Y21/administration!$E21</f>
        <v>145.61643530883316</v>
      </c>
      <c r="Z21" s="883">
        <f>100*administration!Z21/administration!$E21</f>
        <v>150.41095793948676</v>
      </c>
      <c r="AA21" s="883">
        <f>100*administration!AA21/administration!$E21</f>
        <v>154.91438436275581</v>
      </c>
      <c r="AB21" s="883">
        <f>100*administration!AB21/administration!$E21</f>
        <v>158.18492896557967</v>
      </c>
      <c r="AC21" s="883">
        <f>100*administration!AC21/administration!$E21</f>
        <v>164.1095879303181</v>
      </c>
      <c r="AD21" s="883">
        <f>100*administration!AD21/administration!$E21</f>
        <v>171.23287488539157</v>
      </c>
      <c r="AE21" s="883">
        <f>100*administration!AE21/administration!$E21</f>
        <v>177.70547776944565</v>
      </c>
      <c r="AF21" s="883">
        <f>100*administration!AF21/administration!$E21</f>
        <v>171.02739458198405</v>
      </c>
      <c r="AG21" s="883">
        <f>100*administration!AG21/administration!$E21</f>
        <v>173.15068393765301</v>
      </c>
    </row>
    <row r="22" spans="2:33" x14ac:dyDescent="0.25">
      <c r="B22" s="881" t="s">
        <v>40</v>
      </c>
      <c r="C22" s="881" t="s">
        <v>39</v>
      </c>
      <c r="D22" s="882" t="s">
        <v>35</v>
      </c>
      <c r="E22" s="883">
        <f>100*administration!E22/administration!$E22</f>
        <v>100</v>
      </c>
      <c r="F22" s="883">
        <f>100*administration!F22/administration!$E22</f>
        <v>101.59980137762443</v>
      </c>
      <c r="G22" s="883">
        <f>100*administration!G22/administration!$E22</f>
        <v>102.14155663920755</v>
      </c>
      <c r="H22" s="883">
        <f>100*administration!H22/administration!$E22</f>
        <v>103.32501496033919</v>
      </c>
      <c r="I22" s="883">
        <f>100*administration!I22/administration!$E22</f>
        <v>107.64441501890732</v>
      </c>
      <c r="J22" s="883">
        <f>100*administration!J22/administration!$E22</f>
        <v>107.57502450949185</v>
      </c>
      <c r="K22" s="883">
        <f>100*administration!K22/administration!$E22</f>
        <v>110.24496759654194</v>
      </c>
      <c r="L22" s="883">
        <f>100*administration!L22/administration!$E22</f>
        <v>113.39300492736278</v>
      </c>
      <c r="M22" s="883">
        <f>100*administration!M22/administration!$E22</f>
        <v>113.74123069479634</v>
      </c>
      <c r="N22" s="883">
        <f>100*administration!N22/administration!$E22</f>
        <v>114.29508154976382</v>
      </c>
      <c r="O22" s="883">
        <f>100*administration!O22/administration!$E22</f>
        <v>116.43791140932761</v>
      </c>
      <c r="P22" s="883">
        <f>100*administration!P22/administration!$E22</f>
        <v>118.12429177117684</v>
      </c>
      <c r="Q22" s="883">
        <f>100*administration!Q22/administration!$E22</f>
        <v>120.19709451114704</v>
      </c>
      <c r="R22" s="883">
        <f>100*administration!R22/administration!$E22</f>
        <v>126.92670070409086</v>
      </c>
      <c r="S22" s="883">
        <f>100*administration!S22/administration!$E22</f>
        <v>134.5068180950077</v>
      </c>
      <c r="T22" s="883">
        <f>100*administration!T22/administration!$E22</f>
        <v>139.71365274188003</v>
      </c>
      <c r="U22" s="883">
        <f>100*administration!U22/administration!$E22</f>
        <v>143.39644262232466</v>
      </c>
      <c r="V22" s="883">
        <f>100*administration!V22/administration!$E22</f>
        <v>146.67562164983894</v>
      </c>
      <c r="W22" s="883">
        <f>100*administration!W22/administration!$E22</f>
        <v>151.38080747634993</v>
      </c>
      <c r="X22" s="883">
        <f>100*administration!X22/administration!$E22</f>
        <v>156.13246584586395</v>
      </c>
      <c r="Y22" s="883">
        <f>100*administration!Y22/administration!$E22</f>
        <v>161.14004150698361</v>
      </c>
      <c r="Z22" s="883">
        <f>100*administration!Z22/administration!$E22</f>
        <v>167.41892769381596</v>
      </c>
      <c r="AA22" s="883">
        <f>100*administration!AA22/administration!$E22</f>
        <v>175.35745661501636</v>
      </c>
      <c r="AB22" s="883">
        <f>100*administration!AB22/administration!$E22</f>
        <v>182.64600654435264</v>
      </c>
      <c r="AC22" s="883">
        <f>100*administration!AC22/administration!$E22</f>
        <v>193.7440317795801</v>
      </c>
      <c r="AD22" s="883">
        <f>100*administration!AD22/administration!$E22</f>
        <v>204.34040819444621</v>
      </c>
      <c r="AE22" s="883">
        <f>100*administration!AE22/administration!$E22</f>
        <v>219.17851822614941</v>
      </c>
      <c r="AF22" s="883">
        <f>100*administration!AF22/administration!$E22</f>
        <v>229.68322277536572</v>
      </c>
      <c r="AG22" s="883">
        <f>100*administration!AG22/administration!$E22</f>
        <v>243.67655110069899</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107774</v>
      </c>
      <c r="F24" s="883">
        <v>107915.7</v>
      </c>
      <c r="G24" s="883">
        <v>107717.1</v>
      </c>
      <c r="H24" s="883">
        <v>112159.1</v>
      </c>
      <c r="I24" s="883">
        <v>113071.1</v>
      </c>
      <c r="J24" s="883">
        <v>116048</v>
      </c>
      <c r="K24" s="883">
        <v>117253</v>
      </c>
      <c r="L24" s="883">
        <v>117697.8</v>
      </c>
      <c r="M24" s="883">
        <v>116601.9</v>
      </c>
      <c r="N24" s="883">
        <v>116924.8</v>
      </c>
      <c r="O24" s="883">
        <v>116230.8</v>
      </c>
      <c r="P24" s="883">
        <v>116980.6</v>
      </c>
      <c r="Q24" s="883">
        <v>114850.9</v>
      </c>
      <c r="R24" s="883">
        <v>116392.3</v>
      </c>
      <c r="S24" s="883">
        <v>117268.8</v>
      </c>
      <c r="T24" s="883">
        <v>117032.4</v>
      </c>
      <c r="U24" s="883">
        <v>116843.2</v>
      </c>
      <c r="V24" s="883">
        <v>114300.7</v>
      </c>
      <c r="W24" s="883">
        <v>113163.8</v>
      </c>
      <c r="X24" s="883">
        <v>111957.6</v>
      </c>
      <c r="Y24" s="883">
        <v>110612.3</v>
      </c>
      <c r="Z24" s="883">
        <v>109904.8</v>
      </c>
      <c r="AA24" s="883">
        <v>108269.9</v>
      </c>
      <c r="AB24" s="883">
        <v>107138.9</v>
      </c>
      <c r="AC24" s="883">
        <v>107157.9</v>
      </c>
      <c r="AD24" s="883">
        <v>104455</v>
      </c>
      <c r="AE24" s="883">
        <v>104263.2</v>
      </c>
      <c r="AF24" s="883">
        <v>104366.5</v>
      </c>
      <c r="AG24" s="883">
        <v>104949.1</v>
      </c>
    </row>
    <row r="25" spans="2:33" x14ac:dyDescent="0.25">
      <c r="B25" s="881" t="s">
        <v>37</v>
      </c>
      <c r="C25" s="881" t="s">
        <v>39</v>
      </c>
      <c r="D25" s="882" t="s">
        <v>35</v>
      </c>
      <c r="E25" s="883">
        <v>57858</v>
      </c>
      <c r="F25" s="883">
        <v>62574</v>
      </c>
      <c r="G25" s="883">
        <v>65430</v>
      </c>
      <c r="H25" s="883">
        <v>66985</v>
      </c>
      <c r="I25" s="883">
        <v>68546</v>
      </c>
      <c r="J25" s="883">
        <v>72011</v>
      </c>
      <c r="K25" s="883">
        <v>75728</v>
      </c>
      <c r="L25" s="883">
        <v>79480</v>
      </c>
      <c r="M25" s="883">
        <v>85340</v>
      </c>
      <c r="N25" s="883">
        <v>90004</v>
      </c>
      <c r="O25" s="883">
        <v>92587</v>
      </c>
      <c r="P25" s="883">
        <v>96127</v>
      </c>
      <c r="Q25" s="883">
        <v>97180</v>
      </c>
      <c r="R25" s="883">
        <v>101940</v>
      </c>
      <c r="S25" s="883">
        <v>103603</v>
      </c>
      <c r="T25" s="883">
        <v>105901</v>
      </c>
      <c r="U25" s="883">
        <v>107458</v>
      </c>
      <c r="V25" s="883">
        <v>105776</v>
      </c>
      <c r="W25" s="883">
        <v>104461</v>
      </c>
      <c r="X25" s="883">
        <v>102746</v>
      </c>
      <c r="Y25" s="883">
        <v>102263</v>
      </c>
      <c r="Z25" s="883">
        <v>102906</v>
      </c>
      <c r="AA25" s="883">
        <v>103301</v>
      </c>
      <c r="AB25" s="883">
        <v>104767</v>
      </c>
      <c r="AC25" s="883">
        <v>105133</v>
      </c>
      <c r="AD25" s="883">
        <v>104455</v>
      </c>
      <c r="AE25" s="883">
        <v>106850</v>
      </c>
      <c r="AF25" s="883">
        <v>109176</v>
      </c>
      <c r="AG25" s="883">
        <v>111591</v>
      </c>
    </row>
    <row r="26" spans="2:33" x14ac:dyDescent="0.25">
      <c r="B26" s="881" t="s">
        <v>40</v>
      </c>
      <c r="C26" s="881" t="s">
        <v>39</v>
      </c>
      <c r="D26" s="882" t="s">
        <v>35</v>
      </c>
      <c r="E26" s="883">
        <v>85603</v>
      </c>
      <c r="F26" s="883">
        <v>91564</v>
      </c>
      <c r="G26" s="883">
        <v>95726</v>
      </c>
      <c r="H26" s="883">
        <v>99425</v>
      </c>
      <c r="I26" s="883">
        <v>102525</v>
      </c>
      <c r="J26" s="883">
        <v>107707</v>
      </c>
      <c r="K26" s="883">
        <v>113823</v>
      </c>
      <c r="L26" s="883">
        <v>117622</v>
      </c>
      <c r="M26" s="883">
        <v>125099</v>
      </c>
      <c r="N26" s="883">
        <v>131674</v>
      </c>
      <c r="O26" s="883">
        <v>135319</v>
      </c>
      <c r="P26" s="883">
        <v>136718</v>
      </c>
      <c r="Q26" s="883">
        <v>137199</v>
      </c>
      <c r="R26" s="883">
        <v>144019</v>
      </c>
      <c r="S26" s="883">
        <v>147193</v>
      </c>
      <c r="T26" s="883">
        <v>149992</v>
      </c>
      <c r="U26" s="883">
        <v>150644</v>
      </c>
      <c r="V26" s="883">
        <v>148886</v>
      </c>
      <c r="W26" s="883">
        <v>149535</v>
      </c>
      <c r="X26" s="883">
        <v>146481</v>
      </c>
      <c r="Y26" s="883">
        <v>145076</v>
      </c>
      <c r="Z26" s="883">
        <v>147407</v>
      </c>
      <c r="AA26" s="883">
        <v>148835</v>
      </c>
      <c r="AB26" s="883">
        <v>151285</v>
      </c>
      <c r="AC26" s="883">
        <v>151344</v>
      </c>
      <c r="AD26" s="883">
        <v>150195</v>
      </c>
      <c r="AE26" s="883">
        <v>154470</v>
      </c>
      <c r="AF26" s="883">
        <v>160919</v>
      </c>
      <c r="AG26" s="883">
        <v>164176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38</v>
      </c>
      <c r="D28" s="882" t="s">
        <v>35</v>
      </c>
      <c r="E28" s="883">
        <f>100*administration!E28/administration!$E28</f>
        <v>100</v>
      </c>
      <c r="F28" s="883">
        <f>100*administration!F28/administration!$E28</f>
        <v>99.42622587587465</v>
      </c>
      <c r="G28" s="883">
        <f>100*administration!G28/administration!$E28</f>
        <v>101.31080243027691</v>
      </c>
      <c r="H28" s="883">
        <f>100*administration!H28/administration!$E28</f>
        <v>103.57601689210155</v>
      </c>
      <c r="I28" s="883">
        <f>100*administration!I28/administration!$E28</f>
        <v>106.75863682179367</v>
      </c>
      <c r="J28" s="883">
        <f>100*administration!J28/administration!$E28</f>
        <v>110.07869385853063</v>
      </c>
      <c r="K28" s="883">
        <f>100*administration!K28/administration!$E28</f>
        <v>114.38077861385646</v>
      </c>
      <c r="L28" s="883">
        <f>100*administration!L28/administration!$E28</f>
        <v>118.36937203798611</v>
      </c>
      <c r="M28" s="883">
        <f>100*administration!M28/administration!$E28</f>
        <v>121.82724712105139</v>
      </c>
      <c r="N28" s="883">
        <f>100*administration!N28/administration!$E28</f>
        <v>121.4503077000897</v>
      </c>
      <c r="O28" s="883">
        <f>100*administration!O28/administration!$E28</f>
        <v>121.71514488736322</v>
      </c>
      <c r="P28" s="883">
        <f>100*administration!P28/administration!$E28</f>
        <v>122.73211293567098</v>
      </c>
      <c r="Q28" s="883">
        <f>100*administration!Q28/administration!$E28</f>
        <v>125.05539652813864</v>
      </c>
      <c r="R28" s="883">
        <f>100*administration!R28/administration!$E28</f>
        <v>126.49458031895033</v>
      </c>
      <c r="S28" s="883">
        <f>100*administration!S28/administration!$E28</f>
        <v>129.50318332635507</v>
      </c>
      <c r="T28" s="883">
        <f>100*administration!T28/administration!$E28</f>
        <v>132.78730910903462</v>
      </c>
      <c r="U28" s="883">
        <f>100*administration!U28/administration!$E28</f>
        <v>131.8151183035877</v>
      </c>
      <c r="V28" s="883">
        <f>100*administration!V28/administration!$E28</f>
        <v>131.752528532714</v>
      </c>
      <c r="W28" s="883">
        <f>100*administration!W28/administration!$E28</f>
        <v>132.69071930161002</v>
      </c>
      <c r="X28" s="883">
        <f>100*administration!X28/administration!$E28</f>
        <v>131.92940973265152</v>
      </c>
      <c r="Y28" s="883">
        <f>100*administration!Y28/administration!$E28</f>
        <v>130.67882946327151</v>
      </c>
      <c r="Z28" s="883">
        <f>100*administration!Z28/administration!$E28</f>
        <v>130.2856977117556</v>
      </c>
      <c r="AA28" s="883">
        <f>100*administration!AA28/administration!$E28</f>
        <v>131.7250213410384</v>
      </c>
      <c r="AB28" s="883">
        <f>100*administration!AB28/administration!$E28</f>
        <v>131.77569108775188</v>
      </c>
      <c r="AC28" s="883">
        <f>100*administration!AC28/administration!$E28</f>
        <v>134.99742721323193</v>
      </c>
      <c r="AD28" s="883">
        <f>100*administration!AD28/administration!$E28</f>
        <v>138.86709042866903</v>
      </c>
      <c r="AE28" s="883">
        <f>100*administration!AE28/administration!$E28</f>
        <v>140.42675711740446</v>
      </c>
      <c r="AF28" s="883">
        <f>100*administration!AF28/administration!$E28</f>
        <v>144.4820727803307</v>
      </c>
      <c r="AG28" s="883">
        <f>100*administration!AG28/administration!$E28</f>
        <v>147.24150533124529</v>
      </c>
    </row>
    <row r="29" spans="2:33" x14ac:dyDescent="0.25">
      <c r="B29" s="881" t="s">
        <v>37</v>
      </c>
      <c r="C29" s="881" t="s">
        <v>39</v>
      </c>
      <c r="D29" s="882" t="s">
        <v>35</v>
      </c>
      <c r="E29" s="883">
        <f>100*administration!E29/administration!$E29</f>
        <v>100</v>
      </c>
      <c r="F29" s="883">
        <f>100*administration!F29/administration!$E29</f>
        <v>99.852572020560231</v>
      </c>
      <c r="G29" s="883">
        <f>100*administration!G29/administration!$E29</f>
        <v>103.53827150655457</v>
      </c>
      <c r="H29" s="883">
        <f>100*administration!H29/administration!$E29</f>
        <v>106.98091405347253</v>
      </c>
      <c r="I29" s="883">
        <f>100*administration!I29/administration!$E29</f>
        <v>112.75052795154799</v>
      </c>
      <c r="J29" s="883">
        <f>100*administration!J29/administration!$E29</f>
        <v>120.30521576284018</v>
      </c>
      <c r="K29" s="883">
        <f>100*administration!K29/administration!$E29</f>
        <v>129.46168864804559</v>
      </c>
      <c r="L29" s="883">
        <f>100*administration!L29/administration!$E29</f>
        <v>138.85324939235764</v>
      </c>
      <c r="M29" s="883">
        <f>100*administration!M29/administration!$E29</f>
        <v>146.81037574212058</v>
      </c>
      <c r="N29" s="883">
        <f>100*administration!N29/administration!$E29</f>
        <v>149.83464159062837</v>
      </c>
      <c r="O29" s="883">
        <f>100*administration!O29/administration!$E29</f>
        <v>152.6038968801052</v>
      </c>
      <c r="P29" s="883">
        <f>100*administration!P29/administration!$E29</f>
        <v>155.76363708809819</v>
      </c>
      <c r="Q29" s="883">
        <f>100*administration!Q29/administration!$E29</f>
        <v>162.03530302426586</v>
      </c>
      <c r="R29" s="883">
        <f>100*administration!R29/administration!$E29</f>
        <v>170.20759453321114</v>
      </c>
      <c r="S29" s="883">
        <f>100*administration!S29/administration!$E29</f>
        <v>178.49145316173247</v>
      </c>
      <c r="T29" s="883">
        <f>100*administration!T29/administration!$E29</f>
        <v>183.95027294098895</v>
      </c>
      <c r="U29" s="883">
        <f>100*administration!U29/administration!$E29</f>
        <v>184.61569111846038</v>
      </c>
      <c r="V29" s="883">
        <f>100*administration!V29/administration!$E29</f>
        <v>187.45268358767981</v>
      </c>
      <c r="W29" s="883">
        <f>100*administration!W29/administration!$E29</f>
        <v>189.59238155954895</v>
      </c>
      <c r="X29" s="883">
        <f>100*administration!X29/administration!$E29</f>
        <v>189.5764433996095</v>
      </c>
      <c r="Y29" s="883">
        <f>100*administration!Y29/administration!$E29</f>
        <v>189.40112364027573</v>
      </c>
      <c r="Z29" s="883">
        <f>100*administration!Z29/administration!$E29</f>
        <v>191.87950751085788</v>
      </c>
      <c r="AA29" s="883">
        <f>100*administration!AA29/administration!$E29</f>
        <v>196.80838347212816</v>
      </c>
      <c r="AB29" s="883">
        <f>100*administration!AB29/administration!$E29</f>
        <v>204.69777264214846</v>
      </c>
      <c r="AC29" s="883">
        <f>100*administration!AC29/administration!$E29</f>
        <v>214.76272064390167</v>
      </c>
      <c r="AD29" s="883">
        <f>100*administration!AD29/administration!$E29</f>
        <v>223.85942542933418</v>
      </c>
      <c r="AE29" s="883">
        <f>100*administration!AE29/administration!$E29</f>
        <v>232.07554687811293</v>
      </c>
      <c r="AF29" s="883">
        <f>100*administration!AF29/administration!$E29</f>
        <v>251.396581264693</v>
      </c>
      <c r="AG29" s="883">
        <f>100*administration!AG29/administration!$E29</f>
        <v>270.51041957206041</v>
      </c>
    </row>
    <row r="30" spans="2:33" x14ac:dyDescent="0.25">
      <c r="B30" s="881" t="s">
        <v>40</v>
      </c>
      <c r="C30" s="881" t="s">
        <v>38</v>
      </c>
      <c r="D30" s="882" t="s">
        <v>35</v>
      </c>
      <c r="E30" s="883">
        <f>100*administration!E30/administration!$E30</f>
        <v>100.00000000000001</v>
      </c>
      <c r="F30" s="883">
        <f>100*administration!F30/administration!$E30</f>
        <v>99.797349128149534</v>
      </c>
      <c r="G30" s="883">
        <f>100*administration!G30/administration!$E30</f>
        <v>101.53773878911132</v>
      </c>
      <c r="H30" s="883">
        <f>100*administration!H30/administration!$E30</f>
        <v>105.00755373645389</v>
      </c>
      <c r="I30" s="883">
        <f>100*administration!I30/administration!$E30</f>
        <v>109.27931798313246</v>
      </c>
      <c r="J30" s="883">
        <f>100*administration!J30/administration!$E30</f>
        <v>114.07804068920041</v>
      </c>
      <c r="K30" s="883">
        <f>100*administration!K30/administration!$E30</f>
        <v>121.12988174974444</v>
      </c>
      <c r="L30" s="883">
        <f>100*administration!L30/administration!$E30</f>
        <v>126.43012301022284</v>
      </c>
      <c r="M30" s="883">
        <f>100*administration!M30/administration!$E30</f>
        <v>131.19854950433967</v>
      </c>
      <c r="N30" s="883">
        <f>100*administration!N30/administration!$E30</f>
        <v>129.96018303427533</v>
      </c>
      <c r="O30" s="883">
        <f>100*administration!O30/administration!$E30</f>
        <v>130.85427600696158</v>
      </c>
      <c r="P30" s="883">
        <f>100*administration!P30/administration!$E30</f>
        <v>133.64767817325784</v>
      </c>
      <c r="Q30" s="883">
        <f>100*administration!Q30/administration!$E30</f>
        <v>138.14779698402037</v>
      </c>
      <c r="R30" s="883">
        <f>100*administration!R30/administration!$E30</f>
        <v>140.73173732432198</v>
      </c>
      <c r="S30" s="883">
        <f>100*administration!S30/administration!$E30</f>
        <v>146.59978474632339</v>
      </c>
      <c r="T30" s="883">
        <f>100*administration!T30/administration!$E30</f>
        <v>146.49047360183454</v>
      </c>
      <c r="U30" s="883">
        <f>100*administration!U30/administration!$E30</f>
        <v>142.37392603565948</v>
      </c>
      <c r="V30" s="883">
        <f>100*administration!V30/administration!$E30</f>
        <v>138.69295676397462</v>
      </c>
      <c r="W30" s="883">
        <f>100*administration!W30/administration!$E30</f>
        <v>139.37521382537508</v>
      </c>
      <c r="X30" s="883">
        <f>100*administration!X30/administration!$E30</f>
        <v>140.09787293590773</v>
      </c>
      <c r="Y30" s="883">
        <f>100*administration!Y30/administration!$E30</f>
        <v>138.59858482561688</v>
      </c>
      <c r="Z30" s="883">
        <f>100*administration!Z30/administration!$E30</f>
        <v>140.45151333846806</v>
      </c>
      <c r="AA30" s="883">
        <f>100*administration!AA30/administration!$E30</f>
        <v>140.6525241417358</v>
      </c>
      <c r="AB30" s="883">
        <f>100*administration!AB30/administration!$E30</f>
        <v>142.3180637596077</v>
      </c>
      <c r="AC30" s="883">
        <f>100*administration!AC30/administration!$E30</f>
        <v>145.61526681351697</v>
      </c>
      <c r="AD30" s="883">
        <f>100*administration!AD30/administration!$E30</f>
        <v>151.1816595832689</v>
      </c>
      <c r="AE30" s="883">
        <f>100*administration!AE30/administration!$E30</f>
        <v>155.66069507482817</v>
      </c>
      <c r="AF30" s="883">
        <f>100*administration!AF30/administration!$E30</f>
        <v>158.59512347807657</v>
      </c>
      <c r="AG30" s="883">
        <f>100*administration!AG30/administration!$E30</f>
        <v>164.45680232207496</v>
      </c>
    </row>
    <row r="31" spans="2:33" x14ac:dyDescent="0.25">
      <c r="B31" s="881" t="s">
        <v>40</v>
      </c>
      <c r="C31" s="881" t="s">
        <v>39</v>
      </c>
      <c r="D31" s="882" t="s">
        <v>35</v>
      </c>
      <c r="E31" s="883">
        <f>100*administration!E31/administration!$E31</f>
        <v>100</v>
      </c>
      <c r="F31" s="883">
        <f>100*administration!F31/administration!$E31</f>
        <v>100.60795136389089</v>
      </c>
      <c r="G31" s="883">
        <f>100*administration!G31/administration!$E31</f>
        <v>103.77836439751486</v>
      </c>
      <c r="H31" s="883">
        <f>100*administration!H31/administration!$E31</f>
        <v>108.6099778684372</v>
      </c>
      <c r="I31" s="883">
        <f>100*administration!I31/administration!$E31</f>
        <v>115.6147508199344</v>
      </c>
      <c r="J31" s="883">
        <f>100*administration!J31/administration!$E31</f>
        <v>125.22198224142069</v>
      </c>
      <c r="K31" s="883">
        <f>100*administration!K31/administration!$E31</f>
        <v>137.41567341279364</v>
      </c>
      <c r="L31" s="883">
        <f>100*administration!L31/administration!$E31</f>
        <v>148.8200943924486</v>
      </c>
      <c r="M31" s="883">
        <f>100*administration!M31/administration!$E31</f>
        <v>159.04594299122738</v>
      </c>
      <c r="N31" s="883">
        <f>100*administration!N31/administration!$E31</f>
        <v>160.84579900274645</v>
      </c>
      <c r="O31" s="883">
        <f>100*administration!O31/administration!$E31</f>
        <v>165.00279977601792</v>
      </c>
      <c r="P31" s="883">
        <f>100*administration!P31/administration!$E31</f>
        <v>170.57568727835107</v>
      </c>
      <c r="Q31" s="883">
        <f>100*administration!Q31/administration!$E31</f>
        <v>182.19075807268752</v>
      </c>
      <c r="R31" s="883">
        <f>100*administration!R31/administration!$E31</f>
        <v>188.77689784817215</v>
      </c>
      <c r="S31" s="883">
        <f>100*administration!S31/administration!$E31</f>
        <v>200.26131242833907</v>
      </c>
      <c r="T31" s="883">
        <f>100*administration!T31/administration!$E31</f>
        <v>206.38082286750392</v>
      </c>
      <c r="U31" s="883">
        <f>100*administration!U31/administration!$E31</f>
        <v>205.23691438018292</v>
      </c>
      <c r="V31" s="883">
        <f>100*administration!V31/administration!$E31</f>
        <v>204.8956083513319</v>
      </c>
      <c r="W31" s="883">
        <f>100*administration!W31/administration!$E31</f>
        <v>204.67695917659921</v>
      </c>
      <c r="X31" s="883">
        <f>100*administration!X31/administration!$E31</f>
        <v>207.55139588832893</v>
      </c>
      <c r="Y31" s="883">
        <f>100*administration!Y31/administration!$E31</f>
        <v>204.23699437378343</v>
      </c>
      <c r="Z31" s="883">
        <f>100*administration!Z31/administration!$E31</f>
        <v>203.07975361971043</v>
      </c>
      <c r="AA31" s="883">
        <f>100*administration!AA31/administration!$E31</f>
        <v>208.29000346638935</v>
      </c>
      <c r="AB31" s="883">
        <f>100*administration!AB31/administration!$E31</f>
        <v>219.25179318987816</v>
      </c>
      <c r="AC31" s="883">
        <f>100*administration!AC31/administration!$E31</f>
        <v>231.02418473188811</v>
      </c>
      <c r="AD31" s="883">
        <f>100*administration!AD31/administration!$E31</f>
        <v>241.3833559981868</v>
      </c>
      <c r="AE31" s="883">
        <f>100*administration!AE31/administration!$E31</f>
        <v>253.3290670079727</v>
      </c>
      <c r="AF31" s="883">
        <f>100*administration!AF31/administration!$E31</f>
        <v>273.13814894808417</v>
      </c>
      <c r="AG31" s="883">
        <f>100*administration!AG31/administration!$E31</f>
        <v>302.39980801535876</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45095</v>
      </c>
      <c r="F33" s="883">
        <v>45171</v>
      </c>
      <c r="G33" s="883">
        <v>46162</v>
      </c>
      <c r="H33" s="883">
        <v>47026</v>
      </c>
      <c r="I33" s="883">
        <v>48091</v>
      </c>
      <c r="J33" s="883">
        <v>49578</v>
      </c>
      <c r="K33" s="883">
        <v>51135</v>
      </c>
      <c r="L33" s="883">
        <v>51558</v>
      </c>
      <c r="M33" s="883">
        <v>52695</v>
      </c>
      <c r="N33" s="883">
        <v>53911</v>
      </c>
      <c r="O33" s="883">
        <v>54823</v>
      </c>
      <c r="P33" s="883">
        <v>56511</v>
      </c>
      <c r="Q33" s="883">
        <v>57686</v>
      </c>
      <c r="R33" s="883">
        <v>59875</v>
      </c>
      <c r="S33" s="883">
        <v>61028</v>
      </c>
      <c r="T33" s="883">
        <v>62995</v>
      </c>
      <c r="U33" s="883">
        <v>64959</v>
      </c>
      <c r="V33" s="883">
        <v>64030</v>
      </c>
      <c r="W33" s="883">
        <v>65226</v>
      </c>
      <c r="X33" s="883">
        <v>65598</v>
      </c>
      <c r="Y33" s="883">
        <v>66229</v>
      </c>
      <c r="Z33" s="883">
        <v>66090</v>
      </c>
      <c r="AA33" s="883">
        <v>66432</v>
      </c>
      <c r="AB33" s="883">
        <v>68210</v>
      </c>
      <c r="AC33" s="883">
        <v>68814</v>
      </c>
      <c r="AD33" s="883">
        <v>69624</v>
      </c>
      <c r="AE33" s="883">
        <v>70949</v>
      </c>
      <c r="AF33" s="885">
        <v>70758</v>
      </c>
      <c r="AG33" s="885">
        <v>68892</v>
      </c>
    </row>
    <row r="34" spans="2:34" x14ac:dyDescent="0.25">
      <c r="B34" s="881" t="s">
        <v>37</v>
      </c>
      <c r="C34" s="881" t="s">
        <v>39</v>
      </c>
      <c r="D34" s="882" t="s">
        <v>35</v>
      </c>
      <c r="E34" s="883">
        <v>26774</v>
      </c>
      <c r="F34" s="883">
        <v>28075</v>
      </c>
      <c r="G34" s="883">
        <v>29233</v>
      </c>
      <c r="H34" s="883">
        <v>30677</v>
      </c>
      <c r="I34" s="883">
        <v>32468</v>
      </c>
      <c r="J34" s="883">
        <v>34959</v>
      </c>
      <c r="K34" s="883">
        <v>37138</v>
      </c>
      <c r="L34" s="883">
        <v>38623</v>
      </c>
      <c r="M34" s="883">
        <v>41211</v>
      </c>
      <c r="N34" s="883">
        <v>44100</v>
      </c>
      <c r="O34" s="883">
        <v>47010</v>
      </c>
      <c r="P34" s="883">
        <v>51125</v>
      </c>
      <c r="Q34" s="883">
        <v>55329</v>
      </c>
      <c r="R34" s="883">
        <v>60572</v>
      </c>
      <c r="S34" s="883">
        <v>63743</v>
      </c>
      <c r="T34" s="883">
        <v>65358</v>
      </c>
      <c r="U34" s="883">
        <v>65114</v>
      </c>
      <c r="V34" s="883">
        <v>61920</v>
      </c>
      <c r="W34" s="883">
        <v>62771</v>
      </c>
      <c r="X34" s="883">
        <v>62536</v>
      </c>
      <c r="Y34" s="883">
        <v>63221</v>
      </c>
      <c r="Z34" s="883">
        <v>63515</v>
      </c>
      <c r="AA34" s="883">
        <v>63716</v>
      </c>
      <c r="AB34" s="883">
        <v>65339</v>
      </c>
      <c r="AC34" s="883">
        <v>68136</v>
      </c>
      <c r="AD34" s="883">
        <v>69624</v>
      </c>
      <c r="AE34" s="883">
        <v>72870</v>
      </c>
      <c r="AF34" s="885">
        <v>77306</v>
      </c>
      <c r="AG34" s="885">
        <v>81557</v>
      </c>
    </row>
    <row r="35" spans="2:34" x14ac:dyDescent="0.25">
      <c r="B35" s="881" t="s">
        <v>40</v>
      </c>
      <c r="C35" s="881" t="s">
        <v>39</v>
      </c>
      <c r="D35" s="882" t="s">
        <v>35</v>
      </c>
      <c r="E35" s="883">
        <v>35134</v>
      </c>
      <c r="F35" s="883">
        <v>36349</v>
      </c>
      <c r="G35" s="883">
        <v>37836</v>
      </c>
      <c r="H35" s="883">
        <v>39805</v>
      </c>
      <c r="I35" s="883">
        <v>41872</v>
      </c>
      <c r="J35" s="883">
        <v>45953</v>
      </c>
      <c r="K35" s="883">
        <v>49190</v>
      </c>
      <c r="L35" s="883">
        <v>51919</v>
      </c>
      <c r="M35" s="883">
        <v>55821</v>
      </c>
      <c r="N35" s="883">
        <v>59850</v>
      </c>
      <c r="O35" s="883">
        <v>64432</v>
      </c>
      <c r="P35" s="883">
        <v>70404</v>
      </c>
      <c r="Q35" s="883">
        <v>77811</v>
      </c>
      <c r="R35" s="883">
        <v>85026</v>
      </c>
      <c r="S35" s="883">
        <v>88790</v>
      </c>
      <c r="T35" s="883">
        <v>89610</v>
      </c>
      <c r="U35" s="883">
        <v>89497</v>
      </c>
      <c r="V35" s="883">
        <v>84906</v>
      </c>
      <c r="W35" s="883">
        <v>85520</v>
      </c>
      <c r="X35" s="883">
        <v>85171</v>
      </c>
      <c r="Y35" s="883">
        <v>86082</v>
      </c>
      <c r="Z35" s="883">
        <v>85686</v>
      </c>
      <c r="AA35" s="883">
        <v>85611</v>
      </c>
      <c r="AB35" s="883">
        <v>87853</v>
      </c>
      <c r="AC35" s="883">
        <v>91454</v>
      </c>
      <c r="AD35" s="883">
        <v>92282</v>
      </c>
      <c r="AE35" s="883">
        <v>97673</v>
      </c>
      <c r="AF35" s="885">
        <v>105536</v>
      </c>
      <c r="AG35" s="885">
        <v>111549</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98524</v>
      </c>
      <c r="F37" s="883">
        <v>97191</v>
      </c>
      <c r="G37" s="883">
        <v>95411</v>
      </c>
      <c r="H37" s="883">
        <v>96056</v>
      </c>
      <c r="I37" s="883">
        <v>95796</v>
      </c>
      <c r="J37" s="883">
        <v>93970</v>
      </c>
      <c r="K37" s="883">
        <v>96827</v>
      </c>
      <c r="L37" s="883">
        <v>96279</v>
      </c>
      <c r="M37" s="883">
        <v>97041</v>
      </c>
      <c r="N37" s="883">
        <v>98844</v>
      </c>
      <c r="O37" s="883">
        <v>101322</v>
      </c>
      <c r="P37" s="883">
        <v>102999</v>
      </c>
      <c r="Q37" s="883">
        <v>102906</v>
      </c>
      <c r="R37" s="883">
        <v>103002</v>
      </c>
      <c r="S37" s="883">
        <v>106445</v>
      </c>
      <c r="T37" s="883">
        <v>103506</v>
      </c>
      <c r="U37" s="883">
        <v>103581</v>
      </c>
      <c r="V37" s="883">
        <v>101783</v>
      </c>
      <c r="W37" s="883">
        <v>100008</v>
      </c>
      <c r="X37" s="883">
        <v>99581</v>
      </c>
      <c r="Y37" s="883">
        <v>98073</v>
      </c>
      <c r="Z37" s="883">
        <v>101403</v>
      </c>
      <c r="AA37" s="883">
        <v>103664</v>
      </c>
      <c r="AB37" s="883">
        <v>104611</v>
      </c>
      <c r="AC37" s="883">
        <v>108689</v>
      </c>
      <c r="AD37" s="883">
        <v>104059</v>
      </c>
      <c r="AE37" s="883">
        <v>108266</v>
      </c>
      <c r="AF37" s="883">
        <v>114416</v>
      </c>
      <c r="AG37" s="886" t="s">
        <v>35</v>
      </c>
    </row>
    <row r="38" spans="2:34" x14ac:dyDescent="0.25">
      <c r="B38" s="881" t="s">
        <v>37</v>
      </c>
      <c r="C38" s="881" t="s">
        <v>49</v>
      </c>
      <c r="D38" s="882" t="s">
        <v>35</v>
      </c>
      <c r="E38" s="883">
        <v>45344</v>
      </c>
      <c r="F38" s="883">
        <v>46068</v>
      </c>
      <c r="G38" s="883">
        <v>44956</v>
      </c>
      <c r="H38" s="883">
        <v>45359</v>
      </c>
      <c r="I38" s="883">
        <v>47543</v>
      </c>
      <c r="J38" s="883">
        <v>49569</v>
      </c>
      <c r="K38" s="883">
        <v>52487</v>
      </c>
      <c r="L38" s="883">
        <v>54749</v>
      </c>
      <c r="M38" s="883">
        <v>59687</v>
      </c>
      <c r="N38" s="883">
        <v>63132</v>
      </c>
      <c r="O38" s="883">
        <v>68365</v>
      </c>
      <c r="P38" s="883">
        <v>70998</v>
      </c>
      <c r="Q38" s="883">
        <v>72861</v>
      </c>
      <c r="R38" s="883">
        <v>76017</v>
      </c>
      <c r="S38" s="883">
        <v>80483</v>
      </c>
      <c r="T38" s="883">
        <v>81800</v>
      </c>
      <c r="U38" s="883">
        <v>81315</v>
      </c>
      <c r="V38" s="883">
        <v>82055</v>
      </c>
      <c r="W38" s="883">
        <v>81750</v>
      </c>
      <c r="X38" s="883">
        <v>81880</v>
      </c>
      <c r="Y38" s="883">
        <v>83381</v>
      </c>
      <c r="Z38" s="883">
        <v>87595</v>
      </c>
      <c r="AA38" s="883">
        <v>91002</v>
      </c>
      <c r="AB38" s="883">
        <v>93654</v>
      </c>
      <c r="AC38" s="883">
        <v>98128</v>
      </c>
      <c r="AD38" s="883">
        <v>101265</v>
      </c>
      <c r="AE38" s="883">
        <v>106732</v>
      </c>
      <c r="AF38" s="883">
        <v>114416</v>
      </c>
      <c r="AG38" s="886" t="s">
        <v>35</v>
      </c>
    </row>
    <row r="39" spans="2:34" x14ac:dyDescent="0.25">
      <c r="B39" s="881" t="s">
        <v>40</v>
      </c>
      <c r="C39" s="881" t="s">
        <v>49</v>
      </c>
      <c r="D39" s="882" t="s">
        <v>35</v>
      </c>
      <c r="E39" s="883">
        <v>69163</v>
      </c>
      <c r="F39" s="883">
        <v>71470</v>
      </c>
      <c r="G39" s="883">
        <v>71600</v>
      </c>
      <c r="H39" s="883">
        <v>73492</v>
      </c>
      <c r="I39" s="883">
        <v>78743</v>
      </c>
      <c r="J39" s="883">
        <v>84776</v>
      </c>
      <c r="K39" s="883">
        <v>91282</v>
      </c>
      <c r="L39" s="883">
        <v>97871</v>
      </c>
      <c r="M39" s="883">
        <v>107049</v>
      </c>
      <c r="N39" s="883">
        <v>116937</v>
      </c>
      <c r="O39" s="883">
        <v>124765</v>
      </c>
      <c r="P39" s="883">
        <v>130830</v>
      </c>
      <c r="Q39" s="883">
        <v>135711</v>
      </c>
      <c r="R39" s="883">
        <v>144625</v>
      </c>
      <c r="S39" s="883">
        <v>149925</v>
      </c>
      <c r="T39" s="883">
        <v>148698</v>
      </c>
      <c r="U39" s="883">
        <v>147315</v>
      </c>
      <c r="V39" s="883">
        <v>147592</v>
      </c>
      <c r="W39" s="883">
        <v>146612</v>
      </c>
      <c r="X39" s="883">
        <v>148618</v>
      </c>
      <c r="Y39" s="883">
        <v>150122</v>
      </c>
      <c r="Z39" s="883">
        <v>153318</v>
      </c>
      <c r="AA39" s="883">
        <v>157861</v>
      </c>
      <c r="AB39" s="883">
        <v>162769</v>
      </c>
      <c r="AC39" s="883">
        <v>170791</v>
      </c>
      <c r="AD39" s="883">
        <v>175366</v>
      </c>
      <c r="AE39" s="883">
        <v>188443</v>
      </c>
      <c r="AF39" s="883">
        <v>206497</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C5B5B1D4-7A13-4EAD-91E4-E84131CAA6AA}"/>
    <hyperlink ref="AH41" r:id="rId2" xr:uid="{83DC0AE6-01DF-41B8-844B-E534C352490C}"/>
  </hyperlinks>
  <pageMargins left="0.7" right="0.7" top="0.75" bottom="0.75" header="0.3" footer="0.3"/>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5D28-9C38-4D88-A535-FC4F2156DFBD}">
  <dimension ref="B1:AH41"/>
  <sheetViews>
    <sheetView workbookViewId="0">
      <selection activeCell="B64" sqref="B64:F86"/>
    </sheetView>
  </sheetViews>
  <sheetFormatPr baseColWidth="10" defaultColWidth="9.140625" defaultRowHeight="15" x14ac:dyDescent="0.25"/>
  <cols>
    <col min="2" max="3" width="70"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71</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26139.5</v>
      </c>
      <c r="F9" s="883">
        <v>25499</v>
      </c>
      <c r="G9" s="883">
        <v>25650.5</v>
      </c>
      <c r="H9" s="883">
        <v>25416.1</v>
      </c>
      <c r="I9" s="883">
        <v>25421.200000000001</v>
      </c>
      <c r="J9" s="883">
        <v>25425.200000000001</v>
      </c>
      <c r="K9" s="883">
        <v>25987.8</v>
      </c>
      <c r="L9" s="883">
        <v>25828.400000000001</v>
      </c>
      <c r="M9" s="883">
        <v>26095.4</v>
      </c>
      <c r="N9" s="883">
        <v>26773.200000000001</v>
      </c>
      <c r="O9" s="883">
        <v>27041.1</v>
      </c>
      <c r="P9" s="883">
        <v>27007.599999999999</v>
      </c>
      <c r="Q9" s="883">
        <v>27376.3</v>
      </c>
      <c r="R9" s="883">
        <v>27780.5</v>
      </c>
      <c r="S9" s="884">
        <v>27592.3</v>
      </c>
      <c r="T9" s="883">
        <v>28060.2</v>
      </c>
      <c r="U9" s="883">
        <v>28184.2</v>
      </c>
      <c r="V9" s="883">
        <v>28824.400000000001</v>
      </c>
      <c r="W9" s="883">
        <v>28733.9</v>
      </c>
      <c r="X9" s="883">
        <v>29623.5</v>
      </c>
      <c r="Y9" s="883">
        <v>29901.8</v>
      </c>
      <c r="Z9" s="883">
        <v>30231</v>
      </c>
      <c r="AA9" s="883">
        <v>30399.9</v>
      </c>
      <c r="AB9" s="883">
        <v>30620.799999999999</v>
      </c>
      <c r="AC9" s="883">
        <v>30862.1</v>
      </c>
      <c r="AD9" s="883">
        <v>30358.2</v>
      </c>
      <c r="AE9" s="883">
        <v>30223.4</v>
      </c>
      <c r="AF9" s="883">
        <v>31459.1</v>
      </c>
      <c r="AG9" s="885">
        <v>32141.4</v>
      </c>
    </row>
    <row r="10" spans="2:33" x14ac:dyDescent="0.25">
      <c r="B10" s="881" t="s">
        <v>37</v>
      </c>
      <c r="C10" s="881" t="s">
        <v>39</v>
      </c>
      <c r="D10" s="882" t="s">
        <v>35</v>
      </c>
      <c r="E10" s="883">
        <v>12332.2</v>
      </c>
      <c r="F10" s="883">
        <v>12552.7</v>
      </c>
      <c r="G10" s="883">
        <v>12934</v>
      </c>
      <c r="H10" s="883">
        <v>13456.9</v>
      </c>
      <c r="I10" s="883">
        <v>13810.5</v>
      </c>
      <c r="J10" s="883">
        <v>14267.9</v>
      </c>
      <c r="K10" s="883">
        <v>15066.6</v>
      </c>
      <c r="L10" s="883">
        <v>15788.2</v>
      </c>
      <c r="M10" s="883">
        <v>16389.099999999999</v>
      </c>
      <c r="N10" s="883">
        <v>16799.400000000001</v>
      </c>
      <c r="O10" s="883">
        <v>17566</v>
      </c>
      <c r="P10" s="883">
        <v>18284.2</v>
      </c>
      <c r="Q10" s="883">
        <v>19166.599999999999</v>
      </c>
      <c r="R10" s="883">
        <v>20478.2</v>
      </c>
      <c r="S10" s="884">
        <v>21053.599999999999</v>
      </c>
      <c r="T10" s="883">
        <v>21821.200000000001</v>
      </c>
      <c r="U10" s="883">
        <v>22996.2</v>
      </c>
      <c r="V10" s="883">
        <v>24113.200000000001</v>
      </c>
      <c r="W10" s="883">
        <v>24832.400000000001</v>
      </c>
      <c r="X10" s="883">
        <v>25215.7</v>
      </c>
      <c r="Y10" s="883">
        <v>25798.7</v>
      </c>
      <c r="Z10" s="883">
        <v>26484.6</v>
      </c>
      <c r="AA10" s="883">
        <v>27677.599999999999</v>
      </c>
      <c r="AB10" s="883">
        <v>28601.5</v>
      </c>
      <c r="AC10" s="883">
        <v>29538.5</v>
      </c>
      <c r="AD10" s="883">
        <v>30358.2</v>
      </c>
      <c r="AE10" s="883">
        <v>31799.7</v>
      </c>
      <c r="AF10" s="883">
        <v>34567.4</v>
      </c>
      <c r="AG10" s="885">
        <v>37372.199999999997</v>
      </c>
    </row>
    <row r="11" spans="2:33" x14ac:dyDescent="0.25">
      <c r="B11" s="881" t="s">
        <v>40</v>
      </c>
      <c r="C11" s="881" t="s">
        <v>38</v>
      </c>
      <c r="D11" s="882" t="s">
        <v>35</v>
      </c>
      <c r="E11" s="883">
        <v>29048.9</v>
      </c>
      <c r="F11" s="883">
        <v>28818.1</v>
      </c>
      <c r="G11" s="883">
        <v>29087.7</v>
      </c>
      <c r="H11" s="883">
        <v>28982.2</v>
      </c>
      <c r="I11" s="883">
        <v>29106.1</v>
      </c>
      <c r="J11" s="883">
        <v>29097.8</v>
      </c>
      <c r="K11" s="883">
        <v>29782.400000000001</v>
      </c>
      <c r="L11" s="883">
        <v>29865.7</v>
      </c>
      <c r="M11" s="883">
        <v>30350.2</v>
      </c>
      <c r="N11" s="883">
        <v>30622.6</v>
      </c>
      <c r="O11" s="883">
        <v>30753.1</v>
      </c>
      <c r="P11" s="883">
        <v>30943.599999999999</v>
      </c>
      <c r="Q11" s="883">
        <v>31400</v>
      </c>
      <c r="R11" s="883">
        <v>31912.6</v>
      </c>
      <c r="S11" s="884">
        <v>32288.400000000001</v>
      </c>
      <c r="T11" s="883">
        <v>32833.699999999997</v>
      </c>
      <c r="U11" s="883">
        <v>32876.300000000003</v>
      </c>
      <c r="V11" s="883">
        <v>33398.800000000003</v>
      </c>
      <c r="W11" s="883">
        <v>33300.6</v>
      </c>
      <c r="X11" s="883">
        <v>34296</v>
      </c>
      <c r="Y11" s="883">
        <v>34646.400000000001</v>
      </c>
      <c r="Z11" s="883">
        <v>34723.5</v>
      </c>
      <c r="AA11" s="883">
        <v>35058.199999999997</v>
      </c>
      <c r="AB11" s="883">
        <v>35499.699999999997</v>
      </c>
      <c r="AC11" s="883">
        <v>35869</v>
      </c>
      <c r="AD11" s="883">
        <v>35251.4</v>
      </c>
      <c r="AE11" s="883">
        <v>35177.599999999999</v>
      </c>
      <c r="AF11" s="883">
        <v>36712.9</v>
      </c>
      <c r="AG11" s="885">
        <v>37594.199999999997</v>
      </c>
    </row>
    <row r="12" spans="2:33" x14ac:dyDescent="0.25">
      <c r="B12" s="881" t="s">
        <v>40</v>
      </c>
      <c r="C12" s="881" t="s">
        <v>39</v>
      </c>
      <c r="D12" s="882" t="s">
        <v>35</v>
      </c>
      <c r="E12" s="883">
        <v>14211.7</v>
      </c>
      <c r="F12" s="883">
        <v>14624.4</v>
      </c>
      <c r="G12" s="883">
        <v>15112.4</v>
      </c>
      <c r="H12" s="883">
        <v>15771</v>
      </c>
      <c r="I12" s="883">
        <v>16236.5</v>
      </c>
      <c r="J12" s="883">
        <v>16795.099999999999</v>
      </c>
      <c r="K12" s="883">
        <v>17687.400000000001</v>
      </c>
      <c r="L12" s="883">
        <v>18597.8</v>
      </c>
      <c r="M12" s="883">
        <v>19356.400000000001</v>
      </c>
      <c r="N12" s="883">
        <v>19614.5</v>
      </c>
      <c r="O12" s="883">
        <v>20405.599999999999</v>
      </c>
      <c r="P12" s="883">
        <v>21354.7</v>
      </c>
      <c r="Q12" s="883">
        <v>22295.9</v>
      </c>
      <c r="R12" s="883">
        <v>23807</v>
      </c>
      <c r="S12" s="884">
        <v>24809.9</v>
      </c>
      <c r="T12" s="883">
        <v>25739.5</v>
      </c>
      <c r="U12" s="883">
        <v>27002.400000000001</v>
      </c>
      <c r="V12" s="883">
        <v>28159.8</v>
      </c>
      <c r="W12" s="883">
        <v>28906.6</v>
      </c>
      <c r="X12" s="883">
        <v>29392.799999999999</v>
      </c>
      <c r="Y12" s="883">
        <v>30131.5</v>
      </c>
      <c r="Z12" s="883">
        <v>30775.5</v>
      </c>
      <c r="AA12" s="883">
        <v>32198.3</v>
      </c>
      <c r="AB12" s="883">
        <v>33402.1</v>
      </c>
      <c r="AC12" s="883">
        <v>34520.9</v>
      </c>
      <c r="AD12" s="883">
        <v>35251.4</v>
      </c>
      <c r="AE12" s="883">
        <v>36896</v>
      </c>
      <c r="AF12" s="883">
        <v>40385.599999999999</v>
      </c>
      <c r="AG12" s="885">
        <v>43687.8</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118367.7</v>
      </c>
      <c r="F14" s="883">
        <v>118347</v>
      </c>
      <c r="G14" s="883">
        <v>118250.3</v>
      </c>
      <c r="H14" s="883">
        <v>118437</v>
      </c>
      <c r="I14" s="883">
        <v>119091.6</v>
      </c>
      <c r="J14" s="883">
        <v>117526.5</v>
      </c>
      <c r="K14" s="883">
        <v>118517.6</v>
      </c>
      <c r="L14" s="883">
        <v>116812.9</v>
      </c>
      <c r="M14" s="883">
        <v>117612.7</v>
      </c>
      <c r="N14" s="883">
        <v>118829.8</v>
      </c>
      <c r="O14" s="883">
        <v>118303.8</v>
      </c>
      <c r="P14" s="883">
        <v>117771.1</v>
      </c>
      <c r="Q14" s="883">
        <v>119129.60000000001</v>
      </c>
      <c r="R14" s="883">
        <v>118040.8</v>
      </c>
      <c r="S14" s="883">
        <v>116309.7</v>
      </c>
      <c r="T14" s="883">
        <v>116159.1</v>
      </c>
      <c r="U14" s="883">
        <v>116774.1</v>
      </c>
      <c r="V14" s="883">
        <v>118150</v>
      </c>
      <c r="W14" s="883">
        <v>118754.2</v>
      </c>
      <c r="X14" s="883">
        <v>119596</v>
      </c>
      <c r="Y14" s="883">
        <v>120168.5</v>
      </c>
      <c r="Z14" s="883">
        <v>121673.9</v>
      </c>
      <c r="AA14" s="883">
        <v>122632.1</v>
      </c>
      <c r="AB14" s="883">
        <v>123499</v>
      </c>
      <c r="AC14" s="883">
        <v>123726.7</v>
      </c>
      <c r="AD14" s="883">
        <v>114325.9</v>
      </c>
      <c r="AE14" s="883">
        <v>122779.5</v>
      </c>
      <c r="AF14" s="885">
        <v>127221.5</v>
      </c>
      <c r="AG14" s="885">
        <v>126575.2</v>
      </c>
    </row>
    <row r="15" spans="2:33" x14ac:dyDescent="0.25">
      <c r="B15" s="881" t="s">
        <v>37</v>
      </c>
      <c r="C15" s="881" t="s">
        <v>39</v>
      </c>
      <c r="D15" s="882" t="s">
        <v>35</v>
      </c>
      <c r="E15" s="883">
        <v>59999.7</v>
      </c>
      <c r="F15" s="883">
        <v>60852.1</v>
      </c>
      <c r="G15" s="883">
        <v>63231.8</v>
      </c>
      <c r="H15" s="883">
        <v>65545.899999999994</v>
      </c>
      <c r="I15" s="883">
        <v>68282.899999999994</v>
      </c>
      <c r="J15" s="883">
        <v>70320.399999999994</v>
      </c>
      <c r="K15" s="883">
        <v>73232.2</v>
      </c>
      <c r="L15" s="883">
        <v>76620.5</v>
      </c>
      <c r="M15" s="883">
        <v>79637.399999999994</v>
      </c>
      <c r="N15" s="883">
        <v>80397.7</v>
      </c>
      <c r="O15" s="883">
        <v>83378.8</v>
      </c>
      <c r="P15" s="883">
        <v>85199.7</v>
      </c>
      <c r="Q15" s="883">
        <v>88942.399999999994</v>
      </c>
      <c r="R15" s="883">
        <v>92827.4</v>
      </c>
      <c r="S15" s="883">
        <v>95071.6</v>
      </c>
      <c r="T15" s="883">
        <v>97346</v>
      </c>
      <c r="U15" s="883">
        <v>99177.5</v>
      </c>
      <c r="V15" s="883">
        <v>100588.3</v>
      </c>
      <c r="W15" s="883">
        <v>102184.2</v>
      </c>
      <c r="X15" s="883">
        <v>103715.3</v>
      </c>
      <c r="Y15" s="883">
        <v>105534.7</v>
      </c>
      <c r="Z15" s="883">
        <v>107079.1</v>
      </c>
      <c r="AA15" s="883">
        <v>110446.7</v>
      </c>
      <c r="AB15" s="883">
        <v>111604.4</v>
      </c>
      <c r="AC15" s="883">
        <v>113743.7</v>
      </c>
      <c r="AD15" s="883">
        <v>114325.9</v>
      </c>
      <c r="AE15" s="883">
        <v>120223</v>
      </c>
      <c r="AF15" s="885">
        <v>124383.4</v>
      </c>
      <c r="AG15" s="885">
        <v>129596.6</v>
      </c>
    </row>
    <row r="16" spans="2:33" x14ac:dyDescent="0.25">
      <c r="B16" s="881" t="s">
        <v>40</v>
      </c>
      <c r="C16" s="881" t="s">
        <v>38</v>
      </c>
      <c r="D16" s="882" t="s">
        <v>35</v>
      </c>
      <c r="E16" s="883">
        <v>135464.4</v>
      </c>
      <c r="F16" s="883">
        <v>136105.29999999999</v>
      </c>
      <c r="G16" s="883">
        <v>135550.29999999999</v>
      </c>
      <c r="H16" s="883">
        <v>136630.79999999999</v>
      </c>
      <c r="I16" s="883">
        <v>137385.60000000001</v>
      </c>
      <c r="J16" s="883">
        <v>138480.1</v>
      </c>
      <c r="K16" s="883">
        <v>138121.79999999999</v>
      </c>
      <c r="L16" s="883">
        <v>138747.9</v>
      </c>
      <c r="M16" s="883">
        <v>139596</v>
      </c>
      <c r="N16" s="883">
        <v>140285.20000000001</v>
      </c>
      <c r="O16" s="883">
        <v>139659.79999999999</v>
      </c>
      <c r="P16" s="883">
        <v>139183.1</v>
      </c>
      <c r="Q16" s="883">
        <v>140029.4</v>
      </c>
      <c r="R16" s="883">
        <v>138732.4</v>
      </c>
      <c r="S16" s="883">
        <v>137212.4</v>
      </c>
      <c r="T16" s="883">
        <v>138156</v>
      </c>
      <c r="U16" s="883">
        <v>138669.79999999999</v>
      </c>
      <c r="V16" s="883">
        <v>140629.6</v>
      </c>
      <c r="W16" s="883">
        <v>141806.6</v>
      </c>
      <c r="X16" s="883">
        <v>142884.6</v>
      </c>
      <c r="Y16" s="883">
        <v>143718.1</v>
      </c>
      <c r="Z16" s="883">
        <v>146022.9</v>
      </c>
      <c r="AA16" s="883">
        <v>147277.6</v>
      </c>
      <c r="AB16" s="883">
        <v>148688.9</v>
      </c>
      <c r="AC16" s="883">
        <v>149014</v>
      </c>
      <c r="AD16" s="883">
        <v>136741.5</v>
      </c>
      <c r="AE16" s="883">
        <v>147764.79999999999</v>
      </c>
      <c r="AF16" s="885">
        <v>153037.79999999999</v>
      </c>
      <c r="AG16" s="885">
        <v>152657.79999999999</v>
      </c>
    </row>
    <row r="17" spans="2:33" x14ac:dyDescent="0.25">
      <c r="B17" s="881" t="s">
        <v>40</v>
      </c>
      <c r="C17" s="881" t="s">
        <v>39</v>
      </c>
      <c r="D17" s="882" t="s">
        <v>35</v>
      </c>
      <c r="E17" s="883">
        <v>70567.5</v>
      </c>
      <c r="F17" s="883">
        <v>72342.899999999994</v>
      </c>
      <c r="G17" s="883">
        <v>74924</v>
      </c>
      <c r="H17" s="883">
        <v>77709.8</v>
      </c>
      <c r="I17" s="883">
        <v>80821.2</v>
      </c>
      <c r="J17" s="883">
        <v>84788.5</v>
      </c>
      <c r="K17" s="883">
        <v>87331.8</v>
      </c>
      <c r="L17" s="883">
        <v>92570.3</v>
      </c>
      <c r="M17" s="883">
        <v>95757.5</v>
      </c>
      <c r="N17" s="883">
        <v>96915</v>
      </c>
      <c r="O17" s="883">
        <v>99963.4</v>
      </c>
      <c r="P17" s="883">
        <v>102744.9</v>
      </c>
      <c r="Q17" s="883">
        <v>106868.9</v>
      </c>
      <c r="R17" s="883">
        <v>111185</v>
      </c>
      <c r="S17" s="883">
        <v>113779</v>
      </c>
      <c r="T17" s="883">
        <v>117217.5</v>
      </c>
      <c r="U17" s="883">
        <v>119633</v>
      </c>
      <c r="V17" s="883">
        <v>122078</v>
      </c>
      <c r="W17" s="883">
        <v>124335.8</v>
      </c>
      <c r="X17" s="883">
        <v>126154</v>
      </c>
      <c r="Y17" s="883">
        <v>128056.2</v>
      </c>
      <c r="Z17" s="883">
        <v>130317.9</v>
      </c>
      <c r="AA17" s="883">
        <v>134429.6</v>
      </c>
      <c r="AB17" s="883">
        <v>136401.5</v>
      </c>
      <c r="AC17" s="883">
        <v>138830.39999999999</v>
      </c>
      <c r="AD17" s="883">
        <v>136741.5</v>
      </c>
      <c r="AE17" s="883">
        <v>146236.6</v>
      </c>
      <c r="AF17" s="885">
        <v>154071.79999999999</v>
      </c>
      <c r="AG17" s="885">
        <v>160998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167608.91</v>
      </c>
      <c r="F19" s="883">
        <v>168479.25</v>
      </c>
      <c r="G19" s="883">
        <v>169273.24</v>
      </c>
      <c r="H19" s="883">
        <v>169700.78</v>
      </c>
      <c r="I19" s="883">
        <v>168357.1</v>
      </c>
      <c r="J19" s="883">
        <v>170006.16</v>
      </c>
      <c r="K19" s="883">
        <v>168234.94</v>
      </c>
      <c r="L19" s="883">
        <v>168616.67</v>
      </c>
      <c r="M19" s="883">
        <v>170158.85</v>
      </c>
      <c r="N19" s="883">
        <v>170845.96</v>
      </c>
      <c r="O19" s="883">
        <v>169532.82</v>
      </c>
      <c r="P19" s="883">
        <v>167227.18</v>
      </c>
      <c r="Q19" s="883">
        <v>165791.89000000001</v>
      </c>
      <c r="R19" s="883">
        <v>166708.03</v>
      </c>
      <c r="S19" s="883">
        <v>166830.19</v>
      </c>
      <c r="T19" s="883">
        <v>165883.5</v>
      </c>
      <c r="U19" s="883">
        <v>167410.41</v>
      </c>
      <c r="V19" s="883">
        <v>165639.20000000001</v>
      </c>
      <c r="W19" s="883">
        <v>163196.14000000001</v>
      </c>
      <c r="X19" s="883">
        <v>163043.45000000001</v>
      </c>
      <c r="Y19" s="883">
        <v>165074.23999999999</v>
      </c>
      <c r="Z19" s="883">
        <v>170998.65</v>
      </c>
      <c r="AA19" s="883">
        <v>168357.1</v>
      </c>
      <c r="AB19" s="883">
        <v>164982.63</v>
      </c>
      <c r="AC19" s="883">
        <v>166204.15</v>
      </c>
      <c r="AD19" s="885">
        <v>152691</v>
      </c>
      <c r="AE19" s="885">
        <v>152813.15</v>
      </c>
      <c r="AF19" s="885">
        <v>167272.99</v>
      </c>
      <c r="AG19" s="885">
        <v>169929.81</v>
      </c>
    </row>
    <row r="20" spans="2:33" x14ac:dyDescent="0.25">
      <c r="B20" s="881" t="s">
        <v>37</v>
      </c>
      <c r="C20" s="881" t="s">
        <v>39</v>
      </c>
      <c r="D20" s="882" t="s">
        <v>35</v>
      </c>
      <c r="E20" s="883">
        <v>75263</v>
      </c>
      <c r="F20" s="883">
        <v>77993</v>
      </c>
      <c r="G20" s="883">
        <v>79823</v>
      </c>
      <c r="H20" s="883">
        <v>81020</v>
      </c>
      <c r="I20" s="883">
        <v>83245</v>
      </c>
      <c r="J20" s="883">
        <v>84686</v>
      </c>
      <c r="K20" s="883">
        <v>88198</v>
      </c>
      <c r="L20" s="883">
        <v>91795</v>
      </c>
      <c r="M20" s="883">
        <v>92798</v>
      </c>
      <c r="N20" s="883">
        <v>94431</v>
      </c>
      <c r="O20" s="883">
        <v>95809</v>
      </c>
      <c r="P20" s="883">
        <v>96501</v>
      </c>
      <c r="Q20" s="883">
        <v>99016</v>
      </c>
      <c r="R20" s="883">
        <v>101700</v>
      </c>
      <c r="S20" s="883">
        <v>104509</v>
      </c>
      <c r="T20" s="883">
        <v>107470</v>
      </c>
      <c r="U20" s="883">
        <v>111359</v>
      </c>
      <c r="V20" s="883">
        <v>115513</v>
      </c>
      <c r="W20" s="883">
        <v>118859</v>
      </c>
      <c r="X20" s="883">
        <v>123699</v>
      </c>
      <c r="Y20" s="883">
        <v>127081</v>
      </c>
      <c r="Z20" s="883">
        <v>132577</v>
      </c>
      <c r="AA20" s="883">
        <v>137214</v>
      </c>
      <c r="AB20" s="883">
        <v>142766</v>
      </c>
      <c r="AC20" s="883">
        <v>150026</v>
      </c>
      <c r="AD20" s="885">
        <v>152691</v>
      </c>
      <c r="AE20" s="885">
        <v>159089</v>
      </c>
      <c r="AF20" s="885">
        <v>171096</v>
      </c>
      <c r="AG20" s="885">
        <v>179148</v>
      </c>
    </row>
    <row r="21" spans="2:33" x14ac:dyDescent="0.25">
      <c r="B21" s="881" t="s">
        <v>40</v>
      </c>
      <c r="C21" s="881" t="s">
        <v>38</v>
      </c>
      <c r="D21" s="882" t="s">
        <v>35</v>
      </c>
      <c r="E21" s="883">
        <v>174613.25</v>
      </c>
      <c r="F21" s="883">
        <v>176684.79999999999</v>
      </c>
      <c r="G21" s="883">
        <v>178655.78</v>
      </c>
      <c r="H21" s="883">
        <v>179942.96</v>
      </c>
      <c r="I21" s="883">
        <v>180405.54</v>
      </c>
      <c r="J21" s="883">
        <v>183321.79</v>
      </c>
      <c r="K21" s="883">
        <v>186177.71</v>
      </c>
      <c r="L21" s="883">
        <v>187666.01</v>
      </c>
      <c r="M21" s="883">
        <v>189596.77</v>
      </c>
      <c r="N21" s="883">
        <v>190723.04</v>
      </c>
      <c r="O21" s="883">
        <v>191869.43</v>
      </c>
      <c r="P21" s="883">
        <v>191969.99</v>
      </c>
      <c r="Q21" s="883">
        <v>193981.2</v>
      </c>
      <c r="R21" s="883">
        <v>196032.64000000001</v>
      </c>
      <c r="S21" s="883">
        <v>197802.5</v>
      </c>
      <c r="T21" s="883">
        <v>198003.62</v>
      </c>
      <c r="U21" s="883">
        <v>200014.83</v>
      </c>
      <c r="V21" s="883">
        <v>200758.98</v>
      </c>
      <c r="W21" s="883">
        <v>201121</v>
      </c>
      <c r="X21" s="883">
        <v>202367.95</v>
      </c>
      <c r="Y21" s="883">
        <v>205284.2</v>
      </c>
      <c r="Z21" s="883">
        <v>213369.27</v>
      </c>
      <c r="AA21" s="883">
        <v>212826.23999999999</v>
      </c>
      <c r="AB21" s="883">
        <v>211619.52</v>
      </c>
      <c r="AC21" s="883">
        <v>214153.64</v>
      </c>
      <c r="AD21" s="885">
        <v>201121</v>
      </c>
      <c r="AE21" s="885">
        <v>201362.35</v>
      </c>
      <c r="AF21" s="885">
        <v>215300.03</v>
      </c>
      <c r="AG21" s="885">
        <v>219865.48</v>
      </c>
    </row>
    <row r="22" spans="2:33" x14ac:dyDescent="0.25">
      <c r="B22" s="881" t="s">
        <v>40</v>
      </c>
      <c r="C22" s="881" t="s">
        <v>39</v>
      </c>
      <c r="D22" s="882" t="s">
        <v>35</v>
      </c>
      <c r="E22" s="883">
        <v>90675</v>
      </c>
      <c r="F22" s="883">
        <v>93969</v>
      </c>
      <c r="G22" s="883">
        <v>96351</v>
      </c>
      <c r="H22" s="883">
        <v>97927</v>
      </c>
      <c r="I22" s="883">
        <v>100779</v>
      </c>
      <c r="J22" s="883">
        <v>103169</v>
      </c>
      <c r="K22" s="883">
        <v>109204</v>
      </c>
      <c r="L22" s="883">
        <v>113677</v>
      </c>
      <c r="M22" s="883">
        <v>114999</v>
      </c>
      <c r="N22" s="883">
        <v>117066</v>
      </c>
      <c r="O22" s="883">
        <v>119808</v>
      </c>
      <c r="P22" s="883">
        <v>121812</v>
      </c>
      <c r="Q22" s="883">
        <v>126511</v>
      </c>
      <c r="R22" s="883">
        <v>130203</v>
      </c>
      <c r="S22" s="883">
        <v>133997</v>
      </c>
      <c r="T22" s="883">
        <v>137791</v>
      </c>
      <c r="U22" s="883">
        <v>142629</v>
      </c>
      <c r="V22" s="883">
        <v>149000</v>
      </c>
      <c r="W22" s="883">
        <v>154742</v>
      </c>
      <c r="X22" s="883">
        <v>161138</v>
      </c>
      <c r="Y22" s="883">
        <v>165537</v>
      </c>
      <c r="Z22" s="883">
        <v>173300</v>
      </c>
      <c r="AA22" s="883">
        <v>180384</v>
      </c>
      <c r="AB22" s="883">
        <v>188930</v>
      </c>
      <c r="AC22" s="883">
        <v>198306</v>
      </c>
      <c r="AD22" s="885">
        <v>201121</v>
      </c>
      <c r="AE22" s="885">
        <v>210984</v>
      </c>
      <c r="AF22" s="885">
        <v>230480</v>
      </c>
      <c r="AG22" s="885">
        <v>241661</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79223.100000000006</v>
      </c>
      <c r="F24" s="883">
        <v>79163</v>
      </c>
      <c r="G24" s="883">
        <v>78703.8</v>
      </c>
      <c r="H24" s="883">
        <v>77500.2</v>
      </c>
      <c r="I24" s="883">
        <v>76510.399999999994</v>
      </c>
      <c r="J24" s="883">
        <v>75660.600000000006</v>
      </c>
      <c r="K24" s="883">
        <v>76382.399999999994</v>
      </c>
      <c r="L24" s="883">
        <v>78464.399999999994</v>
      </c>
      <c r="M24" s="883">
        <v>78852.600000000006</v>
      </c>
      <c r="N24" s="883">
        <v>77909.5</v>
      </c>
      <c r="O24" s="883">
        <v>76578</v>
      </c>
      <c r="P24" s="883">
        <v>76212.5</v>
      </c>
      <c r="Q24" s="883">
        <v>77331.100000000006</v>
      </c>
      <c r="R24" s="883">
        <v>76441.600000000006</v>
      </c>
      <c r="S24" s="883">
        <v>75358.3</v>
      </c>
      <c r="T24" s="883">
        <v>73458.399999999994</v>
      </c>
      <c r="U24" s="883">
        <v>72279.600000000006</v>
      </c>
      <c r="V24" s="883">
        <v>70586.600000000006</v>
      </c>
      <c r="W24" s="883">
        <v>70016.600000000006</v>
      </c>
      <c r="X24" s="883">
        <v>69993.5</v>
      </c>
      <c r="Y24" s="883">
        <v>70664.5</v>
      </c>
      <c r="Z24" s="883">
        <v>70475.7</v>
      </c>
      <c r="AA24" s="883">
        <v>70334.3</v>
      </c>
      <c r="AB24" s="883">
        <v>70898.899999999994</v>
      </c>
      <c r="AC24" s="883">
        <v>70340.800000000003</v>
      </c>
      <c r="AD24" s="883">
        <v>67850</v>
      </c>
      <c r="AE24" s="883">
        <v>69825.399999999994</v>
      </c>
      <c r="AF24" s="883">
        <v>69735.100000000006</v>
      </c>
      <c r="AG24" s="883">
        <v>67954.2</v>
      </c>
    </row>
    <row r="25" spans="2:33" x14ac:dyDescent="0.25">
      <c r="B25" s="881" t="s">
        <v>37</v>
      </c>
      <c r="C25" s="881" t="s">
        <v>39</v>
      </c>
      <c r="D25" s="882" t="s">
        <v>35</v>
      </c>
      <c r="E25" s="883">
        <v>43271.4</v>
      </c>
      <c r="F25" s="883">
        <v>47030.7</v>
      </c>
      <c r="G25" s="883">
        <v>48898.1</v>
      </c>
      <c r="H25" s="883">
        <v>50144.5</v>
      </c>
      <c r="I25" s="883">
        <v>51564.2</v>
      </c>
      <c r="J25" s="883">
        <v>52468.2</v>
      </c>
      <c r="K25" s="883">
        <v>55745.2</v>
      </c>
      <c r="L25" s="883">
        <v>58634.8</v>
      </c>
      <c r="M25" s="883">
        <v>61259.6</v>
      </c>
      <c r="N25" s="883">
        <v>60315</v>
      </c>
      <c r="O25" s="883">
        <v>63229.3</v>
      </c>
      <c r="P25" s="883">
        <v>65378.7</v>
      </c>
      <c r="Q25" s="883">
        <v>67900.2</v>
      </c>
      <c r="R25" s="883">
        <v>66621.8</v>
      </c>
      <c r="S25" s="883">
        <v>68194.7</v>
      </c>
      <c r="T25" s="883">
        <v>66873.899999999994</v>
      </c>
      <c r="U25" s="883">
        <v>65148.7</v>
      </c>
      <c r="V25" s="883">
        <v>64134</v>
      </c>
      <c r="W25" s="883">
        <v>64208.3</v>
      </c>
      <c r="X25" s="883">
        <v>64416.5</v>
      </c>
      <c r="Y25" s="883">
        <v>63958.7</v>
      </c>
      <c r="Z25" s="883">
        <v>65169.7</v>
      </c>
      <c r="AA25" s="883">
        <v>66587.899999999994</v>
      </c>
      <c r="AB25" s="883">
        <v>67562.899999999994</v>
      </c>
      <c r="AC25" s="883">
        <v>68513.3</v>
      </c>
      <c r="AD25" s="883">
        <v>67850</v>
      </c>
      <c r="AE25" s="883">
        <v>73408.100000000006</v>
      </c>
      <c r="AF25" s="883">
        <v>75158.5</v>
      </c>
      <c r="AG25" s="883">
        <v>76148.7</v>
      </c>
    </row>
    <row r="26" spans="2:33" x14ac:dyDescent="0.25">
      <c r="B26" s="881" t="s">
        <v>40</v>
      </c>
      <c r="C26" s="881" t="s">
        <v>39</v>
      </c>
      <c r="D26" s="882" t="s">
        <v>35</v>
      </c>
      <c r="E26" s="883">
        <v>50630.8</v>
      </c>
      <c r="F26" s="883">
        <v>55116</v>
      </c>
      <c r="G26" s="883">
        <v>57487.1</v>
      </c>
      <c r="H26" s="883">
        <v>59431.9</v>
      </c>
      <c r="I26" s="883">
        <v>61501.8</v>
      </c>
      <c r="J26" s="883">
        <v>63583.7</v>
      </c>
      <c r="K26" s="883">
        <v>67224</v>
      </c>
      <c r="L26" s="883">
        <v>70978.899999999994</v>
      </c>
      <c r="M26" s="883">
        <v>74137.5</v>
      </c>
      <c r="N26" s="883">
        <v>73628.7</v>
      </c>
      <c r="O26" s="883">
        <v>76357.600000000006</v>
      </c>
      <c r="P26" s="883">
        <v>78428.899999999994</v>
      </c>
      <c r="Q26" s="883">
        <v>82272.100000000006</v>
      </c>
      <c r="R26" s="883">
        <v>80804.399999999994</v>
      </c>
      <c r="S26" s="883">
        <v>82279.100000000006</v>
      </c>
      <c r="T26" s="883">
        <v>81535.8</v>
      </c>
      <c r="U26" s="883">
        <v>79556.800000000003</v>
      </c>
      <c r="V26" s="883">
        <v>78876.600000000006</v>
      </c>
      <c r="W26" s="883">
        <v>78423.199999999997</v>
      </c>
      <c r="X26" s="883">
        <v>78581.100000000006</v>
      </c>
      <c r="Y26" s="883">
        <v>77872.399999999994</v>
      </c>
      <c r="Z26" s="883">
        <v>78603.100000000006</v>
      </c>
      <c r="AA26" s="883">
        <v>80476.899999999994</v>
      </c>
      <c r="AB26" s="883">
        <v>81756.800000000003</v>
      </c>
      <c r="AC26" s="883">
        <v>83303.600000000006</v>
      </c>
      <c r="AD26" s="883">
        <v>79457.8</v>
      </c>
      <c r="AE26" s="883">
        <v>87197.4</v>
      </c>
      <c r="AF26" s="883">
        <v>91282</v>
      </c>
      <c r="AG26" s="883">
        <v>92987.5</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34828.057999999997</v>
      </c>
      <c r="F28" s="883">
        <v>34449.042999999998</v>
      </c>
      <c r="G28" s="883">
        <v>34708.508999999998</v>
      </c>
      <c r="H28" s="883">
        <v>34672.072999999997</v>
      </c>
      <c r="I28" s="883">
        <v>35297.767999999996</v>
      </c>
      <c r="J28" s="883">
        <v>35808.178</v>
      </c>
      <c r="K28" s="883">
        <v>35970.188999999998</v>
      </c>
      <c r="L28" s="883">
        <v>36244.993000000002</v>
      </c>
      <c r="M28" s="883">
        <v>36166.699000000001</v>
      </c>
      <c r="N28" s="883">
        <v>36262.701000000001</v>
      </c>
      <c r="O28" s="883">
        <v>36124.82</v>
      </c>
      <c r="P28" s="883">
        <v>36028.351999999999</v>
      </c>
      <c r="Q28" s="883">
        <v>36164.368999999999</v>
      </c>
      <c r="R28" s="883">
        <v>36501.565999999999</v>
      </c>
      <c r="S28" s="883">
        <v>36279.336000000003</v>
      </c>
      <c r="T28" s="883">
        <v>36427.029000000002</v>
      </c>
      <c r="U28" s="883">
        <v>37437.508999999998</v>
      </c>
      <c r="V28" s="883">
        <v>37547.370999999999</v>
      </c>
      <c r="W28" s="883">
        <v>37882.928999999996</v>
      </c>
      <c r="X28" s="883">
        <v>38342.375</v>
      </c>
      <c r="Y28" s="883">
        <v>38655.654000000002</v>
      </c>
      <c r="Z28" s="883">
        <v>38428.953000000001</v>
      </c>
      <c r="AA28" s="883">
        <v>38963.866999999998</v>
      </c>
      <c r="AB28" s="883">
        <v>39252.048999999999</v>
      </c>
      <c r="AC28" s="883">
        <v>39176.834000000003</v>
      </c>
      <c r="AD28" s="883">
        <v>38941.964999999997</v>
      </c>
      <c r="AE28" s="883">
        <v>39389</v>
      </c>
      <c r="AF28" s="883">
        <v>40444</v>
      </c>
      <c r="AG28" s="883">
        <v>40242.809000000001</v>
      </c>
    </row>
    <row r="29" spans="2:33" x14ac:dyDescent="0.25">
      <c r="B29" s="881" t="s">
        <v>37</v>
      </c>
      <c r="C29" s="881" t="s">
        <v>39</v>
      </c>
      <c r="D29" s="882" t="s">
        <v>35</v>
      </c>
      <c r="E29" s="883">
        <v>15162</v>
      </c>
      <c r="F29" s="883">
        <v>15534</v>
      </c>
      <c r="G29" s="883">
        <v>16194</v>
      </c>
      <c r="H29" s="883">
        <v>17012</v>
      </c>
      <c r="I29" s="883">
        <v>17773</v>
      </c>
      <c r="J29" s="883">
        <v>18566</v>
      </c>
      <c r="K29" s="883">
        <v>19765</v>
      </c>
      <c r="L29" s="883">
        <v>21295</v>
      </c>
      <c r="M29" s="883">
        <v>22227</v>
      </c>
      <c r="N29" s="883">
        <v>22881</v>
      </c>
      <c r="O29" s="883">
        <v>23592</v>
      </c>
      <c r="P29" s="883">
        <v>24634</v>
      </c>
      <c r="Q29" s="883">
        <v>25740</v>
      </c>
      <c r="R29" s="883">
        <v>27430</v>
      </c>
      <c r="S29" s="883">
        <v>28740</v>
      </c>
      <c r="T29" s="883">
        <v>29308</v>
      </c>
      <c r="U29" s="883">
        <v>29647</v>
      </c>
      <c r="V29" s="883">
        <v>29876</v>
      </c>
      <c r="W29" s="883">
        <v>30178</v>
      </c>
      <c r="X29" s="883">
        <v>30720</v>
      </c>
      <c r="Y29" s="883">
        <v>31545</v>
      </c>
      <c r="Z29" s="883">
        <v>32616</v>
      </c>
      <c r="AA29" s="883">
        <v>33531</v>
      </c>
      <c r="AB29" s="883">
        <v>34965</v>
      </c>
      <c r="AC29" s="883">
        <v>36363</v>
      </c>
      <c r="AD29" s="883">
        <v>37458</v>
      </c>
      <c r="AE29" s="883">
        <v>39389</v>
      </c>
      <c r="AF29" s="883">
        <v>43421</v>
      </c>
      <c r="AG29" s="883">
        <v>47104</v>
      </c>
    </row>
    <row r="30" spans="2:33" x14ac:dyDescent="0.25">
      <c r="B30" s="881" t="s">
        <v>40</v>
      </c>
      <c r="C30" s="881" t="s">
        <v>45</v>
      </c>
      <c r="D30" s="882" t="s">
        <v>35</v>
      </c>
      <c r="E30" s="883">
        <v>39776.25</v>
      </c>
      <c r="F30" s="883">
        <v>39605.599999999999</v>
      </c>
      <c r="G30" s="883">
        <v>40175.345999999998</v>
      </c>
      <c r="H30" s="883">
        <v>40661.944000000003</v>
      </c>
      <c r="I30" s="883">
        <v>41349.241999999998</v>
      </c>
      <c r="J30" s="883">
        <v>41761.124000000003</v>
      </c>
      <c r="K30" s="883">
        <v>42292.017</v>
      </c>
      <c r="L30" s="883">
        <v>42857.288999999997</v>
      </c>
      <c r="M30" s="883">
        <v>43183.428</v>
      </c>
      <c r="N30" s="883">
        <v>43749.932000000001</v>
      </c>
      <c r="O30" s="883">
        <v>44014.355000000003</v>
      </c>
      <c r="P30" s="883">
        <v>44301.222999999998</v>
      </c>
      <c r="Q30" s="883">
        <v>44984.800999999999</v>
      </c>
      <c r="R30" s="883">
        <v>45675.031999999999</v>
      </c>
      <c r="S30" s="883">
        <v>45686.690999999999</v>
      </c>
      <c r="T30" s="883">
        <v>46014.203000000001</v>
      </c>
      <c r="U30" s="883">
        <v>47052.374000000003</v>
      </c>
      <c r="V30" s="883">
        <v>47368.889000000003</v>
      </c>
      <c r="W30" s="883">
        <v>47911.347000000002</v>
      </c>
      <c r="X30" s="883">
        <v>48833.633999999998</v>
      </c>
      <c r="Y30" s="883">
        <v>49793.18</v>
      </c>
      <c r="Z30" s="883">
        <v>50318.468000000001</v>
      </c>
      <c r="AA30" s="883">
        <v>51010.972000000002</v>
      </c>
      <c r="AB30" s="883">
        <v>51653.711000000003</v>
      </c>
      <c r="AC30" s="883">
        <v>51876.4</v>
      </c>
      <c r="AD30" s="883">
        <v>50837.584000000003</v>
      </c>
      <c r="AE30" s="883">
        <v>51922</v>
      </c>
      <c r="AF30" s="883">
        <v>52818</v>
      </c>
      <c r="AG30" s="883">
        <v>52593.38</v>
      </c>
    </row>
    <row r="31" spans="2:33" x14ac:dyDescent="0.25">
      <c r="B31" s="881" t="s">
        <v>40</v>
      </c>
      <c r="C31" s="881" t="s">
        <v>39</v>
      </c>
      <c r="D31" s="882" t="s">
        <v>35</v>
      </c>
      <c r="E31" s="883">
        <v>18647</v>
      </c>
      <c r="F31" s="883">
        <v>19186</v>
      </c>
      <c r="G31" s="883">
        <v>20063</v>
      </c>
      <c r="H31" s="883">
        <v>21180</v>
      </c>
      <c r="I31" s="883">
        <v>22086</v>
      </c>
      <c r="J31" s="883">
        <v>23048</v>
      </c>
      <c r="K31" s="883">
        <v>24540</v>
      </c>
      <c r="L31" s="883">
        <v>26413</v>
      </c>
      <c r="M31" s="883">
        <v>27747</v>
      </c>
      <c r="N31" s="883">
        <v>28789</v>
      </c>
      <c r="O31" s="883">
        <v>29919</v>
      </c>
      <c r="P31" s="883">
        <v>31367</v>
      </c>
      <c r="Q31" s="883">
        <v>33043</v>
      </c>
      <c r="R31" s="883">
        <v>35258</v>
      </c>
      <c r="S31" s="883">
        <v>36827</v>
      </c>
      <c r="T31" s="883">
        <v>37674</v>
      </c>
      <c r="U31" s="883">
        <v>38205</v>
      </c>
      <c r="V31" s="883">
        <v>38684</v>
      </c>
      <c r="W31" s="883">
        <v>39273</v>
      </c>
      <c r="X31" s="883">
        <v>40205</v>
      </c>
      <c r="Y31" s="883">
        <v>41519</v>
      </c>
      <c r="Z31" s="883">
        <v>43161</v>
      </c>
      <c r="AA31" s="883">
        <v>44365</v>
      </c>
      <c r="AB31" s="883">
        <v>46391</v>
      </c>
      <c r="AC31" s="883">
        <v>48340</v>
      </c>
      <c r="AD31" s="883">
        <v>48896</v>
      </c>
      <c r="AE31" s="883">
        <v>51922</v>
      </c>
      <c r="AF31" s="883">
        <v>57375</v>
      </c>
      <c r="AG31" s="883">
        <v>61494</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42856</v>
      </c>
      <c r="F33" s="883">
        <v>43598</v>
      </c>
      <c r="G33" s="883">
        <v>44794</v>
      </c>
      <c r="H33" s="883">
        <v>46037</v>
      </c>
      <c r="I33" s="883">
        <v>47209</v>
      </c>
      <c r="J33" s="883">
        <v>48747</v>
      </c>
      <c r="K33" s="883">
        <v>49846</v>
      </c>
      <c r="L33" s="883">
        <v>51063</v>
      </c>
      <c r="M33" s="883">
        <v>52521</v>
      </c>
      <c r="N33" s="883">
        <v>54010</v>
      </c>
      <c r="O33" s="883">
        <v>55953</v>
      </c>
      <c r="P33" s="883">
        <v>57183</v>
      </c>
      <c r="Q33" s="883">
        <v>58901</v>
      </c>
      <c r="R33" s="883">
        <v>59725</v>
      </c>
      <c r="S33" s="883">
        <v>60754</v>
      </c>
      <c r="T33" s="883">
        <v>60752</v>
      </c>
      <c r="U33" s="883">
        <v>61782</v>
      </c>
      <c r="V33" s="883">
        <v>59802</v>
      </c>
      <c r="W33" s="883">
        <v>58528</v>
      </c>
      <c r="X33" s="883">
        <v>58003</v>
      </c>
      <c r="Y33" s="883">
        <v>58337</v>
      </c>
      <c r="Z33" s="883">
        <v>59122</v>
      </c>
      <c r="AA33" s="883">
        <v>60506</v>
      </c>
      <c r="AB33" s="883">
        <v>61194</v>
      </c>
      <c r="AC33" s="883">
        <v>60710</v>
      </c>
      <c r="AD33" s="883">
        <v>59696</v>
      </c>
      <c r="AE33" s="883">
        <v>59541</v>
      </c>
      <c r="AF33" s="885">
        <v>61194</v>
      </c>
      <c r="AG33" s="885">
        <v>63136</v>
      </c>
    </row>
    <row r="34" spans="2:34" x14ac:dyDescent="0.25">
      <c r="B34" s="881" t="s">
        <v>37</v>
      </c>
      <c r="C34" s="881" t="s">
        <v>39</v>
      </c>
      <c r="D34" s="882" t="s">
        <v>35</v>
      </c>
      <c r="E34" s="883">
        <v>21936</v>
      </c>
      <c r="F34" s="883">
        <v>23690</v>
      </c>
      <c r="G34" s="883">
        <v>24972</v>
      </c>
      <c r="H34" s="883">
        <v>26641</v>
      </c>
      <c r="I34" s="883">
        <v>28428</v>
      </c>
      <c r="J34" s="883">
        <v>30651</v>
      </c>
      <c r="K34" s="883">
        <v>32968</v>
      </c>
      <c r="L34" s="883">
        <v>34902</v>
      </c>
      <c r="M34" s="883">
        <v>37023</v>
      </c>
      <c r="N34" s="883">
        <v>39578</v>
      </c>
      <c r="O34" s="883">
        <v>41737</v>
      </c>
      <c r="P34" s="883">
        <v>44422</v>
      </c>
      <c r="Q34" s="883">
        <v>47810</v>
      </c>
      <c r="R34" s="883">
        <v>51632</v>
      </c>
      <c r="S34" s="883">
        <v>54538</v>
      </c>
      <c r="T34" s="883">
        <v>54366</v>
      </c>
      <c r="U34" s="883">
        <v>54348</v>
      </c>
      <c r="V34" s="883">
        <v>52395</v>
      </c>
      <c r="W34" s="883">
        <v>52274</v>
      </c>
      <c r="X34" s="883">
        <v>52424</v>
      </c>
      <c r="Y34" s="883">
        <v>54258</v>
      </c>
      <c r="Z34" s="883">
        <v>55805</v>
      </c>
      <c r="AA34" s="883">
        <v>57376</v>
      </c>
      <c r="AB34" s="883">
        <v>58701</v>
      </c>
      <c r="AC34" s="883">
        <v>60183</v>
      </c>
      <c r="AD34" s="883">
        <v>59696</v>
      </c>
      <c r="AE34" s="883">
        <v>60402</v>
      </c>
      <c r="AF34" s="885">
        <v>63814</v>
      </c>
      <c r="AG34" s="885">
        <v>69349</v>
      </c>
    </row>
    <row r="35" spans="2:34" x14ac:dyDescent="0.25">
      <c r="B35" s="881" t="s">
        <v>40</v>
      </c>
      <c r="C35" s="881" t="s">
        <v>39</v>
      </c>
      <c r="D35" s="882" t="s">
        <v>35</v>
      </c>
      <c r="E35" s="883">
        <v>25870</v>
      </c>
      <c r="F35" s="883">
        <v>27857</v>
      </c>
      <c r="G35" s="883">
        <v>29220</v>
      </c>
      <c r="H35" s="883">
        <v>31038</v>
      </c>
      <c r="I35" s="883">
        <v>33720</v>
      </c>
      <c r="J35" s="883">
        <v>35852</v>
      </c>
      <c r="K35" s="883">
        <v>38495</v>
      </c>
      <c r="L35" s="883">
        <v>40986</v>
      </c>
      <c r="M35" s="883">
        <v>43401</v>
      </c>
      <c r="N35" s="883">
        <v>46595</v>
      </c>
      <c r="O35" s="883">
        <v>49281</v>
      </c>
      <c r="P35" s="883">
        <v>52233</v>
      </c>
      <c r="Q35" s="883">
        <v>56289</v>
      </c>
      <c r="R35" s="883">
        <v>60793</v>
      </c>
      <c r="S35" s="883">
        <v>63812</v>
      </c>
      <c r="T35" s="883">
        <v>64167</v>
      </c>
      <c r="U35" s="883">
        <v>63757</v>
      </c>
      <c r="V35" s="883">
        <v>61689</v>
      </c>
      <c r="W35" s="883">
        <v>61017</v>
      </c>
      <c r="X35" s="883">
        <v>61172</v>
      </c>
      <c r="Y35" s="883">
        <v>63106</v>
      </c>
      <c r="Z35" s="883">
        <v>65001</v>
      </c>
      <c r="AA35" s="883">
        <v>66928</v>
      </c>
      <c r="AB35" s="883">
        <v>68144</v>
      </c>
      <c r="AC35" s="883">
        <v>69121</v>
      </c>
      <c r="AD35" s="883">
        <v>68054</v>
      </c>
      <c r="AE35" s="883">
        <v>72337</v>
      </c>
      <c r="AF35" s="885">
        <v>77139</v>
      </c>
      <c r="AG35" s="885">
        <v>84505</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117371</v>
      </c>
      <c r="F37" s="883">
        <v>118731</v>
      </c>
      <c r="G37" s="883">
        <v>118935</v>
      </c>
      <c r="H37" s="883">
        <v>120336</v>
      </c>
      <c r="I37" s="883">
        <v>122703</v>
      </c>
      <c r="J37" s="883">
        <v>124210</v>
      </c>
      <c r="K37" s="883">
        <v>124944</v>
      </c>
      <c r="L37" s="883">
        <v>121193</v>
      </c>
      <c r="M37" s="883">
        <v>119081</v>
      </c>
      <c r="N37" s="883">
        <v>119998</v>
      </c>
      <c r="O37" s="883">
        <v>118684</v>
      </c>
      <c r="P37" s="883">
        <v>115241</v>
      </c>
      <c r="Q37" s="883">
        <v>114221</v>
      </c>
      <c r="R37" s="883">
        <v>112067</v>
      </c>
      <c r="S37" s="883">
        <v>110481</v>
      </c>
      <c r="T37" s="883">
        <v>109621</v>
      </c>
      <c r="U37" s="883">
        <v>113498</v>
      </c>
      <c r="V37" s="883">
        <v>116718</v>
      </c>
      <c r="W37" s="883">
        <v>114124</v>
      </c>
      <c r="X37" s="883">
        <v>114300</v>
      </c>
      <c r="Y37" s="883">
        <v>115477</v>
      </c>
      <c r="Z37" s="883">
        <v>114885</v>
      </c>
      <c r="AA37" s="883">
        <v>115951</v>
      </c>
      <c r="AB37" s="883">
        <v>120520</v>
      </c>
      <c r="AC37" s="883">
        <v>127281</v>
      </c>
      <c r="AD37" s="883">
        <v>105482</v>
      </c>
      <c r="AE37" s="883">
        <v>123839</v>
      </c>
      <c r="AF37" s="883">
        <v>136033</v>
      </c>
      <c r="AG37" s="886" t="s">
        <v>35</v>
      </c>
    </row>
    <row r="38" spans="2:34" x14ac:dyDescent="0.25">
      <c r="B38" s="881" t="s">
        <v>37</v>
      </c>
      <c r="C38" s="881" t="s">
        <v>49</v>
      </c>
      <c r="D38" s="882" t="s">
        <v>35</v>
      </c>
      <c r="E38" s="883">
        <v>38232</v>
      </c>
      <c r="F38" s="883">
        <v>39993</v>
      </c>
      <c r="G38" s="883">
        <v>41592</v>
      </c>
      <c r="H38" s="883">
        <v>43572</v>
      </c>
      <c r="I38" s="883">
        <v>46817</v>
      </c>
      <c r="J38" s="883">
        <v>50585</v>
      </c>
      <c r="K38" s="883">
        <v>55458</v>
      </c>
      <c r="L38" s="883">
        <v>59113</v>
      </c>
      <c r="M38" s="883">
        <v>62464</v>
      </c>
      <c r="N38" s="883">
        <v>66847</v>
      </c>
      <c r="O38" s="883">
        <v>71697</v>
      </c>
      <c r="P38" s="883">
        <v>75566</v>
      </c>
      <c r="Q38" s="883">
        <v>80823</v>
      </c>
      <c r="R38" s="883">
        <v>86538</v>
      </c>
      <c r="S38" s="883">
        <v>90257</v>
      </c>
      <c r="T38" s="883">
        <v>92262</v>
      </c>
      <c r="U38" s="883">
        <v>94116</v>
      </c>
      <c r="V38" s="883">
        <v>96567</v>
      </c>
      <c r="W38" s="883">
        <v>97545</v>
      </c>
      <c r="X38" s="883">
        <v>100869</v>
      </c>
      <c r="Y38" s="883">
        <v>102428</v>
      </c>
      <c r="Z38" s="883">
        <v>102233</v>
      </c>
      <c r="AA38" s="883">
        <v>104524</v>
      </c>
      <c r="AB38" s="883">
        <v>109131</v>
      </c>
      <c r="AC38" s="883">
        <v>115609</v>
      </c>
      <c r="AD38" s="883">
        <v>119604</v>
      </c>
      <c r="AE38" s="883">
        <v>126519</v>
      </c>
      <c r="AF38" s="883">
        <v>136034</v>
      </c>
      <c r="AG38" s="886" t="s">
        <v>35</v>
      </c>
    </row>
    <row r="39" spans="2:34" x14ac:dyDescent="0.25">
      <c r="B39" s="881" t="s">
        <v>40</v>
      </c>
      <c r="C39" s="881" t="s">
        <v>49</v>
      </c>
      <c r="D39" s="882" t="s">
        <v>35</v>
      </c>
      <c r="E39" s="883">
        <v>53422</v>
      </c>
      <c r="F39" s="883">
        <v>55773</v>
      </c>
      <c r="G39" s="883">
        <v>57850</v>
      </c>
      <c r="H39" s="883">
        <v>60030</v>
      </c>
      <c r="I39" s="883">
        <v>63938</v>
      </c>
      <c r="J39" s="883">
        <v>68849</v>
      </c>
      <c r="K39" s="883">
        <v>75834</v>
      </c>
      <c r="L39" s="883">
        <v>82490</v>
      </c>
      <c r="M39" s="883">
        <v>87807</v>
      </c>
      <c r="N39" s="883">
        <v>92747</v>
      </c>
      <c r="O39" s="883">
        <v>99389</v>
      </c>
      <c r="P39" s="883">
        <v>108458</v>
      </c>
      <c r="Q39" s="883">
        <v>114678</v>
      </c>
      <c r="R39" s="883">
        <v>123628</v>
      </c>
      <c r="S39" s="883">
        <v>130416</v>
      </c>
      <c r="T39" s="883">
        <v>133863</v>
      </c>
      <c r="U39" s="883">
        <v>134626</v>
      </c>
      <c r="V39" s="883">
        <v>138632</v>
      </c>
      <c r="W39" s="883">
        <v>140154</v>
      </c>
      <c r="X39" s="883">
        <v>144732</v>
      </c>
      <c r="Y39" s="883">
        <v>145325</v>
      </c>
      <c r="Z39" s="883">
        <v>143806</v>
      </c>
      <c r="AA39" s="883">
        <v>147361</v>
      </c>
      <c r="AB39" s="883">
        <v>153922</v>
      </c>
      <c r="AC39" s="883">
        <v>161754</v>
      </c>
      <c r="AD39" s="883">
        <v>162315</v>
      </c>
      <c r="AE39" s="883">
        <v>173218</v>
      </c>
      <c r="AF39" s="883">
        <v>188060</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23D4C362-1730-4C55-866F-F5F1E79BF364}"/>
    <hyperlink ref="AH41" r:id="rId2" xr:uid="{622FDC24-FDB7-4B1D-A272-D2C04EEF85A5}"/>
  </hyperlinks>
  <pageMargins left="0.7" right="0.7" top="0.75" bottom="0.75" header="0.3" footer="0.3"/>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1B7EF-9C5F-45D6-9C92-3F03EA97E711}">
  <dimension ref="B1:AH41"/>
  <sheetViews>
    <sheetView workbookViewId="0">
      <selection activeCell="E29" sqref="E29"/>
    </sheetView>
  </sheetViews>
  <sheetFormatPr baseColWidth="10" defaultColWidth="9.140625" defaultRowHeight="15" x14ac:dyDescent="0.25"/>
  <cols>
    <col min="2" max="3" width="15.7109375" customWidth="1"/>
    <col min="4" max="33" width="11" customWidth="1"/>
  </cols>
  <sheetData>
    <row r="1" spans="2:33" x14ac:dyDescent="0.25">
      <c r="B1" s="875" t="s">
        <v>0</v>
      </c>
    </row>
    <row r="2" spans="2:33" x14ac:dyDescent="0.25">
      <c r="B2" s="876" t="s">
        <v>1</v>
      </c>
    </row>
    <row r="3" spans="2:33" x14ac:dyDescent="0.25">
      <c r="B3" s="876" t="s">
        <v>2</v>
      </c>
    </row>
    <row r="4" spans="2:33" x14ac:dyDescent="0.25">
      <c r="B4" s="876" t="s">
        <v>71</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ht="20.25" customHeight="1" x14ac:dyDescent="0.25">
      <c r="B9" s="881" t="s">
        <v>37</v>
      </c>
      <c r="C9" s="881" t="s">
        <v>38</v>
      </c>
      <c r="D9" s="882" t="s">
        <v>35</v>
      </c>
      <c r="E9" s="883">
        <f>éducation!E9/éducation!$E9*100</f>
        <v>100</v>
      </c>
      <c r="F9" s="883">
        <f>éducation!F9/éducation!$E9*100</f>
        <v>97.54968534210677</v>
      </c>
      <c r="G9" s="883">
        <f>éducation!G9/éducation!$E9*100</f>
        <v>98.129267966104933</v>
      </c>
      <c r="H9" s="883">
        <f>éducation!H9/éducation!$E9*100</f>
        <v>97.232540790757284</v>
      </c>
      <c r="I9" s="883">
        <f>éducation!I9/éducation!$E9*100</f>
        <v>97.252051492951281</v>
      </c>
      <c r="J9" s="883">
        <f>éducation!J9/éducation!$E9*100</f>
        <v>97.26735400447599</v>
      </c>
      <c r="K9" s="883">
        <f>éducation!K9/éducation!$E9*100</f>
        <v>99.4196522504256</v>
      </c>
      <c r="L9" s="883">
        <f>éducation!L9/éducation!$E9*100</f>
        <v>98.809847166166151</v>
      </c>
      <c r="M9" s="883">
        <f>éducation!M9/éducation!$E9*100</f>
        <v>99.831289810440154</v>
      </c>
      <c r="N9" s="883">
        <f>éducation!N9/éducation!$E9*100</f>
        <v>102.42430038830123</v>
      </c>
      <c r="O9" s="883">
        <f>éducation!O9/éducation!$E9*100</f>
        <v>103.44918609766826</v>
      </c>
      <c r="P9" s="883">
        <f>éducation!P9/éducation!$E9*100</f>
        <v>103.32102756364887</v>
      </c>
      <c r="Q9" s="883">
        <f>éducation!Q9/éducation!$E9*100</f>
        <v>104.73153656343848</v>
      </c>
      <c r="R9" s="883">
        <f>éducation!R9/éducation!$E9*100</f>
        <v>106.27785535300983</v>
      </c>
      <c r="S9" s="883">
        <f>éducation!S9/éducation!$E9*100</f>
        <v>105.55787218577248</v>
      </c>
      <c r="T9" s="883">
        <f>éducation!T9/éducation!$E9*100</f>
        <v>107.34788347137474</v>
      </c>
      <c r="U9" s="883">
        <f>éducation!U9/éducation!$E9*100</f>
        <v>107.82226132864056</v>
      </c>
      <c r="V9" s="883">
        <f>éducation!V9/éducation!$E9*100</f>
        <v>110.27142829816945</v>
      </c>
      <c r="W9" s="883">
        <f>éducation!W9/éducation!$E9*100</f>
        <v>109.92520897492301</v>
      </c>
      <c r="X9" s="883">
        <f>éducation!X9/éducation!$E9*100</f>
        <v>113.32848753801719</v>
      </c>
      <c r="Y9" s="883">
        <f>éducation!Y9/éducation!$E9*100</f>
        <v>114.39315977734846</v>
      </c>
      <c r="Z9" s="883">
        <f>éducation!Z9/éducation!$E9*100</f>
        <v>115.65255647583159</v>
      </c>
      <c r="AA9" s="883">
        <f>éducation!AA9/éducation!$E9*100</f>
        <v>116.29870502496222</v>
      </c>
      <c r="AB9" s="883">
        <f>éducation!AB9/éducation!$E9*100</f>
        <v>117.14378622391399</v>
      </c>
      <c r="AC9" s="883">
        <f>éducation!AC9/éducation!$E9*100</f>
        <v>118.06691023164176</v>
      </c>
      <c r="AD9" s="883">
        <f>éducation!AD9/éducation!$E9*100</f>
        <v>116.13917634231719</v>
      </c>
      <c r="AE9" s="883">
        <f>éducation!AE9/éducation!$E9*100</f>
        <v>115.62348170393466</v>
      </c>
      <c r="AF9" s="883">
        <f>éducation!AF9/éducation!$E9*100</f>
        <v>120.35081007670382</v>
      </c>
      <c r="AG9" s="883">
        <f>éducation!AG9/éducation!$E9*100</f>
        <v>122.96103598003023</v>
      </c>
    </row>
    <row r="10" spans="2:33" ht="20.25" customHeight="1" x14ac:dyDescent="0.25">
      <c r="B10" s="881" t="s">
        <v>37</v>
      </c>
      <c r="C10" s="881" t="s">
        <v>39</v>
      </c>
      <c r="D10" s="882" t="s">
        <v>35</v>
      </c>
      <c r="E10" s="883">
        <f>éducation!E10/éducation!$E10*100</f>
        <v>100</v>
      </c>
      <c r="F10" s="883">
        <f>éducation!F10/éducation!$E10*100</f>
        <v>101.78800214073726</v>
      </c>
      <c r="G10" s="883">
        <f>éducation!G10/éducation!$E10*100</f>
        <v>104.87990788342711</v>
      </c>
      <c r="H10" s="883">
        <f>éducation!H10/éducation!$E10*100</f>
        <v>109.1200272457469</v>
      </c>
      <c r="I10" s="883">
        <f>éducation!I10/éducation!$E10*100</f>
        <v>111.98731775352329</v>
      </c>
      <c r="J10" s="883">
        <f>éducation!J10/éducation!$E10*100</f>
        <v>115.69630722823176</v>
      </c>
      <c r="K10" s="883">
        <f>éducation!K10/éducation!$E10*100</f>
        <v>122.17284831579119</v>
      </c>
      <c r="L10" s="883">
        <f>éducation!L10/éducation!$E10*100</f>
        <v>128.02419681808598</v>
      </c>
      <c r="M10" s="883">
        <f>éducation!M10/éducation!$E10*100</f>
        <v>132.89680673359172</v>
      </c>
      <c r="N10" s="883">
        <f>éducation!N10/éducation!$E10*100</f>
        <v>136.22386922041485</v>
      </c>
      <c r="O10" s="883">
        <f>éducation!O10/éducation!$E10*100</f>
        <v>142.44011611877846</v>
      </c>
      <c r="P10" s="883">
        <f>éducation!P10/éducation!$E10*100</f>
        <v>148.26389452003696</v>
      </c>
      <c r="Q10" s="883">
        <f>éducation!Q10/éducation!$E10*100</f>
        <v>155.41914662428437</v>
      </c>
      <c r="R10" s="883">
        <f>éducation!R10/éducation!$E10*100</f>
        <v>166.05471854170383</v>
      </c>
      <c r="S10" s="883">
        <f>éducation!S10/éducation!$E10*100</f>
        <v>170.72055269943723</v>
      </c>
      <c r="T10" s="883">
        <f>éducation!T10/éducation!$E10*100</f>
        <v>176.94490845104684</v>
      </c>
      <c r="U10" s="883">
        <f>éducation!U10/éducation!$E10*100</f>
        <v>186.47281101506624</v>
      </c>
      <c r="V10" s="883">
        <f>éducation!V10/éducation!$E10*100</f>
        <v>195.53040009081914</v>
      </c>
      <c r="W10" s="883">
        <f>éducation!W10/éducation!$E10*100</f>
        <v>201.36228734532361</v>
      </c>
      <c r="X10" s="883">
        <f>éducation!X10/éducation!$E10*100</f>
        <v>204.47041079450545</v>
      </c>
      <c r="Y10" s="883">
        <f>éducation!Y10/éducation!$E10*100</f>
        <v>209.19787223690824</v>
      </c>
      <c r="Z10" s="883">
        <f>éducation!Z10/éducation!$E10*100</f>
        <v>214.75973467832173</v>
      </c>
      <c r="AA10" s="883">
        <f>éducation!AA10/éducation!$E10*100</f>
        <v>224.43359660076871</v>
      </c>
      <c r="AB10" s="883">
        <f>éducation!AB10/éducation!$E10*100</f>
        <v>231.92536611472403</v>
      </c>
      <c r="AC10" s="883">
        <f>éducation!AC10/éducation!$E10*100</f>
        <v>239.52336160620163</v>
      </c>
      <c r="AD10" s="883">
        <f>éducation!AD10/éducation!$E10*100</f>
        <v>246.17018861192648</v>
      </c>
      <c r="AE10" s="883">
        <f>éducation!AE10/éducation!$E10*100</f>
        <v>257.85910056599795</v>
      </c>
      <c r="AF10" s="883">
        <f>éducation!AF10/éducation!$E10*100</f>
        <v>280.30197369488008</v>
      </c>
      <c r="AG10" s="883">
        <f>éducation!AG10/éducation!$E10*100</f>
        <v>303.04568527918775</v>
      </c>
    </row>
    <row r="11" spans="2:33" ht="15" customHeight="1" x14ac:dyDescent="0.25">
      <c r="B11" s="881" t="s">
        <v>40</v>
      </c>
      <c r="C11" s="881" t="s">
        <v>38</v>
      </c>
      <c r="D11" s="882" t="s">
        <v>35</v>
      </c>
      <c r="E11" s="883">
        <f>éducation!E11/éducation!$E11*100</f>
        <v>100</v>
      </c>
      <c r="F11" s="883">
        <f>éducation!F11/éducation!$E11*100</f>
        <v>99.205477660083503</v>
      </c>
      <c r="G11" s="883">
        <f>éducation!G11/éducation!$E11*100</f>
        <v>100.13356788036725</v>
      </c>
      <c r="H11" s="883">
        <f>éducation!H11/éducation!$E11*100</f>
        <v>99.770387174729507</v>
      </c>
      <c r="I11" s="883">
        <f>éducation!I11/éducation!$E11*100</f>
        <v>100.19690934940738</v>
      </c>
      <c r="J11" s="883">
        <f>éducation!J11/éducation!$E11*100</f>
        <v>100.16833683891645</v>
      </c>
      <c r="K11" s="883">
        <f>éducation!K11/éducation!$E11*100</f>
        <v>102.52505258374671</v>
      </c>
      <c r="L11" s="883">
        <f>éducation!L11/éducation!$E11*100</f>
        <v>102.81181042999907</v>
      </c>
      <c r="M11" s="883">
        <f>éducation!M11/éducation!$E11*100</f>
        <v>104.47968769901786</v>
      </c>
      <c r="N11" s="883">
        <f>éducation!N11/éducation!$E11*100</f>
        <v>105.41741683850334</v>
      </c>
      <c r="O11" s="883">
        <f>éducation!O11/éducation!$E11*100</f>
        <v>105.86665932272821</v>
      </c>
      <c r="P11" s="883">
        <f>éducation!P11/éducation!$E11*100</f>
        <v>106.52245007556222</v>
      </c>
      <c r="Q11" s="883">
        <f>éducation!Q11/éducation!$E11*100</f>
        <v>108.09359390544908</v>
      </c>
      <c r="R11" s="883">
        <f>éducation!R11/éducation!$E11*100</f>
        <v>109.85820461359981</v>
      </c>
      <c r="S11" s="883">
        <f>éducation!S11/éducation!$E11*100</f>
        <v>111.15188526932174</v>
      </c>
      <c r="T11" s="883">
        <f>éducation!T11/éducation!$E11*100</f>
        <v>113.02906478386443</v>
      </c>
      <c r="U11" s="883">
        <f>éducation!U11/éducation!$E11*100</f>
        <v>113.17571405457694</v>
      </c>
      <c r="V11" s="883">
        <f>éducation!V11/éducation!$E11*100</f>
        <v>114.97440522704818</v>
      </c>
      <c r="W11" s="883">
        <f>éducation!W11/éducation!$E11*100</f>
        <v>114.63635456075789</v>
      </c>
      <c r="X11" s="883">
        <f>éducation!X11/éducation!$E11*100</f>
        <v>118.06299033698349</v>
      </c>
      <c r="Y11" s="883">
        <f>éducation!Y11/éducation!$E11*100</f>
        <v>119.26923222566086</v>
      </c>
      <c r="Z11" s="883">
        <f>éducation!Z11/éducation!$E11*100</f>
        <v>119.53464675082361</v>
      </c>
      <c r="AA11" s="883">
        <f>éducation!AA11/éducation!$E11*100</f>
        <v>120.68684184254823</v>
      </c>
      <c r="AB11" s="883">
        <f>éducation!AB11/éducation!$E11*100</f>
        <v>122.20669285239715</v>
      </c>
      <c r="AC11" s="883">
        <f>éducation!AC11/éducation!$E11*100</f>
        <v>123.47799744568641</v>
      </c>
      <c r="AD11" s="883">
        <f>éducation!AD11/éducation!$E11*100</f>
        <v>121.35192726746968</v>
      </c>
      <c r="AE11" s="883">
        <f>éducation!AE11/éducation!$E11*100</f>
        <v>121.09787289708042</v>
      </c>
      <c r="AF11" s="883">
        <f>éducation!AF11/éducation!$E11*100</f>
        <v>126.38309884367393</v>
      </c>
      <c r="AG11" s="883">
        <f>éducation!AG11/éducation!$E11*100</f>
        <v>129.41694866242781</v>
      </c>
    </row>
    <row r="12" spans="2:33" ht="15" customHeight="1" x14ac:dyDescent="0.25">
      <c r="B12" s="881" t="s">
        <v>40</v>
      </c>
      <c r="C12" s="881" t="s">
        <v>39</v>
      </c>
      <c r="D12" s="882" t="s">
        <v>35</v>
      </c>
      <c r="E12" s="883">
        <f>éducation!E12/éducation!$E12*100</f>
        <v>100</v>
      </c>
      <c r="F12" s="883">
        <f>éducation!F12/éducation!$E12*100</f>
        <v>102.90394534081074</v>
      </c>
      <c r="G12" s="883">
        <f>éducation!G12/éducation!$E12*100</f>
        <v>106.33773580922761</v>
      </c>
      <c r="H12" s="883">
        <f>éducation!H12/éducation!$E12*100</f>
        <v>110.9719456504148</v>
      </c>
      <c r="I12" s="883">
        <f>éducation!I12/éducation!$E12*100</f>
        <v>114.24741586157883</v>
      </c>
      <c r="J12" s="883">
        <f>éducation!J12/éducation!$E12*100</f>
        <v>118.17798011497567</v>
      </c>
      <c r="K12" s="883">
        <f>éducation!K12/éducation!$E12*100</f>
        <v>124.4566096948289</v>
      </c>
      <c r="L12" s="883">
        <f>éducation!L12/éducation!$E12*100</f>
        <v>130.86259912607215</v>
      </c>
      <c r="M12" s="883">
        <f>éducation!M12/éducation!$E12*100</f>
        <v>136.20045455504973</v>
      </c>
      <c r="N12" s="883">
        <f>éducation!N12/éducation!$E12*100</f>
        <v>138.01656381713659</v>
      </c>
      <c r="O12" s="883">
        <f>éducation!O12/éducation!$E12*100</f>
        <v>143.58310406214596</v>
      </c>
      <c r="P12" s="883">
        <f>éducation!P12/éducation!$E12*100</f>
        <v>150.26140433586411</v>
      </c>
      <c r="Q12" s="883">
        <f>éducation!Q12/éducation!$E12*100</f>
        <v>156.8841166081468</v>
      </c>
      <c r="R12" s="883">
        <f>éducation!R12/éducation!$E12*100</f>
        <v>167.51690508524666</v>
      </c>
      <c r="S12" s="883">
        <f>éducation!S12/éducation!$E12*100</f>
        <v>174.57376668519601</v>
      </c>
      <c r="T12" s="883">
        <f>éducation!T12/éducation!$E12*100</f>
        <v>181.114856069295</v>
      </c>
      <c r="U12" s="883">
        <f>éducation!U12/éducation!$E12*100</f>
        <v>190.00119619749924</v>
      </c>
      <c r="V12" s="883">
        <f>éducation!V12/éducation!$E12*100</f>
        <v>198.14519023058463</v>
      </c>
      <c r="W12" s="883">
        <f>éducation!W12/éducation!$E12*100</f>
        <v>203.40001548020291</v>
      </c>
      <c r="X12" s="883">
        <f>éducation!X12/éducation!$E12*100</f>
        <v>206.82114032803955</v>
      </c>
      <c r="Y12" s="883">
        <f>éducation!Y12/éducation!$E12*100</f>
        <v>212.01897028504683</v>
      </c>
      <c r="Z12" s="883">
        <f>éducation!Z12/éducation!$E12*100</f>
        <v>216.5504478704166</v>
      </c>
      <c r="AA12" s="883">
        <f>éducation!AA12/éducation!$E12*100</f>
        <v>226.56191729349757</v>
      </c>
      <c r="AB12" s="883">
        <f>éducation!AB12/éducation!$E12*100</f>
        <v>235.03240287931771</v>
      </c>
      <c r="AC12" s="883">
        <f>éducation!AC12/éducation!$E12*100</f>
        <v>242.9047897155161</v>
      </c>
      <c r="AD12" s="883">
        <f>éducation!AD12/éducation!$E12*100</f>
        <v>248.04492073432453</v>
      </c>
      <c r="AE12" s="883">
        <f>éducation!AE12/éducation!$E12*100</f>
        <v>259.61707607112447</v>
      </c>
      <c r="AF12" s="883">
        <f>éducation!AF12/éducation!$E12*100</f>
        <v>284.17149250265624</v>
      </c>
      <c r="AG12" s="883">
        <f>éducation!AG12/éducation!$E12*100</f>
        <v>307.40727710266896</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ht="15" customHeight="1" x14ac:dyDescent="0.25">
      <c r="B14" s="881" t="s">
        <v>37</v>
      </c>
      <c r="C14" s="881" t="s">
        <v>38</v>
      </c>
      <c r="D14" s="882" t="s">
        <v>35</v>
      </c>
      <c r="E14" s="883">
        <f>éducation!E14/éducation!$E14*100</f>
        <v>100</v>
      </c>
      <c r="F14" s="883">
        <f>éducation!F14/éducation!$E14*100</f>
        <v>99.982512121127641</v>
      </c>
      <c r="G14" s="883">
        <f>éducation!G14/éducation!$E14*100</f>
        <v>99.900817537216653</v>
      </c>
      <c r="H14" s="883">
        <f>éducation!H14/éducation!$E14*100</f>
        <v>100.05854637709444</v>
      </c>
      <c r="I14" s="883">
        <f>éducation!I14/éducation!$E14*100</f>
        <v>100.61156886549287</v>
      </c>
      <c r="J14" s="883">
        <f>éducation!J14/éducation!$E14*100</f>
        <v>99.28933315423042</v>
      </c>
      <c r="K14" s="883">
        <f>éducation!K14/éducation!$E14*100</f>
        <v>100.12663927743803</v>
      </c>
      <c r="L14" s="883">
        <f>éducation!L14/éducation!$E14*100</f>
        <v>98.68646598692041</v>
      </c>
      <c r="M14" s="883">
        <f>éducation!M14/éducation!$E14*100</f>
        <v>99.362157074945273</v>
      </c>
      <c r="N14" s="883">
        <f>éducation!N14/éducation!$E14*100</f>
        <v>100.39039366313615</v>
      </c>
      <c r="O14" s="883">
        <f>éducation!O14/éducation!$E14*100</f>
        <v>99.946015678263592</v>
      </c>
      <c r="P14" s="883">
        <f>éducation!P14/éducation!$E14*100</f>
        <v>99.495977365446834</v>
      </c>
      <c r="Q14" s="883">
        <f>éducation!Q14/éducation!$E14*100</f>
        <v>100.64367221801218</v>
      </c>
      <c r="R14" s="883">
        <f>éducation!R14/éducation!$E14*100</f>
        <v>99.723826685827305</v>
      </c>
      <c r="S14" s="883">
        <f>éducation!S14/éducation!$E14*100</f>
        <v>98.261350013559451</v>
      </c>
      <c r="T14" s="883">
        <f>éducation!T14/éducation!$E14*100</f>
        <v>98.13411935857502</v>
      </c>
      <c r="U14" s="883">
        <f>éducation!U14/éducation!$E14*100</f>
        <v>98.653686774348088</v>
      </c>
      <c r="V14" s="883">
        <f>éducation!V14/éducation!$E14*100</f>
        <v>99.816081583067003</v>
      </c>
      <c r="W14" s="883">
        <f>éducation!W14/éducation!$E14*100</f>
        <v>100.32652488812404</v>
      </c>
      <c r="X14" s="883">
        <f>éducation!X14/éducation!$E14*100</f>
        <v>101.0376986289334</v>
      </c>
      <c r="Y14" s="883">
        <f>éducation!Y14/éducation!$E14*100</f>
        <v>101.5213609793888</v>
      </c>
      <c r="Z14" s="883">
        <f>éducation!Z14/éducation!$E14*100</f>
        <v>102.79316063419328</v>
      </c>
      <c r="AA14" s="883">
        <f>éducation!AA14/éducation!$E14*100</f>
        <v>103.60267201271969</v>
      </c>
      <c r="AB14" s="883">
        <f>éducation!AB14/éducation!$E14*100</f>
        <v>104.33505086269312</v>
      </c>
      <c r="AC14" s="883">
        <f>éducation!AC14/éducation!$E14*100</f>
        <v>104.52741753028909</v>
      </c>
      <c r="AD14" s="883">
        <f>éducation!AD14/éducation!$E14*100</f>
        <v>96.58538604703817</v>
      </c>
      <c r="AE14" s="883">
        <f>éducation!AE14/éducation!$E14*100</f>
        <v>103.72719922749197</v>
      </c>
      <c r="AF14" s="883">
        <f>éducation!AF14/éducation!$E14*100</f>
        <v>107.47991217198611</v>
      </c>
      <c r="AG14" s="883">
        <f>éducation!AG14/éducation!$E14*100</f>
        <v>106.93390173163795</v>
      </c>
    </row>
    <row r="15" spans="2:33" ht="15" customHeight="1" x14ac:dyDescent="0.25">
      <c r="B15" s="881" t="s">
        <v>37</v>
      </c>
      <c r="C15" s="881" t="s">
        <v>39</v>
      </c>
      <c r="D15" s="882" t="s">
        <v>35</v>
      </c>
      <c r="E15" s="883">
        <f>éducation!E15/éducation!$E15*100</f>
        <v>100</v>
      </c>
      <c r="F15" s="883">
        <f>éducation!F15/éducation!$E15*100</f>
        <v>101.42067377003552</v>
      </c>
      <c r="G15" s="883">
        <f>éducation!G15/éducation!$E15*100</f>
        <v>105.38686026763469</v>
      </c>
      <c r="H15" s="883">
        <f>éducation!H15/éducation!$E15*100</f>
        <v>109.24371288523109</v>
      </c>
      <c r="I15" s="883">
        <f>éducation!I15/éducation!$E15*100</f>
        <v>113.80540236034513</v>
      </c>
      <c r="J15" s="883">
        <f>éducation!J15/éducation!$E15*100</f>
        <v>117.20125267293002</v>
      </c>
      <c r="K15" s="883">
        <f>éducation!K15/éducation!$E15*100</f>
        <v>122.05427693805136</v>
      </c>
      <c r="L15" s="883">
        <f>éducation!L15/éducation!$E15*100</f>
        <v>127.70147184069253</v>
      </c>
      <c r="M15" s="883">
        <f>éducation!M15/éducation!$E15*100</f>
        <v>132.72966364831825</v>
      </c>
      <c r="N15" s="883">
        <f>éducation!N15/éducation!$E15*100</f>
        <v>133.99683665084993</v>
      </c>
      <c r="O15" s="883">
        <f>éducation!O15/éducation!$E15*100</f>
        <v>138.96536149347415</v>
      </c>
      <c r="P15" s="883">
        <f>éducation!P15/éducation!$E15*100</f>
        <v>142.00021000105002</v>
      </c>
      <c r="Q15" s="883">
        <f>éducation!Q15/éducation!$E15*100</f>
        <v>148.23807452370593</v>
      </c>
      <c r="R15" s="883">
        <f>éducation!R15/éducation!$E15*100</f>
        <v>154.71310689886784</v>
      </c>
      <c r="S15" s="883">
        <f>éducation!S15/éducation!$E15*100</f>
        <v>158.45345893396134</v>
      </c>
      <c r="T15" s="883">
        <f>éducation!T15/éducation!$E15*100</f>
        <v>162.24414455405611</v>
      </c>
      <c r="U15" s="883">
        <f>éducation!U15/éducation!$E15*100</f>
        <v>165.29665981663243</v>
      </c>
      <c r="V15" s="883">
        <f>éducation!V15/éducation!$E15*100</f>
        <v>167.6480049066912</v>
      </c>
      <c r="W15" s="883">
        <f>éducation!W15/éducation!$E15*100</f>
        <v>170.30785153925768</v>
      </c>
      <c r="X15" s="883">
        <f>éducation!X15/éducation!$E15*100</f>
        <v>172.85969763182149</v>
      </c>
      <c r="Y15" s="883">
        <f>éducation!Y15/éducation!$E15*100</f>
        <v>175.8920461268973</v>
      </c>
      <c r="Z15" s="883">
        <f>éducation!Z15/éducation!$E15*100</f>
        <v>178.46605899696166</v>
      </c>
      <c r="AA15" s="883">
        <f>éducation!AA15/éducation!$E15*100</f>
        <v>184.07875372710197</v>
      </c>
      <c r="AB15" s="883">
        <f>éducation!AB15/éducation!$E15*100</f>
        <v>186.0082633746502</v>
      </c>
      <c r="AC15" s="883">
        <f>éducation!AC15/éducation!$E15*100</f>
        <v>189.57378120223936</v>
      </c>
      <c r="AD15" s="883">
        <f>éducation!AD15/éducation!$E15*100</f>
        <v>190.54411938726361</v>
      </c>
      <c r="AE15" s="883">
        <f>éducation!AE15/éducation!$E15*100</f>
        <v>200.37266853000935</v>
      </c>
      <c r="AF15" s="883">
        <f>éducation!AF15/éducation!$E15*100</f>
        <v>207.30670320018265</v>
      </c>
      <c r="AG15" s="883">
        <f>éducation!AG15/éducation!$E15*100</f>
        <v>215.9954133103999</v>
      </c>
    </row>
    <row r="16" spans="2:33" ht="15" customHeight="1" x14ac:dyDescent="0.25">
      <c r="B16" s="881" t="s">
        <v>40</v>
      </c>
      <c r="C16" s="881" t="s">
        <v>38</v>
      </c>
      <c r="D16" s="882" t="s">
        <v>35</v>
      </c>
      <c r="E16" s="883">
        <f>éducation!E16/éducation!$E16*100</f>
        <v>100</v>
      </c>
      <c r="F16" s="883">
        <f>éducation!F16/éducation!$E16*100</f>
        <v>100.47311323122531</v>
      </c>
      <c r="G16" s="883">
        <f>éducation!G16/éducation!$E16*100</f>
        <v>100.06341149408995</v>
      </c>
      <c r="H16" s="883">
        <f>éducation!H16/éducation!$E16*100</f>
        <v>100.86103802917962</v>
      </c>
      <c r="I16" s="883">
        <f>éducation!I16/éducation!$E16*100</f>
        <v>101.41823239168373</v>
      </c>
      <c r="J16" s="883">
        <f>éducation!J16/éducation!$E16*100</f>
        <v>102.22619374536779</v>
      </c>
      <c r="K16" s="883">
        <f>éducation!K16/éducation!$E16*100</f>
        <v>101.9616962094838</v>
      </c>
      <c r="L16" s="883">
        <f>éducation!L16/éducation!$E16*100</f>
        <v>102.42388406105221</v>
      </c>
      <c r="M16" s="883">
        <f>éducation!M16/éducation!$E16*100</f>
        <v>103.04995260747474</v>
      </c>
      <c r="N16" s="883">
        <f>éducation!N16/éducation!$E16*100</f>
        <v>103.55872096285077</v>
      </c>
      <c r="O16" s="883">
        <f>éducation!O16/éducation!$E16*100</f>
        <v>103.09704985221208</v>
      </c>
      <c r="P16" s="883">
        <f>éducation!P16/éducation!$E16*100</f>
        <v>102.74514927907259</v>
      </c>
      <c r="Q16" s="883">
        <f>éducation!Q16/éducation!$E16*100</f>
        <v>103.36988906310441</v>
      </c>
      <c r="R16" s="883">
        <f>éducation!R16/éducation!$E16*100</f>
        <v>102.41244194046556</v>
      </c>
      <c r="S16" s="883">
        <f>éducation!S16/éducation!$E16*100</f>
        <v>101.29037592164435</v>
      </c>
      <c r="T16" s="883">
        <f>éducation!T16/éducation!$E16*100</f>
        <v>101.98694269490731</v>
      </c>
      <c r="U16" s="883">
        <f>éducation!U16/éducation!$E16*100</f>
        <v>102.366230537322</v>
      </c>
      <c r="V16" s="883">
        <f>éducation!V16/éducation!$E16*100</f>
        <v>103.81295750027316</v>
      </c>
      <c r="W16" s="883">
        <f>éducation!W16/éducation!$E16*100</f>
        <v>104.68182046353138</v>
      </c>
      <c r="X16" s="883">
        <f>éducation!X16/éducation!$E16*100</f>
        <v>105.4776014953006</v>
      </c>
      <c r="Y16" s="883">
        <f>éducation!Y16/éducation!$E16*100</f>
        <v>106.09289230233183</v>
      </c>
      <c r="Z16" s="883">
        <f>éducation!Z16/éducation!$E16*100</f>
        <v>107.79429872350225</v>
      </c>
      <c r="AA16" s="883">
        <f>éducation!AA16/éducation!$E16*100</f>
        <v>108.72051992995947</v>
      </c>
      <c r="AB16" s="883">
        <f>éducation!AB16/éducation!$E16*100</f>
        <v>109.76234346440836</v>
      </c>
      <c r="AC16" s="883">
        <f>éducation!AC16/éducation!$E16*100</f>
        <v>110.00233271619703</v>
      </c>
      <c r="AD16" s="883">
        <f>éducation!AD16/éducation!$E16*100</f>
        <v>100.94275691620824</v>
      </c>
      <c r="AE16" s="883">
        <f>éducation!AE16/éducation!$E16*100</f>
        <v>109.08017161704477</v>
      </c>
      <c r="AF16" s="883">
        <f>éducation!AF16/éducation!$E16*100</f>
        <v>112.97270722049481</v>
      </c>
      <c r="AG16" s="883">
        <f>éducation!AG16/éducation!$E16*100</f>
        <v>112.69219071578954</v>
      </c>
    </row>
    <row r="17" spans="2:33" ht="15" customHeight="1" x14ac:dyDescent="0.25">
      <c r="B17" s="881" t="s">
        <v>40</v>
      </c>
      <c r="C17" s="881" t="s">
        <v>39</v>
      </c>
      <c r="D17" s="882" t="s">
        <v>35</v>
      </c>
      <c r="E17" s="883">
        <f>éducation!E17/éducation!$E17*100</f>
        <v>100</v>
      </c>
      <c r="F17" s="883">
        <f>éducation!F17/éducation!$E17*100</f>
        <v>102.5158890424062</v>
      </c>
      <c r="G17" s="883">
        <f>éducation!G17/éducation!$E17*100</f>
        <v>106.17352180536366</v>
      </c>
      <c r="H17" s="883">
        <f>éducation!H17/éducation!$E17*100</f>
        <v>110.12123144507034</v>
      </c>
      <c r="I17" s="883">
        <f>éducation!I17/éducation!$E17*100</f>
        <v>114.53034328834096</v>
      </c>
      <c r="J17" s="883">
        <f>éducation!J17/éducation!$E17*100</f>
        <v>120.15233641548872</v>
      </c>
      <c r="K17" s="883">
        <f>éducation!K17/éducation!$E17*100</f>
        <v>123.75640344351153</v>
      </c>
      <c r="L17" s="883">
        <f>éducation!L17/éducation!$E17*100</f>
        <v>131.17979239735007</v>
      </c>
      <c r="M17" s="883">
        <f>éducation!M17/éducation!$E17*100</f>
        <v>135.69631912707692</v>
      </c>
      <c r="N17" s="883">
        <f>éducation!N17/éducation!$E17*100</f>
        <v>137.33659262408332</v>
      </c>
      <c r="O17" s="883">
        <f>éducation!O17/éducation!$E17*100</f>
        <v>141.65642824246288</v>
      </c>
      <c r="P17" s="883">
        <f>éducation!P17/éducation!$E17*100</f>
        <v>145.59804442555</v>
      </c>
      <c r="Q17" s="883">
        <f>éducation!Q17/éducation!$E17*100</f>
        <v>151.44209444857759</v>
      </c>
      <c r="R17" s="883">
        <f>éducation!R17/éducation!$E17*100</f>
        <v>157.55836610337619</v>
      </c>
      <c r="S17" s="883">
        <f>éducation!S17/éducation!$E17*100</f>
        <v>161.23427923619229</v>
      </c>
      <c r="T17" s="883">
        <f>éducation!T17/éducation!$E17*100</f>
        <v>166.10691890742905</v>
      </c>
      <c r="U17" s="883">
        <f>éducation!U17/éducation!$E17*100</f>
        <v>169.52988273638715</v>
      </c>
      <c r="V17" s="883">
        <f>éducation!V17/éducation!$E17*100</f>
        <v>172.99465051192121</v>
      </c>
      <c r="W17" s="883">
        <f>éducation!W17/éducation!$E17*100</f>
        <v>176.1941403620647</v>
      </c>
      <c r="X17" s="883">
        <f>éducation!X17/éducation!$E17*100</f>
        <v>178.77068055407943</v>
      </c>
      <c r="Y17" s="883">
        <f>éducation!Y17/éducation!$E17*100</f>
        <v>181.46625571261558</v>
      </c>
      <c r="Z17" s="883">
        <f>éducation!Z17/éducation!$E17*100</f>
        <v>184.6712721862047</v>
      </c>
      <c r="AA17" s="883">
        <f>éducation!AA17/éducation!$E17*100</f>
        <v>190.49789208913452</v>
      </c>
      <c r="AB17" s="883">
        <f>éducation!AB17/éducation!$E17*100</f>
        <v>193.29223792822475</v>
      </c>
      <c r="AC17" s="883">
        <f>éducation!AC17/éducation!$E17*100</f>
        <v>196.73419066850886</v>
      </c>
      <c r="AD17" s="883">
        <f>éducation!AD17/éducation!$E17*100</f>
        <v>193.77404612604954</v>
      </c>
      <c r="AE17" s="883">
        <f>éducation!AE17/éducation!$E17*100</f>
        <v>207.22939030006731</v>
      </c>
      <c r="AF17" s="883">
        <f>éducation!AF17/éducation!$E17*100</f>
        <v>218.3325185106458</v>
      </c>
      <c r="AG17" s="883">
        <f>éducation!AG17/éducation!$E17*100</f>
        <v>228.14751833351048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ht="15" customHeight="1" x14ac:dyDescent="0.25">
      <c r="B19" s="881" t="s">
        <v>37</v>
      </c>
      <c r="C19" s="881" t="s">
        <v>38</v>
      </c>
      <c r="D19" s="882" t="s">
        <v>35</v>
      </c>
      <c r="E19" s="883">
        <f>éducation!E19/éducation!$E19*100</f>
        <v>100</v>
      </c>
      <c r="F19" s="883">
        <f>éducation!F19/éducation!$E19*100</f>
        <v>100.51926833722622</v>
      </c>
      <c r="G19" s="883">
        <f>éducation!G19/éducation!$E19*100</f>
        <v>100.99298420352474</v>
      </c>
      <c r="H19" s="883">
        <f>éducation!H19/éducation!$E19*100</f>
        <v>101.24806610818004</v>
      </c>
      <c r="I19" s="883">
        <f>éducation!I19/éducation!$E19*100</f>
        <v>100.44639035001181</v>
      </c>
      <c r="J19" s="883">
        <f>éducation!J19/éducation!$E19*100</f>
        <v>101.43026405935103</v>
      </c>
      <c r="K19" s="883">
        <f>éducation!K19/éducation!$E19*100</f>
        <v>100.37350639652749</v>
      </c>
      <c r="L19" s="883">
        <f>éducation!L19/éducation!$E19*100</f>
        <v>100.60125681862617</v>
      </c>
      <c r="M19" s="883">
        <f>éducation!M19/éducation!$E19*100</f>
        <v>101.52136303493651</v>
      </c>
      <c r="N19" s="883">
        <f>éducation!N19/éducation!$E19*100</f>
        <v>101.93131140820614</v>
      </c>
      <c r="O19" s="883">
        <f>éducation!O19/éducation!$E19*100</f>
        <v>101.14785663840902</v>
      </c>
      <c r="P19" s="883">
        <f>éducation!P19/éducation!$E19*100</f>
        <v>99.772249577901306</v>
      </c>
      <c r="Q19" s="883">
        <f>éducation!Q19/éducation!$E19*100</f>
        <v>98.915916820889777</v>
      </c>
      <c r="R19" s="883">
        <f>éducation!R19/éducation!$E19*100</f>
        <v>99.462510674402694</v>
      </c>
      <c r="S19" s="883">
        <f>éducation!S19/éducation!$E19*100</f>
        <v>99.53539462788703</v>
      </c>
      <c r="T19" s="883">
        <f>éducation!T19/éducation!$E19*100</f>
        <v>98.97057381973309</v>
      </c>
      <c r="U19" s="883">
        <f>éducation!U19/éducation!$E19*100</f>
        <v>99.881569541857885</v>
      </c>
      <c r="V19" s="883">
        <f>éducation!V19/éducation!$E19*100</f>
        <v>98.824817845304295</v>
      </c>
      <c r="W19" s="883">
        <f>éducation!W19/éducation!$E19*100</f>
        <v>97.367222303396645</v>
      </c>
      <c r="X19" s="883">
        <f>éducation!X19/éducation!$E19*100</f>
        <v>97.276123327811163</v>
      </c>
      <c r="Y19" s="883">
        <f>éducation!Y19/éducation!$E19*100</f>
        <v>98.487747459249036</v>
      </c>
      <c r="Z19" s="883">
        <f>éducation!Z19/éducation!$E19*100</f>
        <v>102.02241038379165</v>
      </c>
      <c r="AA19" s="883">
        <f>éducation!AA19/éducation!$E19*100</f>
        <v>100.44639035001181</v>
      </c>
      <c r="AB19" s="883">
        <f>éducation!AB19/éducation!$E19*100</f>
        <v>98.433090460405708</v>
      </c>
      <c r="AC19" s="883">
        <f>éducation!AC19/éducation!$E19*100</f>
        <v>99.161882265089602</v>
      </c>
      <c r="AD19" s="883">
        <f>éducation!AD19/éducation!$E19*100</f>
        <v>91.099572212479629</v>
      </c>
      <c r="AE19" s="883">
        <f>éducation!AE19/éducation!$E19*100</f>
        <v>91.172450199694026</v>
      </c>
      <c r="AF19" s="883">
        <f>éducation!AF19/éducation!$E19*100</f>
        <v>99.799581060457925</v>
      </c>
      <c r="AG19" s="883">
        <f>éducation!AG19/éducation!$E19*100</f>
        <v>101.3847115884233</v>
      </c>
    </row>
    <row r="20" spans="2:33" ht="15" customHeight="1" x14ac:dyDescent="0.25">
      <c r="B20" s="881" t="s">
        <v>37</v>
      </c>
      <c r="C20" s="881" t="s">
        <v>39</v>
      </c>
      <c r="D20" s="882" t="s">
        <v>35</v>
      </c>
      <c r="E20" s="883">
        <f>éducation!E20/éducation!$E20*100</f>
        <v>100</v>
      </c>
      <c r="F20" s="883">
        <f>éducation!F20/éducation!$E20*100</f>
        <v>103.62728033695177</v>
      </c>
      <c r="G20" s="883">
        <f>éducation!G20/éducation!$E20*100</f>
        <v>106.05875396941393</v>
      </c>
      <c r="H20" s="883">
        <f>éducation!H20/éducation!$E20*100</f>
        <v>107.64917688638506</v>
      </c>
      <c r="I20" s="883">
        <f>éducation!I20/éducation!$E20*100</f>
        <v>110.60547679470656</v>
      </c>
      <c r="J20" s="883">
        <f>éducation!J20/éducation!$E20*100</f>
        <v>112.52009619600601</v>
      </c>
      <c r="K20" s="883">
        <f>éducation!K20/éducation!$E20*100</f>
        <v>117.1863996917476</v>
      </c>
      <c r="L20" s="883">
        <f>éducation!L20/éducation!$E20*100</f>
        <v>121.96564048735767</v>
      </c>
      <c r="M20" s="883">
        <f>éducation!M20/éducation!$E20*100</f>
        <v>123.29830062580551</v>
      </c>
      <c r="N20" s="883">
        <f>éducation!N20/éducation!$E20*100</f>
        <v>125.46802545739607</v>
      </c>
      <c r="O20" s="883">
        <f>éducation!O20/éducation!$E20*100</f>
        <v>127.29893838938125</v>
      </c>
      <c r="P20" s="883">
        <f>éducation!P20/éducation!$E20*100</f>
        <v>128.21838087772213</v>
      </c>
      <c r="Q20" s="883">
        <f>éducation!Q20/éducation!$E20*100</f>
        <v>131.55999627971246</v>
      </c>
      <c r="R20" s="883">
        <f>éducation!R20/éducation!$E20*100</f>
        <v>135.12615760732365</v>
      </c>
      <c r="S20" s="883">
        <f>éducation!S20/éducation!$E20*100</f>
        <v>138.85840319944725</v>
      </c>
      <c r="T20" s="883">
        <f>éducation!T20/éducation!$E20*100</f>
        <v>142.79260725721804</v>
      </c>
      <c r="U20" s="883">
        <f>éducation!U20/éducation!$E20*100</f>
        <v>147.95982089472915</v>
      </c>
      <c r="V20" s="883">
        <f>éducation!V20/éducation!$E20*100</f>
        <v>153.47913317300666</v>
      </c>
      <c r="W20" s="883">
        <f>éducation!W20/éducation!$E20*100</f>
        <v>157.92487676547574</v>
      </c>
      <c r="X20" s="883">
        <f>éducation!X20/éducation!$E20*100</f>
        <v>164.35565948739753</v>
      </c>
      <c r="Y20" s="883">
        <f>éducation!Y20/éducation!$E20*100</f>
        <v>168.84923534804619</v>
      </c>
      <c r="Z20" s="883">
        <f>éducation!Z20/éducation!$E20*100</f>
        <v>176.15162829012928</v>
      </c>
      <c r="AA20" s="883">
        <f>éducation!AA20/éducation!$E20*100</f>
        <v>182.31269016648287</v>
      </c>
      <c r="AB20" s="883">
        <f>éducation!AB20/éducation!$E20*100</f>
        <v>189.68948885906752</v>
      </c>
      <c r="AC20" s="883">
        <f>éducation!AC20/éducation!$E20*100</f>
        <v>199.33566294195023</v>
      </c>
      <c r="AD20" s="883">
        <f>éducation!AD20/éducation!$E20*100</f>
        <v>202.87657946135553</v>
      </c>
      <c r="AE20" s="883">
        <f>éducation!AE20/éducation!$E20*100</f>
        <v>211.37743645616038</v>
      </c>
      <c r="AF20" s="883">
        <f>éducation!AF20/éducation!$E20*100</f>
        <v>227.33082656816762</v>
      </c>
      <c r="AG20" s="883">
        <f>éducation!AG20/éducation!$E20*100</f>
        <v>238.02931055100115</v>
      </c>
    </row>
    <row r="21" spans="2:33" ht="15" customHeight="1" x14ac:dyDescent="0.25">
      <c r="B21" s="881" t="s">
        <v>40</v>
      </c>
      <c r="C21" s="881" t="s">
        <v>38</v>
      </c>
      <c r="D21" s="882" t="s">
        <v>35</v>
      </c>
      <c r="E21" s="883">
        <f>éducation!E21/éducation!$E21*100</f>
        <v>100</v>
      </c>
      <c r="F21" s="883">
        <f>éducation!F21/éducation!$E21*100</f>
        <v>101.18636472318107</v>
      </c>
      <c r="G21" s="883">
        <f>éducation!G21/éducation!$E21*100</f>
        <v>102.31513358808681</v>
      </c>
      <c r="H21" s="883">
        <f>éducation!H21/éducation!$E21*100</f>
        <v>103.05229414148125</v>
      </c>
      <c r="I21" s="883">
        <f>éducation!I21/éducation!$E21*100</f>
        <v>103.31721103639042</v>
      </c>
      <c r="J21" s="883">
        <f>éducation!J21/éducation!$E21*100</f>
        <v>104.98733057199267</v>
      </c>
      <c r="K21" s="883">
        <f>éducation!K21/éducation!$E21*100</f>
        <v>106.62289946496043</v>
      </c>
      <c r="L21" s="883">
        <f>éducation!L21/éducation!$E21*100</f>
        <v>107.47524028102107</v>
      </c>
      <c r="M21" s="883">
        <f>éducation!M21/éducation!$E21*100</f>
        <v>108.58097538417044</v>
      </c>
      <c r="N21" s="883">
        <f>éducation!N21/éducation!$E21*100</f>
        <v>109.22598370971275</v>
      </c>
      <c r="O21" s="883">
        <f>éducation!O21/éducation!$E21*100</f>
        <v>109.88251464307548</v>
      </c>
      <c r="P21" s="883">
        <f>éducation!P21/éducation!$E21*100</f>
        <v>109.94010477440858</v>
      </c>
      <c r="Q21" s="883">
        <f>éducation!Q21/éducation!$E21*100</f>
        <v>111.09191312801292</v>
      </c>
      <c r="R21" s="883">
        <f>éducation!R21/éducation!$E21*100</f>
        <v>112.26676097031583</v>
      </c>
      <c r="S21" s="883">
        <f>éducation!S21/éducation!$E21*100</f>
        <v>113.28034957255535</v>
      </c>
      <c r="T21" s="883">
        <f>éducation!T21/éducation!$E21*100</f>
        <v>113.39552983522154</v>
      </c>
      <c r="U21" s="883">
        <f>éducation!U21/éducation!$E21*100</f>
        <v>114.54733818882588</v>
      </c>
      <c r="V21" s="883">
        <f>éducation!V21/éducation!$E21*100</f>
        <v>114.97350859685621</v>
      </c>
      <c r="W21" s="883">
        <f>éducation!W21/éducation!$E21*100</f>
        <v>115.18083536043227</v>
      </c>
      <c r="X21" s="883">
        <f>éducation!X21/éducation!$E21*100</f>
        <v>115.8949564251281</v>
      </c>
      <c r="Y21" s="883">
        <f>éducation!Y21/éducation!$E21*100</f>
        <v>117.56507596073035</v>
      </c>
      <c r="Z21" s="883">
        <f>éducation!Z21/éducation!$E21*100</f>
        <v>122.19534886384625</v>
      </c>
      <c r="AA21" s="883">
        <f>éducation!AA21/éducation!$E21*100</f>
        <v>121.88435871848213</v>
      </c>
      <c r="AB21" s="883">
        <f>éducation!AB21/éducation!$E21*100</f>
        <v>121.19327714248489</v>
      </c>
      <c r="AC21" s="883">
        <f>éducation!AC21/éducation!$E21*100</f>
        <v>122.6445530336329</v>
      </c>
      <c r="AD21" s="883">
        <f>éducation!AD21/éducation!$E21*100</f>
        <v>115.18083536043227</v>
      </c>
      <c r="AE21" s="883">
        <f>éducation!AE21/éducation!$E21*100</f>
        <v>115.31905511179707</v>
      </c>
      <c r="AF21" s="883">
        <f>éducation!AF21/éducation!$E21*100</f>
        <v>123.30108396699563</v>
      </c>
      <c r="AG21" s="883">
        <f>éducation!AG21/éducation!$E21*100</f>
        <v>125.9156908195684</v>
      </c>
    </row>
    <row r="22" spans="2:33" ht="15" customHeight="1" x14ac:dyDescent="0.25">
      <c r="B22" s="881" t="s">
        <v>40</v>
      </c>
      <c r="C22" s="881" t="s">
        <v>39</v>
      </c>
      <c r="D22" s="882" t="s">
        <v>35</v>
      </c>
      <c r="E22" s="883">
        <f>éducation!E22/éducation!$E22*100</f>
        <v>100</v>
      </c>
      <c r="F22" s="883">
        <f>éducation!F22/éducation!$E22*100</f>
        <v>103.63275434243175</v>
      </c>
      <c r="G22" s="883">
        <f>éducation!G22/éducation!$E22*100</f>
        <v>106.25971877584782</v>
      </c>
      <c r="H22" s="883">
        <f>éducation!H22/éducation!$E22*100</f>
        <v>107.99779432037498</v>
      </c>
      <c r="I22" s="883">
        <f>éducation!I22/éducation!$E22*100</f>
        <v>111.1430934656741</v>
      </c>
      <c r="J22" s="883">
        <f>éducation!J22/éducation!$E22*100</f>
        <v>113.77888061759029</v>
      </c>
      <c r="K22" s="883">
        <f>éducation!K22/éducation!$E22*100</f>
        <v>120.4345188861318</v>
      </c>
      <c r="L22" s="883">
        <f>éducation!L22/éducation!$E22*100</f>
        <v>125.36752136752136</v>
      </c>
      <c r="M22" s="883">
        <f>éducation!M22/éducation!$E22*100</f>
        <v>126.82547559966915</v>
      </c>
      <c r="N22" s="883">
        <f>éducation!N22/éducation!$E22*100</f>
        <v>129.10504549214227</v>
      </c>
      <c r="O22" s="883">
        <f>éducation!O22/éducation!$E22*100</f>
        <v>132.12903225806451</v>
      </c>
      <c r="P22" s="883">
        <f>éducation!P22/éducation!$E22*100</f>
        <v>134.33912324234905</v>
      </c>
      <c r="Q22" s="883">
        <f>éducation!Q22/éducation!$E22*100</f>
        <v>139.52136752136752</v>
      </c>
      <c r="R22" s="883">
        <f>éducation!R22/éducation!$E22*100</f>
        <v>143.59305210918114</v>
      </c>
      <c r="S22" s="883">
        <f>éducation!S22/éducation!$E22*100</f>
        <v>147.77722635787151</v>
      </c>
      <c r="T22" s="883">
        <f>éducation!T22/éducation!$E22*100</f>
        <v>151.96140060656188</v>
      </c>
      <c r="U22" s="883">
        <f>éducation!U22/éducation!$E22*100</f>
        <v>157.29693961952026</v>
      </c>
      <c r="V22" s="883">
        <f>éducation!V22/éducation!$E22*100</f>
        <v>164.32313206506754</v>
      </c>
      <c r="W22" s="883">
        <f>éducation!W22/éducation!$E22*100</f>
        <v>170.65563826854148</v>
      </c>
      <c r="X22" s="883">
        <f>éducation!X22/éducation!$E22*100</f>
        <v>177.7094017094017</v>
      </c>
      <c r="Y22" s="883">
        <f>éducation!Y22/éducation!$E22*100</f>
        <v>182.56079404466502</v>
      </c>
      <c r="Z22" s="883">
        <f>éducation!Z22/éducation!$E22*100</f>
        <v>191.12213950923629</v>
      </c>
      <c r="AA22" s="883">
        <f>éducation!AA22/éducation!$E22*100</f>
        <v>198.93465674110834</v>
      </c>
      <c r="AB22" s="883">
        <f>éducation!AB22/éducation!$E22*100</f>
        <v>208.35952577888062</v>
      </c>
      <c r="AC22" s="883">
        <f>éducation!AC22/éducation!$E22*100</f>
        <v>218.69975186104222</v>
      </c>
      <c r="AD22" s="883">
        <f>éducation!AD22/éducation!$E22*100</f>
        <v>221.8042459332782</v>
      </c>
      <c r="AE22" s="883">
        <f>éducation!AE22/éducation!$E22*100</f>
        <v>232.68155500413565</v>
      </c>
      <c r="AF22" s="883">
        <f>éducation!AF22/éducation!$E22*100</f>
        <v>254.18251998897162</v>
      </c>
      <c r="AG22" s="883">
        <f>éducation!AG22/éducation!$E22*100</f>
        <v>266.51337193272673</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79223.100000000006</v>
      </c>
      <c r="F24" s="883">
        <v>79163</v>
      </c>
      <c r="G24" s="883">
        <v>78703.8</v>
      </c>
      <c r="H24" s="883">
        <v>77500.2</v>
      </c>
      <c r="I24" s="883">
        <v>76510.399999999994</v>
      </c>
      <c r="J24" s="883">
        <v>75660.600000000006</v>
      </c>
      <c r="K24" s="883">
        <v>76382.399999999994</v>
      </c>
      <c r="L24" s="883">
        <v>78464.399999999994</v>
      </c>
      <c r="M24" s="883">
        <v>78852.600000000006</v>
      </c>
      <c r="N24" s="883">
        <v>77909.5</v>
      </c>
      <c r="O24" s="883">
        <v>76578</v>
      </c>
      <c r="P24" s="883">
        <v>76212.5</v>
      </c>
      <c r="Q24" s="883">
        <v>77331.100000000006</v>
      </c>
      <c r="R24" s="883">
        <v>76441.600000000006</v>
      </c>
      <c r="S24" s="883">
        <v>75358.3</v>
      </c>
      <c r="T24" s="883">
        <v>73458.399999999994</v>
      </c>
      <c r="U24" s="883">
        <v>72279.600000000006</v>
      </c>
      <c r="V24" s="883">
        <v>70586.600000000006</v>
      </c>
      <c r="W24" s="883">
        <v>70016.600000000006</v>
      </c>
      <c r="X24" s="883">
        <v>69993.5</v>
      </c>
      <c r="Y24" s="883">
        <v>70664.5</v>
      </c>
      <c r="Z24" s="883">
        <v>70475.7</v>
      </c>
      <c r="AA24" s="883">
        <v>70334.3</v>
      </c>
      <c r="AB24" s="883">
        <v>70898.899999999994</v>
      </c>
      <c r="AC24" s="883">
        <v>70340.800000000003</v>
      </c>
      <c r="AD24" s="883">
        <v>67850</v>
      </c>
      <c r="AE24" s="883">
        <v>69825.399999999994</v>
      </c>
      <c r="AF24" s="883">
        <v>69735.100000000006</v>
      </c>
      <c r="AG24" s="883">
        <v>67954.2</v>
      </c>
    </row>
    <row r="25" spans="2:33" x14ac:dyDescent="0.25">
      <c r="B25" s="881" t="s">
        <v>37</v>
      </c>
      <c r="C25" s="881" t="s">
        <v>39</v>
      </c>
      <c r="D25" s="882" t="s">
        <v>35</v>
      </c>
      <c r="E25" s="883">
        <v>43271.4</v>
      </c>
      <c r="F25" s="883">
        <v>47030.7</v>
      </c>
      <c r="G25" s="883">
        <v>48898.1</v>
      </c>
      <c r="H25" s="883">
        <v>50144.5</v>
      </c>
      <c r="I25" s="883">
        <v>51564.2</v>
      </c>
      <c r="J25" s="883">
        <v>52468.2</v>
      </c>
      <c r="K25" s="883">
        <v>55745.2</v>
      </c>
      <c r="L25" s="883">
        <v>58634.8</v>
      </c>
      <c r="M25" s="883">
        <v>61259.6</v>
      </c>
      <c r="N25" s="883">
        <v>60315</v>
      </c>
      <c r="O25" s="883">
        <v>63229.3</v>
      </c>
      <c r="P25" s="883">
        <v>65378.7</v>
      </c>
      <c r="Q25" s="883">
        <v>67900.2</v>
      </c>
      <c r="R25" s="883">
        <v>66621.8</v>
      </c>
      <c r="S25" s="883">
        <v>68194.7</v>
      </c>
      <c r="T25" s="883">
        <v>66873.899999999994</v>
      </c>
      <c r="U25" s="883">
        <v>65148.7</v>
      </c>
      <c r="V25" s="883">
        <v>64134</v>
      </c>
      <c r="W25" s="883">
        <v>64208.3</v>
      </c>
      <c r="X25" s="883">
        <v>64416.5</v>
      </c>
      <c r="Y25" s="883">
        <v>63958.7</v>
      </c>
      <c r="Z25" s="883">
        <v>65169.7</v>
      </c>
      <c r="AA25" s="883">
        <v>66587.899999999994</v>
      </c>
      <c r="AB25" s="883">
        <v>67562.899999999994</v>
      </c>
      <c r="AC25" s="883">
        <v>68513.3</v>
      </c>
      <c r="AD25" s="883">
        <v>67850</v>
      </c>
      <c r="AE25" s="883">
        <v>73408.100000000006</v>
      </c>
      <c r="AF25" s="883">
        <v>75158.5</v>
      </c>
      <c r="AG25" s="883">
        <v>76148.7</v>
      </c>
    </row>
    <row r="26" spans="2:33" x14ac:dyDescent="0.25">
      <c r="B26" s="881" t="s">
        <v>40</v>
      </c>
      <c r="C26" s="881" t="s">
        <v>39</v>
      </c>
      <c r="D26" s="882" t="s">
        <v>35</v>
      </c>
      <c r="E26" s="883">
        <v>50630.8</v>
      </c>
      <c r="F26" s="883">
        <v>55116</v>
      </c>
      <c r="G26" s="883">
        <v>57487.1</v>
      </c>
      <c r="H26" s="883">
        <v>59431.9</v>
      </c>
      <c r="I26" s="883">
        <v>61501.8</v>
      </c>
      <c r="J26" s="883">
        <v>63583.7</v>
      </c>
      <c r="K26" s="883">
        <v>67224</v>
      </c>
      <c r="L26" s="883">
        <v>70978.899999999994</v>
      </c>
      <c r="M26" s="883">
        <v>74137.5</v>
      </c>
      <c r="N26" s="883">
        <v>73628.7</v>
      </c>
      <c r="O26" s="883">
        <v>76357.600000000006</v>
      </c>
      <c r="P26" s="883">
        <v>78428.899999999994</v>
      </c>
      <c r="Q26" s="883">
        <v>82272.100000000006</v>
      </c>
      <c r="R26" s="883">
        <v>80804.399999999994</v>
      </c>
      <c r="S26" s="883">
        <v>82279.100000000006</v>
      </c>
      <c r="T26" s="883">
        <v>81535.8</v>
      </c>
      <c r="U26" s="883">
        <v>79556.800000000003</v>
      </c>
      <c r="V26" s="883">
        <v>78876.600000000006</v>
      </c>
      <c r="W26" s="883">
        <v>78423.199999999997</v>
      </c>
      <c r="X26" s="883">
        <v>78581.100000000006</v>
      </c>
      <c r="Y26" s="883">
        <v>77872.399999999994</v>
      </c>
      <c r="Z26" s="883">
        <v>78603.100000000006</v>
      </c>
      <c r="AA26" s="883">
        <v>80476.899999999994</v>
      </c>
      <c r="AB26" s="883">
        <v>81756.800000000003</v>
      </c>
      <c r="AC26" s="883">
        <v>83303.600000000006</v>
      </c>
      <c r="AD26" s="883">
        <v>79457.8</v>
      </c>
      <c r="AE26" s="883">
        <v>87197.4</v>
      </c>
      <c r="AF26" s="883">
        <v>91282</v>
      </c>
      <c r="AG26" s="883">
        <v>92987.5</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ht="15" customHeight="1" x14ac:dyDescent="0.25">
      <c r="B28" s="881" t="s">
        <v>37</v>
      </c>
      <c r="C28" s="881" t="s">
        <v>38</v>
      </c>
      <c r="D28" s="882" t="s">
        <v>35</v>
      </c>
      <c r="E28" s="883">
        <f>éducation!E28/éducation!$E28*100</f>
        <v>100</v>
      </c>
      <c r="F28" s="883">
        <f>éducation!F28/éducation!$E28*100</f>
        <v>98.911753850875058</v>
      </c>
      <c r="G28" s="883">
        <f>éducation!G28/éducation!$E28*100</f>
        <v>99.656745144963296</v>
      </c>
      <c r="H28" s="883">
        <f>éducation!H28/éducation!$E28*100</f>
        <v>99.552128344336623</v>
      </c>
      <c r="I28" s="883">
        <f>éducation!I28/éducation!$E28*100</f>
        <v>101.34865400763945</v>
      </c>
      <c r="J28" s="883">
        <f>éducation!J28/éducation!$E28*100</f>
        <v>102.8141678183722</v>
      </c>
      <c r="K28" s="883">
        <f>éducation!K28/éducation!$E28*100</f>
        <v>103.27934161588912</v>
      </c>
      <c r="L28" s="883">
        <f>éducation!L28/éducation!$E28*100</f>
        <v>104.06837211537893</v>
      </c>
      <c r="M28" s="883">
        <f>éducation!M28/éducation!$E28*100</f>
        <v>103.84357060620492</v>
      </c>
      <c r="N28" s="883">
        <f>éducation!N28/éducation!$E28*100</f>
        <v>104.11921617909331</v>
      </c>
      <c r="O28" s="883">
        <f>éducation!O28/éducation!$E28*100</f>
        <v>103.72332560144469</v>
      </c>
      <c r="P28" s="883">
        <f>éducation!P28/éducation!$E28*100</f>
        <v>103.44634202687959</v>
      </c>
      <c r="Q28" s="883">
        <f>éducation!Q28/éducation!$E28*100</f>
        <v>103.83688059782146</v>
      </c>
      <c r="R28" s="883">
        <f>éducation!R28/éducation!$E28*100</f>
        <v>104.80505688832838</v>
      </c>
      <c r="S28" s="883">
        <f>éducation!S28/éducation!$E28*100</f>
        <v>104.16697939345343</v>
      </c>
      <c r="T28" s="883">
        <f>éducation!T28/éducation!$E28*100</f>
        <v>104.59104265876668</v>
      </c>
      <c r="U28" s="883">
        <f>éducation!U28/éducation!$E28*100</f>
        <v>107.49238157350032</v>
      </c>
      <c r="V28" s="883">
        <f>éducation!V28/éducation!$E28*100</f>
        <v>107.80782264690154</v>
      </c>
      <c r="W28" s="883">
        <f>éducation!W28/éducation!$E28*100</f>
        <v>108.77129296155417</v>
      </c>
      <c r="X28" s="883">
        <f>éducation!X28/éducation!$E28*100</f>
        <v>110.09047647732757</v>
      </c>
      <c r="Y28" s="883">
        <f>éducation!Y28/éducation!$E28*100</f>
        <v>110.98997825259164</v>
      </c>
      <c r="Z28" s="883">
        <f>éducation!Z28/éducation!$E28*100</f>
        <v>110.33906340686582</v>
      </c>
      <c r="AA28" s="883">
        <f>éducation!AA28/éducation!$E28*100</f>
        <v>111.87493428430606</v>
      </c>
      <c r="AB28" s="883">
        <f>éducation!AB28/éducation!$E28*100</f>
        <v>112.70237634266029</v>
      </c>
      <c r="AC28" s="883">
        <f>éducation!AC28/éducation!$E28*100</f>
        <v>112.48641540679645</v>
      </c>
      <c r="AD28" s="883">
        <f>éducation!AD28/éducation!$E28*100</f>
        <v>111.81204820550144</v>
      </c>
      <c r="AE28" s="883">
        <f>éducation!AE28/éducation!$E28*100</f>
        <v>113.09559665945199</v>
      </c>
      <c r="AF28" s="883">
        <f>éducation!AF28/éducation!$E28*100</f>
        <v>116.12476354552987</v>
      </c>
      <c r="AG28" s="883">
        <f>éducation!AG28/éducation!$E28*100</f>
        <v>115.54709424223424</v>
      </c>
    </row>
    <row r="29" spans="2:33" ht="15" customHeight="1" x14ac:dyDescent="0.25">
      <c r="B29" s="881" t="s">
        <v>37</v>
      </c>
      <c r="C29" s="881" t="s">
        <v>39</v>
      </c>
      <c r="D29" s="882" t="s">
        <v>35</v>
      </c>
      <c r="E29" s="883">
        <f>éducation!E29/éducation!$E29*100</f>
        <v>100</v>
      </c>
      <c r="F29" s="883">
        <f>éducation!F29/éducation!$E29*100</f>
        <v>102.45350217649387</v>
      </c>
      <c r="G29" s="883">
        <f>éducation!G29/éducation!$E29*100</f>
        <v>106.80648990898298</v>
      </c>
      <c r="H29" s="883">
        <f>éducation!H29/éducation!$E29*100</f>
        <v>112.20155652288616</v>
      </c>
      <c r="I29" s="883">
        <f>éducation!I29/éducation!$E29*100</f>
        <v>117.22068328716529</v>
      </c>
      <c r="J29" s="883">
        <f>éducation!J29/éducation!$E29*100</f>
        <v>122.45086400211054</v>
      </c>
      <c r="K29" s="883">
        <f>éducation!K29/éducation!$E29*100</f>
        <v>130.35879171613243</v>
      </c>
      <c r="L29" s="883">
        <f>éducation!L29/éducation!$E29*100</f>
        <v>140.44980873235721</v>
      </c>
      <c r="M29" s="883">
        <f>éducation!M29/éducation!$E29*100</f>
        <v>146.5967550455085</v>
      </c>
      <c r="N29" s="883">
        <f>éducation!N29/éducation!$E29*100</f>
        <v>150.91017016224774</v>
      </c>
      <c r="O29" s="883">
        <f>éducation!O29/éducation!$E29*100</f>
        <v>155.59952512861099</v>
      </c>
      <c r="P29" s="883">
        <f>éducation!P29/éducation!$E29*100</f>
        <v>162.47196939717716</v>
      </c>
      <c r="Q29" s="883">
        <f>éducation!Q29/éducation!$E29*100</f>
        <v>169.76652156707559</v>
      </c>
      <c r="R29" s="883">
        <f>éducation!R29/éducation!$E29*100</f>
        <v>180.91280833663106</v>
      </c>
      <c r="S29" s="883">
        <f>éducation!S29/éducation!$E29*100</f>
        <v>189.55282944202611</v>
      </c>
      <c r="T29" s="883">
        <f>éducation!T29/éducation!$E29*100</f>
        <v>193.29903706635008</v>
      </c>
      <c r="U29" s="883">
        <f>éducation!U29/éducation!$E29*100</f>
        <v>195.53488985621951</v>
      </c>
      <c r="V29" s="883">
        <f>éducation!V29/éducation!$E29*100</f>
        <v>197.04524469067405</v>
      </c>
      <c r="W29" s="883">
        <f>éducation!W29/éducation!$E29*100</f>
        <v>199.03706635008572</v>
      </c>
      <c r="X29" s="883">
        <f>éducation!X29/éducation!$E29*100</f>
        <v>202.61179263949347</v>
      </c>
      <c r="Y29" s="883">
        <f>éducation!Y29/éducation!$E29*100</f>
        <v>208.05302730510488</v>
      </c>
      <c r="Z29" s="883">
        <f>éducation!Z29/éducation!$E29*100</f>
        <v>215.11673921646221</v>
      </c>
      <c r="AA29" s="883">
        <f>éducation!AA29/éducation!$E29*100</f>
        <v>221.15156311832212</v>
      </c>
      <c r="AB29" s="883">
        <f>éducation!AB29/éducation!$E29*100</f>
        <v>230.60941828254849</v>
      </c>
      <c r="AC29" s="883">
        <f>éducation!AC29/éducation!$E29*100</f>
        <v>239.82983775227544</v>
      </c>
      <c r="AD29" s="883">
        <f>éducation!AD29/éducation!$E29*100</f>
        <v>247.05184012663236</v>
      </c>
      <c r="AE29" s="883">
        <f>éducation!AE29/éducation!$E29*100</f>
        <v>259.78762696214221</v>
      </c>
      <c r="AF29" s="883">
        <f>éducation!AF29/éducation!$E29*100</f>
        <v>286.38042474607573</v>
      </c>
      <c r="AG29" s="883">
        <f>éducation!AG29/éducation!$E29*100</f>
        <v>310.67141538055665</v>
      </c>
    </row>
    <row r="30" spans="2:33" ht="15" customHeight="1" x14ac:dyDescent="0.25">
      <c r="B30" s="881" t="s">
        <v>40</v>
      </c>
      <c r="C30" s="881" t="s">
        <v>38</v>
      </c>
      <c r="D30" s="882" t="s">
        <v>35</v>
      </c>
      <c r="E30" s="883">
        <f>éducation!E30/éducation!$E30*100</f>
        <v>100</v>
      </c>
      <c r="F30" s="883">
        <f>éducation!F30/éducation!$E30*100</f>
        <v>99.570975142201689</v>
      </c>
      <c r="G30" s="883">
        <f>éducation!G30/éducation!$E30*100</f>
        <v>101.00335250306401</v>
      </c>
      <c r="H30" s="883">
        <f>éducation!H30/éducation!$E30*100</f>
        <v>102.22669055026556</v>
      </c>
      <c r="I30" s="883">
        <f>éducation!I30/éducation!$E30*100</f>
        <v>103.9546010496213</v>
      </c>
      <c r="J30" s="883">
        <f>éducation!J30/éducation!$E30*100</f>
        <v>104.99009836271644</v>
      </c>
      <c r="K30" s="883">
        <f>éducation!K30/éducation!$E30*100</f>
        <v>106.32479683228058</v>
      </c>
      <c r="L30" s="883">
        <f>éducation!L30/éducation!$E30*100</f>
        <v>107.74592627510134</v>
      </c>
      <c r="M30" s="883">
        <f>éducation!M30/éducation!$E30*100</f>
        <v>108.56586028094655</v>
      </c>
      <c r="N30" s="883">
        <f>éducation!N30/éducation!$E30*100</f>
        <v>109.99008704943276</v>
      </c>
      <c r="O30" s="883">
        <f>éducation!O30/éducation!$E30*100</f>
        <v>110.65486314069327</v>
      </c>
      <c r="P30" s="883">
        <f>éducation!P30/éducation!$E30*100</f>
        <v>111.37606737688948</v>
      </c>
      <c r="Q30" s="883">
        <f>éducation!Q30/éducation!$E30*100</f>
        <v>113.09462556173595</v>
      </c>
      <c r="R30" s="883">
        <f>éducation!R30/éducation!$E30*100</f>
        <v>114.82990980798844</v>
      </c>
      <c r="S30" s="883">
        <f>éducation!S30/éducation!$E30*100</f>
        <v>114.85922126897333</v>
      </c>
      <c r="T30" s="883">
        <f>éducation!T30/éducation!$E30*100</f>
        <v>115.68260708337262</v>
      </c>
      <c r="U30" s="883">
        <f>éducation!U30/éducation!$E30*100</f>
        <v>118.2926344238082</v>
      </c>
      <c r="V30" s="883">
        <f>éducation!V30/éducation!$E30*100</f>
        <v>119.08837308695517</v>
      </c>
      <c r="W30" s="883">
        <f>éducation!W30/éducation!$E30*100</f>
        <v>120.45214669557839</v>
      </c>
      <c r="X30" s="883">
        <f>éducation!X30/éducation!$E30*100</f>
        <v>122.77083435467145</v>
      </c>
      <c r="Y30" s="883">
        <f>éducation!Y30/éducation!$E30*100</f>
        <v>125.18319348857672</v>
      </c>
      <c r="Z30" s="883">
        <f>éducation!Z30/éducation!$E30*100</f>
        <v>126.50380063480091</v>
      </c>
      <c r="AA30" s="883">
        <f>éducation!AA30/éducation!$E30*100</f>
        <v>128.2447993463436</v>
      </c>
      <c r="AB30" s="883">
        <f>éducation!AB30/éducation!$E30*100</f>
        <v>129.86068571069421</v>
      </c>
      <c r="AC30" s="883">
        <f>éducation!AC30/éducation!$E30*100</f>
        <v>130.42053989503788</v>
      </c>
      <c r="AD30" s="883">
        <f>éducation!AD30/éducation!$E30*100</f>
        <v>127.80889098394144</v>
      </c>
      <c r="AE30" s="883">
        <f>éducation!AE30/éducation!$E30*100</f>
        <v>130.53518116966782</v>
      </c>
      <c r="AF30" s="883">
        <f>éducation!AF30/éducation!$E30*100</f>
        <v>132.78778165362496</v>
      </c>
      <c r="AG30" s="883">
        <f>éducation!AG30/éducation!$E30*100</f>
        <v>132.2230728135508</v>
      </c>
    </row>
    <row r="31" spans="2:33" ht="15" customHeight="1" x14ac:dyDescent="0.25">
      <c r="B31" s="881" t="s">
        <v>40</v>
      </c>
      <c r="C31" s="881" t="s">
        <v>39</v>
      </c>
      <c r="D31" s="882" t="s">
        <v>35</v>
      </c>
      <c r="E31" s="883">
        <f>éducation!E31/éducation!$E31*100</f>
        <v>100</v>
      </c>
      <c r="F31" s="883">
        <f>éducation!F31/éducation!$E31*100</f>
        <v>102.89054539604226</v>
      </c>
      <c r="G31" s="883">
        <f>éducation!G31/éducation!$E31*100</f>
        <v>107.5937148066713</v>
      </c>
      <c r="H31" s="883">
        <f>éducation!H31/éducation!$E31*100</f>
        <v>113.58395452351584</v>
      </c>
      <c r="I31" s="883">
        <f>éducation!I31/éducation!$E31*100</f>
        <v>118.44264492947927</v>
      </c>
      <c r="J31" s="883">
        <f>éducation!J31/éducation!$E31*100</f>
        <v>123.6016517402263</v>
      </c>
      <c r="K31" s="883">
        <f>éducation!K31/éducation!$E31*100</f>
        <v>131.60293881053252</v>
      </c>
      <c r="L31" s="883">
        <f>éducation!L31/éducation!$E31*100</f>
        <v>141.64744999195582</v>
      </c>
      <c r="M31" s="883">
        <f>éducation!M31/éducation!$E31*100</f>
        <v>148.80141577733684</v>
      </c>
      <c r="N31" s="883">
        <f>éducation!N31/éducation!$E31*100</f>
        <v>154.38944602348903</v>
      </c>
      <c r="O31" s="883">
        <f>éducation!O31/éducation!$E31*100</f>
        <v>160.4494020485869</v>
      </c>
      <c r="P31" s="883">
        <f>éducation!P31/éducation!$E31*100</f>
        <v>168.21472622942028</v>
      </c>
      <c r="Q31" s="883">
        <f>éducation!Q31/éducation!$E31*100</f>
        <v>177.20276720115837</v>
      </c>
      <c r="R31" s="883">
        <f>éducation!R31/éducation!$E31*100</f>
        <v>189.08135356893868</v>
      </c>
      <c r="S31" s="883">
        <f>éducation!S31/éducation!$E31*100</f>
        <v>197.4955756958224</v>
      </c>
      <c r="T31" s="883">
        <f>éducation!T31/éducation!$E31*100</f>
        <v>202.03786131817449</v>
      </c>
      <c r="U31" s="883">
        <f>éducation!U31/éducation!$E31*100</f>
        <v>204.88550437067624</v>
      </c>
      <c r="V31" s="883">
        <f>éducation!V31/éducation!$E31*100</f>
        <v>207.45428219016463</v>
      </c>
      <c r="W31" s="883">
        <f>éducation!W31/éducation!$E31*100</f>
        <v>210.61296723333513</v>
      </c>
      <c r="X31" s="883">
        <f>éducation!X31/éducation!$E31*100</f>
        <v>215.61109025580524</v>
      </c>
      <c r="Y31" s="883">
        <f>éducation!Y31/éducation!$E31*100</f>
        <v>222.65780018233494</v>
      </c>
      <c r="Z31" s="883">
        <f>éducation!Z31/éducation!$E31*100</f>
        <v>231.46350619402588</v>
      </c>
      <c r="AA31" s="883">
        <f>éducation!AA31/éducation!$E31*100</f>
        <v>237.92030889687351</v>
      </c>
      <c r="AB31" s="883">
        <f>éducation!AB31/éducation!$E31*100</f>
        <v>248.78532739850914</v>
      </c>
      <c r="AC31" s="883">
        <f>éducation!AC31/éducation!$E31*100</f>
        <v>259.23741084356732</v>
      </c>
      <c r="AD31" s="883">
        <f>éducation!AD31/éducation!$E31*100</f>
        <v>262.21912371963316</v>
      </c>
      <c r="AE31" s="883">
        <f>éducation!AE31/éducation!$E31*100</f>
        <v>278.4469351638333</v>
      </c>
      <c r="AF31" s="883">
        <f>éducation!AF31/éducation!$E31*100</f>
        <v>307.69024507963752</v>
      </c>
      <c r="AG31" s="883">
        <f>éducation!AG31/éducation!$E31*100</f>
        <v>329.77958921006064</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42856</v>
      </c>
      <c r="F33" s="883">
        <v>43598</v>
      </c>
      <c r="G33" s="883">
        <v>44794</v>
      </c>
      <c r="H33" s="883">
        <v>46037</v>
      </c>
      <c r="I33" s="883">
        <v>47209</v>
      </c>
      <c r="J33" s="883">
        <v>48747</v>
      </c>
      <c r="K33" s="883">
        <v>49846</v>
      </c>
      <c r="L33" s="883">
        <v>51063</v>
      </c>
      <c r="M33" s="883">
        <v>52521</v>
      </c>
      <c r="N33" s="883">
        <v>54010</v>
      </c>
      <c r="O33" s="883">
        <v>55953</v>
      </c>
      <c r="P33" s="883">
        <v>57183</v>
      </c>
      <c r="Q33" s="883">
        <v>58901</v>
      </c>
      <c r="R33" s="883">
        <v>59725</v>
      </c>
      <c r="S33" s="883">
        <v>60754</v>
      </c>
      <c r="T33" s="883">
        <v>60752</v>
      </c>
      <c r="U33" s="883">
        <v>61782</v>
      </c>
      <c r="V33" s="883">
        <v>59802</v>
      </c>
      <c r="W33" s="883">
        <v>58528</v>
      </c>
      <c r="X33" s="883">
        <v>58003</v>
      </c>
      <c r="Y33" s="883">
        <v>58337</v>
      </c>
      <c r="Z33" s="883">
        <v>59122</v>
      </c>
      <c r="AA33" s="883">
        <v>60506</v>
      </c>
      <c r="AB33" s="883">
        <v>61194</v>
      </c>
      <c r="AC33" s="883">
        <v>60710</v>
      </c>
      <c r="AD33" s="883">
        <v>59696</v>
      </c>
      <c r="AE33" s="883">
        <v>59541</v>
      </c>
      <c r="AF33" s="885">
        <v>61194</v>
      </c>
      <c r="AG33" s="885">
        <v>63136</v>
      </c>
    </row>
    <row r="34" spans="2:34" x14ac:dyDescent="0.25">
      <c r="B34" s="881" t="s">
        <v>37</v>
      </c>
      <c r="C34" s="881" t="s">
        <v>39</v>
      </c>
      <c r="D34" s="882" t="s">
        <v>35</v>
      </c>
      <c r="E34" s="883">
        <v>21936</v>
      </c>
      <c r="F34" s="883">
        <v>23690</v>
      </c>
      <c r="G34" s="883">
        <v>24972</v>
      </c>
      <c r="H34" s="883">
        <v>26641</v>
      </c>
      <c r="I34" s="883">
        <v>28428</v>
      </c>
      <c r="J34" s="883">
        <v>30651</v>
      </c>
      <c r="K34" s="883">
        <v>32968</v>
      </c>
      <c r="L34" s="883">
        <v>34902</v>
      </c>
      <c r="M34" s="883">
        <v>37023</v>
      </c>
      <c r="N34" s="883">
        <v>39578</v>
      </c>
      <c r="O34" s="883">
        <v>41737</v>
      </c>
      <c r="P34" s="883">
        <v>44422</v>
      </c>
      <c r="Q34" s="883">
        <v>47810</v>
      </c>
      <c r="R34" s="883">
        <v>51632</v>
      </c>
      <c r="S34" s="883">
        <v>54538</v>
      </c>
      <c r="T34" s="883">
        <v>54366</v>
      </c>
      <c r="U34" s="883">
        <v>54348</v>
      </c>
      <c r="V34" s="883">
        <v>52395</v>
      </c>
      <c r="W34" s="883">
        <v>52274</v>
      </c>
      <c r="X34" s="883">
        <v>52424</v>
      </c>
      <c r="Y34" s="883">
        <v>54258</v>
      </c>
      <c r="Z34" s="883">
        <v>55805</v>
      </c>
      <c r="AA34" s="883">
        <v>57376</v>
      </c>
      <c r="AB34" s="883">
        <v>58701</v>
      </c>
      <c r="AC34" s="883">
        <v>60183</v>
      </c>
      <c r="AD34" s="883">
        <v>59696</v>
      </c>
      <c r="AE34" s="883">
        <v>60402</v>
      </c>
      <c r="AF34" s="885">
        <v>63814</v>
      </c>
      <c r="AG34" s="885">
        <v>69349</v>
      </c>
    </row>
    <row r="35" spans="2:34" x14ac:dyDescent="0.25">
      <c r="B35" s="881" t="s">
        <v>40</v>
      </c>
      <c r="C35" s="881" t="s">
        <v>39</v>
      </c>
      <c r="D35" s="882" t="s">
        <v>35</v>
      </c>
      <c r="E35" s="883">
        <v>25870</v>
      </c>
      <c r="F35" s="883">
        <v>27857</v>
      </c>
      <c r="G35" s="883">
        <v>29220</v>
      </c>
      <c r="H35" s="883">
        <v>31038</v>
      </c>
      <c r="I35" s="883">
        <v>33720</v>
      </c>
      <c r="J35" s="883">
        <v>35852</v>
      </c>
      <c r="K35" s="883">
        <v>38495</v>
      </c>
      <c r="L35" s="883">
        <v>40986</v>
      </c>
      <c r="M35" s="883">
        <v>43401</v>
      </c>
      <c r="N35" s="883">
        <v>46595</v>
      </c>
      <c r="O35" s="883">
        <v>49281</v>
      </c>
      <c r="P35" s="883">
        <v>52233</v>
      </c>
      <c r="Q35" s="883">
        <v>56289</v>
      </c>
      <c r="R35" s="883">
        <v>60793</v>
      </c>
      <c r="S35" s="883">
        <v>63812</v>
      </c>
      <c r="T35" s="883">
        <v>64167</v>
      </c>
      <c r="U35" s="883">
        <v>63757</v>
      </c>
      <c r="V35" s="883">
        <v>61689</v>
      </c>
      <c r="W35" s="883">
        <v>61017</v>
      </c>
      <c r="X35" s="883">
        <v>61172</v>
      </c>
      <c r="Y35" s="883">
        <v>63106</v>
      </c>
      <c r="Z35" s="883">
        <v>65001</v>
      </c>
      <c r="AA35" s="883">
        <v>66928</v>
      </c>
      <c r="AB35" s="883">
        <v>68144</v>
      </c>
      <c r="AC35" s="883">
        <v>69121</v>
      </c>
      <c r="AD35" s="883">
        <v>68054</v>
      </c>
      <c r="AE35" s="883">
        <v>72337</v>
      </c>
      <c r="AF35" s="885">
        <v>77139</v>
      </c>
      <c r="AG35" s="885">
        <v>84505</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117371</v>
      </c>
      <c r="F37" s="883">
        <v>118731</v>
      </c>
      <c r="G37" s="883">
        <v>118935</v>
      </c>
      <c r="H37" s="883">
        <v>120336</v>
      </c>
      <c r="I37" s="883">
        <v>122703</v>
      </c>
      <c r="J37" s="883">
        <v>124210</v>
      </c>
      <c r="K37" s="883">
        <v>124944</v>
      </c>
      <c r="L37" s="883">
        <v>121193</v>
      </c>
      <c r="M37" s="883">
        <v>119081</v>
      </c>
      <c r="N37" s="883">
        <v>119998</v>
      </c>
      <c r="O37" s="883">
        <v>118684</v>
      </c>
      <c r="P37" s="883">
        <v>115241</v>
      </c>
      <c r="Q37" s="883">
        <v>114221</v>
      </c>
      <c r="R37" s="883">
        <v>112067</v>
      </c>
      <c r="S37" s="883">
        <v>110481</v>
      </c>
      <c r="T37" s="883">
        <v>109621</v>
      </c>
      <c r="U37" s="883">
        <v>113498</v>
      </c>
      <c r="V37" s="883">
        <v>116718</v>
      </c>
      <c r="W37" s="883">
        <v>114124</v>
      </c>
      <c r="X37" s="883">
        <v>114300</v>
      </c>
      <c r="Y37" s="883">
        <v>115477</v>
      </c>
      <c r="Z37" s="883">
        <v>114885</v>
      </c>
      <c r="AA37" s="883">
        <v>115951</v>
      </c>
      <c r="AB37" s="883">
        <v>120520</v>
      </c>
      <c r="AC37" s="883">
        <v>127281</v>
      </c>
      <c r="AD37" s="883">
        <v>105482</v>
      </c>
      <c r="AE37" s="883">
        <v>123839</v>
      </c>
      <c r="AF37" s="883">
        <v>136033</v>
      </c>
      <c r="AG37" s="886" t="s">
        <v>35</v>
      </c>
    </row>
    <row r="38" spans="2:34" x14ac:dyDescent="0.25">
      <c r="B38" s="881" t="s">
        <v>37</v>
      </c>
      <c r="C38" s="881" t="s">
        <v>49</v>
      </c>
      <c r="D38" s="882" t="s">
        <v>35</v>
      </c>
      <c r="E38" s="883">
        <v>38232</v>
      </c>
      <c r="F38" s="883">
        <v>39993</v>
      </c>
      <c r="G38" s="883">
        <v>41592</v>
      </c>
      <c r="H38" s="883">
        <v>43572</v>
      </c>
      <c r="I38" s="883">
        <v>46817</v>
      </c>
      <c r="J38" s="883">
        <v>50585</v>
      </c>
      <c r="K38" s="883">
        <v>55458</v>
      </c>
      <c r="L38" s="883">
        <v>59113</v>
      </c>
      <c r="M38" s="883">
        <v>62464</v>
      </c>
      <c r="N38" s="883">
        <v>66847</v>
      </c>
      <c r="O38" s="883">
        <v>71697</v>
      </c>
      <c r="P38" s="883">
        <v>75566</v>
      </c>
      <c r="Q38" s="883">
        <v>80823</v>
      </c>
      <c r="R38" s="883">
        <v>86538</v>
      </c>
      <c r="S38" s="883">
        <v>90257</v>
      </c>
      <c r="T38" s="883">
        <v>92262</v>
      </c>
      <c r="U38" s="883">
        <v>94116</v>
      </c>
      <c r="V38" s="883">
        <v>96567</v>
      </c>
      <c r="W38" s="883">
        <v>97545</v>
      </c>
      <c r="X38" s="883">
        <v>100869</v>
      </c>
      <c r="Y38" s="883">
        <v>102428</v>
      </c>
      <c r="Z38" s="883">
        <v>102233</v>
      </c>
      <c r="AA38" s="883">
        <v>104524</v>
      </c>
      <c r="AB38" s="883">
        <v>109131</v>
      </c>
      <c r="AC38" s="883">
        <v>115609</v>
      </c>
      <c r="AD38" s="883">
        <v>119604</v>
      </c>
      <c r="AE38" s="883">
        <v>126519</v>
      </c>
      <c r="AF38" s="883">
        <v>136034</v>
      </c>
      <c r="AG38" s="886" t="s">
        <v>35</v>
      </c>
    </row>
    <row r="39" spans="2:34" x14ac:dyDescent="0.25">
      <c r="B39" s="881" t="s">
        <v>40</v>
      </c>
      <c r="C39" s="881" t="s">
        <v>49</v>
      </c>
      <c r="D39" s="882" t="s">
        <v>35</v>
      </c>
      <c r="E39" s="883">
        <v>53422</v>
      </c>
      <c r="F39" s="883">
        <v>55773</v>
      </c>
      <c r="G39" s="883">
        <v>57850</v>
      </c>
      <c r="H39" s="883">
        <v>60030</v>
      </c>
      <c r="I39" s="883">
        <v>63938</v>
      </c>
      <c r="J39" s="883">
        <v>68849</v>
      </c>
      <c r="K39" s="883">
        <v>75834</v>
      </c>
      <c r="L39" s="883">
        <v>82490</v>
      </c>
      <c r="M39" s="883">
        <v>87807</v>
      </c>
      <c r="N39" s="883">
        <v>92747</v>
      </c>
      <c r="O39" s="883">
        <v>99389</v>
      </c>
      <c r="P39" s="883">
        <v>108458</v>
      </c>
      <c r="Q39" s="883">
        <v>114678</v>
      </c>
      <c r="R39" s="883">
        <v>123628</v>
      </c>
      <c r="S39" s="883">
        <v>130416</v>
      </c>
      <c r="T39" s="883">
        <v>133863</v>
      </c>
      <c r="U39" s="883">
        <v>134626</v>
      </c>
      <c r="V39" s="883">
        <v>138632</v>
      </c>
      <c r="W39" s="883">
        <v>140154</v>
      </c>
      <c r="X39" s="883">
        <v>144732</v>
      </c>
      <c r="Y39" s="883">
        <v>145325</v>
      </c>
      <c r="Z39" s="883">
        <v>143806</v>
      </c>
      <c r="AA39" s="883">
        <v>147361</v>
      </c>
      <c r="AB39" s="883">
        <v>153922</v>
      </c>
      <c r="AC39" s="883">
        <v>161754</v>
      </c>
      <c r="AD39" s="883">
        <v>162315</v>
      </c>
      <c r="AE39" s="883">
        <v>173218</v>
      </c>
      <c r="AF39" s="883">
        <v>188060</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79EE7CDA-D606-4FBC-8B9E-A4E4793D2467}"/>
    <hyperlink ref="AH41" r:id="rId2" xr:uid="{D26E4CCE-061D-4E5F-97C0-6D9D8CB58961}"/>
  </hyperlinks>
  <pageMargins left="0.7" right="0.7" top="0.75" bottom="0.75" header="0.3" footer="0.3"/>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43557-D383-4A42-8EAC-526261E23C48}">
  <dimension ref="B1:AH41"/>
  <sheetViews>
    <sheetView workbookViewId="0">
      <selection sqref="A1:XFD1048576"/>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72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19032.099999999999</v>
      </c>
      <c r="F9" s="883">
        <v>19634</v>
      </c>
      <c r="G9" s="883">
        <v>20410.2</v>
      </c>
      <c r="H9" s="883">
        <v>21707.4</v>
      </c>
      <c r="I9" s="883">
        <v>23021.200000000001</v>
      </c>
      <c r="J9" s="883">
        <v>23735.8</v>
      </c>
      <c r="K9" s="883">
        <v>24067</v>
      </c>
      <c r="L9" s="883">
        <v>24485.9</v>
      </c>
      <c r="M9" s="883">
        <v>25150.9</v>
      </c>
      <c r="N9" s="883">
        <v>25801.9</v>
      </c>
      <c r="O9" s="883">
        <v>25760</v>
      </c>
      <c r="P9" s="883">
        <v>25716.5</v>
      </c>
      <c r="Q9" s="883">
        <v>26345.200000000001</v>
      </c>
      <c r="R9" s="883">
        <v>26813.9</v>
      </c>
      <c r="S9" s="884">
        <v>27326.7</v>
      </c>
      <c r="T9" s="883">
        <v>27745.5</v>
      </c>
      <c r="U9" s="883">
        <v>28606.799999999999</v>
      </c>
      <c r="V9" s="883">
        <v>29558.2</v>
      </c>
      <c r="W9" s="883">
        <v>29563.599999999999</v>
      </c>
      <c r="X9" s="883">
        <v>29885.7</v>
      </c>
      <c r="Y9" s="883">
        <v>29354.7</v>
      </c>
      <c r="Z9" s="883">
        <v>29843.4</v>
      </c>
      <c r="AA9" s="883">
        <v>30110.7</v>
      </c>
      <c r="AB9" s="883">
        <v>31031.3</v>
      </c>
      <c r="AC9" s="883">
        <v>31314.5</v>
      </c>
      <c r="AD9" s="883">
        <v>29435.599999999999</v>
      </c>
      <c r="AE9" s="883">
        <v>33359.4</v>
      </c>
      <c r="AF9" s="883">
        <v>35960.9</v>
      </c>
      <c r="AG9" s="885">
        <v>36824.5</v>
      </c>
    </row>
    <row r="10" spans="2:33" x14ac:dyDescent="0.25">
      <c r="B10" s="881" t="s">
        <v>37</v>
      </c>
      <c r="C10" s="881" t="s">
        <v>39</v>
      </c>
      <c r="D10" s="882" t="s">
        <v>35</v>
      </c>
      <c r="E10" s="883">
        <v>11296.7</v>
      </c>
      <c r="F10" s="883">
        <v>11582.9</v>
      </c>
      <c r="G10" s="883">
        <v>11769.3</v>
      </c>
      <c r="H10" s="883">
        <v>12332</v>
      </c>
      <c r="I10" s="883">
        <v>13582.3</v>
      </c>
      <c r="J10" s="883">
        <v>14169.8</v>
      </c>
      <c r="K10" s="883">
        <v>14925.6</v>
      </c>
      <c r="L10" s="883">
        <v>15511.5</v>
      </c>
      <c r="M10" s="883">
        <v>16242.4</v>
      </c>
      <c r="N10" s="883">
        <v>17109.099999999999</v>
      </c>
      <c r="O10" s="883">
        <v>17813.2</v>
      </c>
      <c r="P10" s="883">
        <v>18652.2</v>
      </c>
      <c r="Q10" s="883">
        <v>19678.5</v>
      </c>
      <c r="R10" s="883">
        <v>21148.7</v>
      </c>
      <c r="S10" s="884">
        <v>22393.8</v>
      </c>
      <c r="T10" s="883">
        <v>23072.6</v>
      </c>
      <c r="U10" s="883">
        <v>24071.7</v>
      </c>
      <c r="V10" s="883">
        <v>25168.799999999999</v>
      </c>
      <c r="W10" s="883">
        <v>25664.3</v>
      </c>
      <c r="X10" s="883">
        <v>26484.3</v>
      </c>
      <c r="Y10" s="883">
        <v>26761.7</v>
      </c>
      <c r="Z10" s="883">
        <v>27518.2</v>
      </c>
      <c r="AA10" s="883">
        <v>28293.3</v>
      </c>
      <c r="AB10" s="883">
        <v>29782.400000000001</v>
      </c>
      <c r="AC10" s="883">
        <v>30735.9</v>
      </c>
      <c r="AD10" s="883">
        <v>29435.599999999999</v>
      </c>
      <c r="AE10" s="883">
        <v>33417.1</v>
      </c>
      <c r="AF10" s="883">
        <v>36447.699999999997</v>
      </c>
      <c r="AG10" s="885">
        <v>39546.199999999997</v>
      </c>
    </row>
    <row r="11" spans="2:33" x14ac:dyDescent="0.25">
      <c r="B11" s="881" t="s">
        <v>40</v>
      </c>
      <c r="C11" s="881" t="s">
        <v>38</v>
      </c>
      <c r="D11" s="882" t="s">
        <v>35</v>
      </c>
      <c r="E11" s="883">
        <v>28505.3</v>
      </c>
      <c r="F11" s="883">
        <v>29727.3</v>
      </c>
      <c r="G11" s="883">
        <v>30683.5</v>
      </c>
      <c r="H11" s="883">
        <v>31973</v>
      </c>
      <c r="I11" s="883">
        <v>33173.300000000003</v>
      </c>
      <c r="J11" s="883">
        <v>34614.6</v>
      </c>
      <c r="K11" s="883">
        <v>35900.400000000001</v>
      </c>
      <c r="L11" s="883">
        <v>37402.699999999997</v>
      </c>
      <c r="M11" s="883">
        <v>38419.699999999997</v>
      </c>
      <c r="N11" s="883">
        <v>39375.199999999997</v>
      </c>
      <c r="O11" s="883">
        <v>39962.199999999997</v>
      </c>
      <c r="P11" s="883">
        <v>40488.300000000003</v>
      </c>
      <c r="Q11" s="883">
        <v>41991.1</v>
      </c>
      <c r="R11" s="883">
        <v>43348.7</v>
      </c>
      <c r="S11" s="884">
        <v>45799.5</v>
      </c>
      <c r="T11" s="883">
        <v>47185.3</v>
      </c>
      <c r="U11" s="883">
        <v>48310.7</v>
      </c>
      <c r="V11" s="883">
        <v>48941.1</v>
      </c>
      <c r="W11" s="883">
        <v>48706.9</v>
      </c>
      <c r="X11" s="883">
        <v>49594.7</v>
      </c>
      <c r="Y11" s="883">
        <v>49814.2</v>
      </c>
      <c r="Z11" s="883">
        <v>50892.1</v>
      </c>
      <c r="AA11" s="883">
        <v>51576.7</v>
      </c>
      <c r="AB11" s="883">
        <v>53393.5</v>
      </c>
      <c r="AC11" s="883">
        <v>55443.3</v>
      </c>
      <c r="AD11" s="883">
        <v>54584.5</v>
      </c>
      <c r="AE11" s="883">
        <v>59789.7</v>
      </c>
      <c r="AF11" s="883">
        <v>63197.8</v>
      </c>
      <c r="AG11" s="885">
        <v>65761.3</v>
      </c>
    </row>
    <row r="12" spans="2:33" x14ac:dyDescent="0.25">
      <c r="B12" s="881" t="s">
        <v>40</v>
      </c>
      <c r="C12" s="881" t="s">
        <v>39</v>
      </c>
      <c r="D12" s="882" t="s">
        <v>35</v>
      </c>
      <c r="E12" s="883">
        <v>17886</v>
      </c>
      <c r="F12" s="883">
        <v>18651.400000000001</v>
      </c>
      <c r="G12" s="883">
        <v>18964.099999999999</v>
      </c>
      <c r="H12" s="883">
        <v>19904.3</v>
      </c>
      <c r="I12" s="883">
        <v>21535.1</v>
      </c>
      <c r="J12" s="883">
        <v>23033.5</v>
      </c>
      <c r="K12" s="883">
        <v>24391.8</v>
      </c>
      <c r="L12" s="883">
        <v>25769.599999999999</v>
      </c>
      <c r="M12" s="883">
        <v>27178.799999999999</v>
      </c>
      <c r="N12" s="883">
        <v>28628</v>
      </c>
      <c r="O12" s="883">
        <v>29936.799999999999</v>
      </c>
      <c r="P12" s="883">
        <v>31246.2</v>
      </c>
      <c r="Q12" s="883">
        <v>33222.800000000003</v>
      </c>
      <c r="R12" s="883">
        <v>35706.6</v>
      </c>
      <c r="S12" s="884">
        <v>38751.300000000003</v>
      </c>
      <c r="T12" s="883">
        <v>40186</v>
      </c>
      <c r="U12" s="883">
        <v>41893.800000000003</v>
      </c>
      <c r="V12" s="883">
        <v>43436.9</v>
      </c>
      <c r="W12" s="883">
        <v>44255</v>
      </c>
      <c r="X12" s="883">
        <v>45639.6</v>
      </c>
      <c r="Y12" s="883">
        <v>46908.9</v>
      </c>
      <c r="Z12" s="883">
        <v>48252.7</v>
      </c>
      <c r="AA12" s="883">
        <v>49718</v>
      </c>
      <c r="AB12" s="883">
        <v>52361.8</v>
      </c>
      <c r="AC12" s="883">
        <v>55025.7</v>
      </c>
      <c r="AD12" s="883">
        <v>54584.5</v>
      </c>
      <c r="AE12" s="883">
        <v>60319.4</v>
      </c>
      <c r="AF12" s="883">
        <v>65200.6</v>
      </c>
      <c r="AG12" s="885">
        <v>71155.3</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141157.6</v>
      </c>
      <c r="F14" s="883">
        <v>135264.9</v>
      </c>
      <c r="G14" s="883">
        <v>136443.1</v>
      </c>
      <c r="H14" s="883">
        <v>136873</v>
      </c>
      <c r="I14" s="883">
        <v>136773.9</v>
      </c>
      <c r="J14" s="883">
        <v>136573.1</v>
      </c>
      <c r="K14" s="883">
        <v>140772.79999999999</v>
      </c>
      <c r="L14" s="883">
        <v>146620.70000000001</v>
      </c>
      <c r="M14" s="883">
        <v>147185.5</v>
      </c>
      <c r="N14" s="883">
        <v>152067.70000000001</v>
      </c>
      <c r="O14" s="883">
        <v>154002.1</v>
      </c>
      <c r="P14" s="883">
        <v>160146.9</v>
      </c>
      <c r="Q14" s="883">
        <v>162135.79999999999</v>
      </c>
      <c r="R14" s="883">
        <v>167743.70000000001</v>
      </c>
      <c r="S14" s="883">
        <v>172047.5</v>
      </c>
      <c r="T14" s="883">
        <v>175679.5</v>
      </c>
      <c r="U14" s="883">
        <v>181428.8</v>
      </c>
      <c r="V14" s="883">
        <v>184968.5</v>
      </c>
      <c r="W14" s="883">
        <v>188544.1</v>
      </c>
      <c r="X14" s="883">
        <v>192077.2</v>
      </c>
      <c r="Y14" s="883">
        <v>193928.2</v>
      </c>
      <c r="Z14" s="883">
        <v>196536.4</v>
      </c>
      <c r="AA14" s="883">
        <v>198908.5</v>
      </c>
      <c r="AB14" s="883">
        <v>198868.2</v>
      </c>
      <c r="AC14" s="883">
        <v>200614</v>
      </c>
      <c r="AD14" s="883">
        <v>188592.4</v>
      </c>
      <c r="AE14" s="883">
        <v>203495.9</v>
      </c>
      <c r="AF14" s="885">
        <v>205307.8</v>
      </c>
      <c r="AG14" s="885">
        <v>204833</v>
      </c>
    </row>
    <row r="15" spans="2:33" x14ac:dyDescent="0.25">
      <c r="B15" s="881" t="s">
        <v>37</v>
      </c>
      <c r="C15" s="881" t="s">
        <v>39</v>
      </c>
      <c r="D15" s="882" t="s">
        <v>35</v>
      </c>
      <c r="E15" s="883">
        <v>79556.399999999994</v>
      </c>
      <c r="F15" s="883">
        <v>82639.600000000006</v>
      </c>
      <c r="G15" s="883">
        <v>85156.7</v>
      </c>
      <c r="H15" s="883">
        <v>87062.399999999994</v>
      </c>
      <c r="I15" s="883">
        <v>89918.5</v>
      </c>
      <c r="J15" s="883">
        <v>92471.1</v>
      </c>
      <c r="K15" s="883">
        <v>97286.2</v>
      </c>
      <c r="L15" s="883">
        <v>105027.5</v>
      </c>
      <c r="M15" s="883">
        <v>110444.1</v>
      </c>
      <c r="N15" s="883">
        <v>117667.8</v>
      </c>
      <c r="O15" s="883">
        <v>123141.6</v>
      </c>
      <c r="P15" s="883">
        <v>130119.8</v>
      </c>
      <c r="Q15" s="883">
        <v>136810.6</v>
      </c>
      <c r="R15" s="883">
        <v>142720.79999999999</v>
      </c>
      <c r="S15" s="883">
        <v>148879.79999999999</v>
      </c>
      <c r="T15" s="883">
        <v>153325.79999999999</v>
      </c>
      <c r="U15" s="883">
        <v>159273.29999999999</v>
      </c>
      <c r="V15" s="883">
        <v>163327.1</v>
      </c>
      <c r="W15" s="883">
        <v>168598.39999999999</v>
      </c>
      <c r="X15" s="883">
        <v>172752.8</v>
      </c>
      <c r="Y15" s="883">
        <v>175722.7</v>
      </c>
      <c r="Z15" s="883">
        <v>178925.6</v>
      </c>
      <c r="AA15" s="883">
        <v>182296.2</v>
      </c>
      <c r="AB15" s="883">
        <v>184152.3</v>
      </c>
      <c r="AC15" s="883">
        <v>187604.5</v>
      </c>
      <c r="AD15" s="883">
        <v>188592.4</v>
      </c>
      <c r="AE15" s="883">
        <v>209038.2</v>
      </c>
      <c r="AF15" s="885">
        <v>212032.8</v>
      </c>
      <c r="AG15" s="885">
        <v>218600.4</v>
      </c>
    </row>
    <row r="16" spans="2:33" x14ac:dyDescent="0.25">
      <c r="B16" s="881" t="s">
        <v>40</v>
      </c>
      <c r="C16" s="881" t="s">
        <v>38</v>
      </c>
      <c r="D16" s="882" t="s">
        <v>35</v>
      </c>
      <c r="E16" s="883">
        <v>167107.20000000001</v>
      </c>
      <c r="F16" s="883">
        <v>170886.3</v>
      </c>
      <c r="G16" s="883">
        <v>171376.3</v>
      </c>
      <c r="H16" s="883">
        <v>174413.9</v>
      </c>
      <c r="I16" s="883">
        <v>177424.9</v>
      </c>
      <c r="J16" s="883">
        <v>181309.1</v>
      </c>
      <c r="K16" s="883">
        <v>185971.8</v>
      </c>
      <c r="L16" s="883">
        <v>193676.9</v>
      </c>
      <c r="M16" s="883">
        <v>196708.9</v>
      </c>
      <c r="N16" s="883">
        <v>202786.6</v>
      </c>
      <c r="O16" s="883">
        <v>207425.1</v>
      </c>
      <c r="P16" s="883">
        <v>212832.4</v>
      </c>
      <c r="Q16" s="883">
        <v>217972.2</v>
      </c>
      <c r="R16" s="883">
        <v>223485.2</v>
      </c>
      <c r="S16" s="883">
        <v>230076.7</v>
      </c>
      <c r="T16" s="883">
        <v>235942</v>
      </c>
      <c r="U16" s="883">
        <v>243472.7</v>
      </c>
      <c r="V16" s="883">
        <v>248867.8</v>
      </c>
      <c r="W16" s="883">
        <v>255401</v>
      </c>
      <c r="X16" s="883">
        <v>261398.8</v>
      </c>
      <c r="Y16" s="883">
        <v>266980.59999999998</v>
      </c>
      <c r="Z16" s="883">
        <v>271816.90000000002</v>
      </c>
      <c r="AA16" s="883">
        <v>276098.8</v>
      </c>
      <c r="AB16" s="883">
        <v>279547.8</v>
      </c>
      <c r="AC16" s="883">
        <v>283033.90000000002</v>
      </c>
      <c r="AD16" s="883">
        <v>267115.7</v>
      </c>
      <c r="AE16" s="883">
        <v>289330.40000000002</v>
      </c>
      <c r="AF16" s="885">
        <v>291665.40000000002</v>
      </c>
      <c r="AG16" s="885">
        <v>294825.2</v>
      </c>
    </row>
    <row r="17" spans="2:33" x14ac:dyDescent="0.25">
      <c r="B17" s="881" t="s">
        <v>40</v>
      </c>
      <c r="C17" s="881" t="s">
        <v>39</v>
      </c>
      <c r="D17" s="882" t="s">
        <v>35</v>
      </c>
      <c r="E17" s="883">
        <v>108734.39999999999</v>
      </c>
      <c r="F17" s="883">
        <v>113211.5</v>
      </c>
      <c r="G17" s="883">
        <v>114943.9</v>
      </c>
      <c r="H17" s="883">
        <v>118434.2</v>
      </c>
      <c r="I17" s="883">
        <v>122048.6</v>
      </c>
      <c r="J17" s="883">
        <v>127038.1</v>
      </c>
      <c r="K17" s="883">
        <v>133410.1</v>
      </c>
      <c r="L17" s="883">
        <v>142460</v>
      </c>
      <c r="M17" s="883">
        <v>150214.39999999999</v>
      </c>
      <c r="N17" s="883">
        <v>159231.29999999999</v>
      </c>
      <c r="O17" s="883">
        <v>167128.79999999999</v>
      </c>
      <c r="P17" s="883">
        <v>175693.4</v>
      </c>
      <c r="Q17" s="883">
        <v>183395.8</v>
      </c>
      <c r="R17" s="883">
        <v>190383.9</v>
      </c>
      <c r="S17" s="883">
        <v>199068.2</v>
      </c>
      <c r="T17" s="883">
        <v>206569.2</v>
      </c>
      <c r="U17" s="883">
        <v>214891.3</v>
      </c>
      <c r="V17" s="883">
        <v>221365.2</v>
      </c>
      <c r="W17" s="883">
        <v>229760.8</v>
      </c>
      <c r="X17" s="883">
        <v>236258.6</v>
      </c>
      <c r="Y17" s="883">
        <v>242340.6</v>
      </c>
      <c r="Z17" s="883">
        <v>247633.2</v>
      </c>
      <c r="AA17" s="883">
        <v>253586</v>
      </c>
      <c r="AB17" s="883">
        <v>259150.8</v>
      </c>
      <c r="AC17" s="883">
        <v>265077.40000000002</v>
      </c>
      <c r="AD17" s="883">
        <v>267115.7</v>
      </c>
      <c r="AE17" s="883">
        <v>296116.59999999998</v>
      </c>
      <c r="AF17" s="885">
        <v>305048.09999999998</v>
      </c>
      <c r="AG17" s="885">
        <v>318178.2</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153227.18</v>
      </c>
      <c r="F19" s="883">
        <v>162053.82999999999</v>
      </c>
      <c r="G19" s="883">
        <v>168959.21</v>
      </c>
      <c r="H19" s="883">
        <v>171353.82</v>
      </c>
      <c r="I19" s="883">
        <v>176727.77</v>
      </c>
      <c r="J19" s="883">
        <v>181155.02</v>
      </c>
      <c r="K19" s="883">
        <v>184022.98</v>
      </c>
      <c r="L19" s="883">
        <v>191206.81</v>
      </c>
      <c r="M19" s="883">
        <v>192961</v>
      </c>
      <c r="N19" s="883">
        <v>192905.31</v>
      </c>
      <c r="O19" s="883">
        <v>197443.93</v>
      </c>
      <c r="P19" s="883">
        <v>199198.12</v>
      </c>
      <c r="Q19" s="883">
        <v>204961.89</v>
      </c>
      <c r="R19" s="883">
        <v>219218.17</v>
      </c>
      <c r="S19" s="883">
        <v>225789.43</v>
      </c>
      <c r="T19" s="883">
        <v>232277.15</v>
      </c>
      <c r="U19" s="883">
        <v>239321.76</v>
      </c>
      <c r="V19" s="883">
        <v>245363.97</v>
      </c>
      <c r="W19" s="883">
        <v>240184.93</v>
      </c>
      <c r="X19" s="883">
        <v>245670.26</v>
      </c>
      <c r="Y19" s="883">
        <v>251851.69</v>
      </c>
      <c r="Z19" s="883">
        <v>256752.29</v>
      </c>
      <c r="AA19" s="883">
        <v>265133.42</v>
      </c>
      <c r="AB19" s="883">
        <v>267667.26</v>
      </c>
      <c r="AC19" s="883">
        <v>273291.8</v>
      </c>
      <c r="AD19" s="885">
        <v>278443</v>
      </c>
      <c r="AE19" s="885">
        <v>282508.27</v>
      </c>
      <c r="AF19" s="885">
        <v>294982.51</v>
      </c>
      <c r="AG19" s="885">
        <v>300328.62</v>
      </c>
    </row>
    <row r="20" spans="2:33" x14ac:dyDescent="0.25">
      <c r="B20" s="881" t="s">
        <v>37</v>
      </c>
      <c r="C20" s="881" t="s">
        <v>39</v>
      </c>
      <c r="D20" s="882" t="s">
        <v>35</v>
      </c>
      <c r="E20" s="883">
        <v>111124</v>
      </c>
      <c r="F20" s="883">
        <v>118220</v>
      </c>
      <c r="G20" s="883">
        <v>120451</v>
      </c>
      <c r="H20" s="883">
        <v>123297</v>
      </c>
      <c r="I20" s="883">
        <v>126377</v>
      </c>
      <c r="J20" s="883">
        <v>130040</v>
      </c>
      <c r="K20" s="883">
        <v>133774</v>
      </c>
      <c r="L20" s="883">
        <v>141292</v>
      </c>
      <c r="M20" s="883">
        <v>143769</v>
      </c>
      <c r="N20" s="883">
        <v>147146</v>
      </c>
      <c r="O20" s="883">
        <v>150584</v>
      </c>
      <c r="P20" s="883">
        <v>154103</v>
      </c>
      <c r="Q20" s="883">
        <v>155678</v>
      </c>
      <c r="R20" s="883">
        <v>162015</v>
      </c>
      <c r="S20" s="883">
        <v>171000</v>
      </c>
      <c r="T20" s="883">
        <v>178321</v>
      </c>
      <c r="U20" s="883">
        <v>184898</v>
      </c>
      <c r="V20" s="883">
        <v>192621</v>
      </c>
      <c r="W20" s="883">
        <v>200872</v>
      </c>
      <c r="X20" s="883">
        <v>212122</v>
      </c>
      <c r="Y20" s="883">
        <v>222180</v>
      </c>
      <c r="Z20" s="883">
        <v>232125</v>
      </c>
      <c r="AA20" s="883">
        <v>244962</v>
      </c>
      <c r="AB20" s="883">
        <v>253047</v>
      </c>
      <c r="AC20" s="883">
        <v>268486</v>
      </c>
      <c r="AD20" s="885">
        <v>278443</v>
      </c>
      <c r="AE20" s="885">
        <v>287292</v>
      </c>
      <c r="AF20" s="885">
        <v>305502</v>
      </c>
      <c r="AG20" s="885">
        <v>327770</v>
      </c>
    </row>
    <row r="21" spans="2:33" x14ac:dyDescent="0.25">
      <c r="B21" s="881" t="s">
        <v>40</v>
      </c>
      <c r="C21" s="881" t="s">
        <v>38</v>
      </c>
      <c r="D21" s="882" t="s">
        <v>35</v>
      </c>
      <c r="E21" s="883">
        <v>220946.37</v>
      </c>
      <c r="F21" s="883">
        <v>233718.32</v>
      </c>
      <c r="G21" s="883">
        <v>242373</v>
      </c>
      <c r="H21" s="883">
        <v>245103.84</v>
      </c>
      <c r="I21" s="883">
        <v>254388.72</v>
      </c>
      <c r="J21" s="883">
        <v>259682.35</v>
      </c>
      <c r="K21" s="883">
        <v>262959.37</v>
      </c>
      <c r="L21" s="883">
        <v>271530.02</v>
      </c>
      <c r="M21" s="883">
        <v>275521.25</v>
      </c>
      <c r="N21" s="883">
        <v>274933.07</v>
      </c>
      <c r="O21" s="883">
        <v>280226.71000000002</v>
      </c>
      <c r="P21" s="883">
        <v>284554.05</v>
      </c>
      <c r="Q21" s="883">
        <v>292578.53000000003</v>
      </c>
      <c r="R21" s="883">
        <v>308207.37</v>
      </c>
      <c r="S21" s="883">
        <v>322491.78999999998</v>
      </c>
      <c r="T21" s="883">
        <v>332238.8</v>
      </c>
      <c r="U21" s="883">
        <v>340179.26</v>
      </c>
      <c r="V21" s="883">
        <v>345178.81</v>
      </c>
      <c r="W21" s="883">
        <v>342784.07</v>
      </c>
      <c r="X21" s="883">
        <v>350430.43</v>
      </c>
      <c r="Y21" s="883">
        <v>359253.16</v>
      </c>
      <c r="Z21" s="883">
        <v>373243.49</v>
      </c>
      <c r="AA21" s="883">
        <v>383536.68</v>
      </c>
      <c r="AB21" s="883">
        <v>387906.03</v>
      </c>
      <c r="AC21" s="883">
        <v>396350.64</v>
      </c>
      <c r="AD21" s="885">
        <v>420130</v>
      </c>
      <c r="AE21" s="885">
        <v>428238.51</v>
      </c>
      <c r="AF21" s="885">
        <v>435674.81</v>
      </c>
      <c r="AG21" s="885">
        <v>439119.88</v>
      </c>
    </row>
    <row r="22" spans="2:33" x14ac:dyDescent="0.25">
      <c r="B22" s="881" t="s">
        <v>40</v>
      </c>
      <c r="C22" s="881" t="s">
        <v>39</v>
      </c>
      <c r="D22" s="882" t="s">
        <v>35</v>
      </c>
      <c r="E22" s="883">
        <v>163404</v>
      </c>
      <c r="F22" s="883">
        <v>173810</v>
      </c>
      <c r="G22" s="883">
        <v>177165</v>
      </c>
      <c r="H22" s="883">
        <v>180250</v>
      </c>
      <c r="I22" s="883">
        <v>185979</v>
      </c>
      <c r="J22" s="883">
        <v>191221</v>
      </c>
      <c r="K22" s="883">
        <v>195882</v>
      </c>
      <c r="L22" s="883">
        <v>205084</v>
      </c>
      <c r="M22" s="883">
        <v>209582</v>
      </c>
      <c r="N22" s="883">
        <v>212970</v>
      </c>
      <c r="O22" s="883">
        <v>217662</v>
      </c>
      <c r="P22" s="883">
        <v>223964</v>
      </c>
      <c r="Q22" s="883">
        <v>229507</v>
      </c>
      <c r="R22" s="883">
        <v>238528</v>
      </c>
      <c r="S22" s="883">
        <v>254347</v>
      </c>
      <c r="T22" s="883">
        <v>264183</v>
      </c>
      <c r="U22" s="883">
        <v>274057</v>
      </c>
      <c r="V22" s="883">
        <v>281608</v>
      </c>
      <c r="W22" s="883">
        <v>293116</v>
      </c>
      <c r="X22" s="883">
        <v>308026</v>
      </c>
      <c r="Y22" s="883">
        <v>321182</v>
      </c>
      <c r="Z22" s="883">
        <v>340820</v>
      </c>
      <c r="AA22" s="883">
        <v>357891</v>
      </c>
      <c r="AB22" s="883">
        <v>371617</v>
      </c>
      <c r="AC22" s="883">
        <v>391644</v>
      </c>
      <c r="AD22" s="885">
        <v>420130</v>
      </c>
      <c r="AE22" s="885">
        <v>441475</v>
      </c>
      <c r="AF22" s="885">
        <v>471497</v>
      </c>
      <c r="AG22" s="885">
        <v>491718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89279.8</v>
      </c>
      <c r="F24" s="883">
        <v>92889.2</v>
      </c>
      <c r="G24" s="883">
        <v>95406.2</v>
      </c>
      <c r="H24" s="883">
        <v>91914.8</v>
      </c>
      <c r="I24" s="883">
        <v>92681.5</v>
      </c>
      <c r="J24" s="883">
        <v>96205.3</v>
      </c>
      <c r="K24" s="883">
        <v>98782.5</v>
      </c>
      <c r="L24" s="883">
        <v>99248.8</v>
      </c>
      <c r="M24" s="883">
        <v>99819.9</v>
      </c>
      <c r="N24" s="883">
        <v>102002.4</v>
      </c>
      <c r="O24" s="883">
        <v>104125.2</v>
      </c>
      <c r="P24" s="883">
        <v>103771.6</v>
      </c>
      <c r="Q24" s="883">
        <v>103134</v>
      </c>
      <c r="R24" s="883">
        <v>103180.6</v>
      </c>
      <c r="S24" s="883">
        <v>105804.8</v>
      </c>
      <c r="T24" s="883">
        <v>105962.1</v>
      </c>
      <c r="U24" s="883">
        <v>105229.4</v>
      </c>
      <c r="V24" s="883">
        <v>100936</v>
      </c>
      <c r="W24" s="883">
        <v>100219.1</v>
      </c>
      <c r="X24" s="883">
        <v>102396.9</v>
      </c>
      <c r="Y24" s="883">
        <v>101834.6</v>
      </c>
      <c r="Z24" s="883">
        <v>101301.5</v>
      </c>
      <c r="AA24" s="883">
        <v>102381.9</v>
      </c>
      <c r="AB24" s="883">
        <v>101973.6</v>
      </c>
      <c r="AC24" s="883">
        <v>99819.1</v>
      </c>
      <c r="AD24" s="883">
        <v>93609.2</v>
      </c>
      <c r="AE24" s="883">
        <v>103765.5</v>
      </c>
      <c r="AF24" s="883">
        <v>107457.60000000001</v>
      </c>
      <c r="AG24" s="883">
        <v>107130.1</v>
      </c>
    </row>
    <row r="25" spans="2:33" x14ac:dyDescent="0.25">
      <c r="B25" s="881" t="s">
        <v>37</v>
      </c>
      <c r="C25" s="881" t="s">
        <v>39</v>
      </c>
      <c r="D25" s="882" t="s">
        <v>35</v>
      </c>
      <c r="E25" s="883">
        <v>40411.800000000003</v>
      </c>
      <c r="F25" s="883">
        <v>43605.7</v>
      </c>
      <c r="G25" s="883">
        <v>48763.7</v>
      </c>
      <c r="H25" s="883">
        <v>49621.8</v>
      </c>
      <c r="I25" s="883">
        <v>51335.4</v>
      </c>
      <c r="J25" s="883">
        <v>56691.1</v>
      </c>
      <c r="K25" s="883">
        <v>60175.199999999997</v>
      </c>
      <c r="L25" s="883">
        <v>62478.6</v>
      </c>
      <c r="M25" s="883">
        <v>64608.2</v>
      </c>
      <c r="N25" s="883">
        <v>69858.7</v>
      </c>
      <c r="O25" s="883">
        <v>74247</v>
      </c>
      <c r="P25" s="883">
        <v>77900.600000000006</v>
      </c>
      <c r="Q25" s="883">
        <v>77867.100000000006</v>
      </c>
      <c r="R25" s="883">
        <v>83369.3</v>
      </c>
      <c r="S25" s="883">
        <v>85447.1</v>
      </c>
      <c r="T25" s="883">
        <v>87442</v>
      </c>
      <c r="U25" s="883">
        <v>88504.5</v>
      </c>
      <c r="V25" s="883">
        <v>88419</v>
      </c>
      <c r="W25" s="883">
        <v>88464.3</v>
      </c>
      <c r="X25" s="883">
        <v>90707.7</v>
      </c>
      <c r="Y25" s="883">
        <v>91186.7</v>
      </c>
      <c r="Z25" s="883">
        <v>92043.8</v>
      </c>
      <c r="AA25" s="883">
        <v>93827</v>
      </c>
      <c r="AB25" s="883">
        <v>94499.3</v>
      </c>
      <c r="AC25" s="883">
        <v>94194.9</v>
      </c>
      <c r="AD25" s="883">
        <v>93609.2</v>
      </c>
      <c r="AE25" s="883">
        <v>100871.5</v>
      </c>
      <c r="AF25" s="883">
        <v>103682.9</v>
      </c>
      <c r="AG25" s="883">
        <v>106028.6</v>
      </c>
    </row>
    <row r="26" spans="2:33" x14ac:dyDescent="0.25">
      <c r="B26" s="881" t="s">
        <v>40</v>
      </c>
      <c r="C26" s="881" t="s">
        <v>39</v>
      </c>
      <c r="D26" s="882" t="s">
        <v>35</v>
      </c>
      <c r="E26" s="883">
        <v>62592.800000000003</v>
      </c>
      <c r="F26" s="883">
        <v>67044.3</v>
      </c>
      <c r="G26" s="883">
        <v>73631.899999999994</v>
      </c>
      <c r="H26" s="883">
        <v>76610.8</v>
      </c>
      <c r="I26" s="883">
        <v>79476.399999999994</v>
      </c>
      <c r="J26" s="883">
        <v>86854.3</v>
      </c>
      <c r="K26" s="883">
        <v>93399.5</v>
      </c>
      <c r="L26" s="883">
        <v>98259.8</v>
      </c>
      <c r="M26" s="883">
        <v>102713.8</v>
      </c>
      <c r="N26" s="883">
        <v>111422.8</v>
      </c>
      <c r="O26" s="883">
        <v>118911.8</v>
      </c>
      <c r="P26" s="883">
        <v>125316.8</v>
      </c>
      <c r="Q26" s="883">
        <v>127827.8</v>
      </c>
      <c r="R26" s="883">
        <v>137554.6</v>
      </c>
      <c r="S26" s="883">
        <v>141908.4</v>
      </c>
      <c r="T26" s="883">
        <v>145739.5</v>
      </c>
      <c r="U26" s="883">
        <v>148146.70000000001</v>
      </c>
      <c r="V26" s="883">
        <v>148287</v>
      </c>
      <c r="W26" s="883">
        <v>147837.79999999999</v>
      </c>
      <c r="X26" s="883">
        <v>151784.4</v>
      </c>
      <c r="Y26" s="883">
        <v>154636.79999999999</v>
      </c>
      <c r="Z26" s="883">
        <v>157912.29999999999</v>
      </c>
      <c r="AA26" s="883">
        <v>161518.79999999999</v>
      </c>
      <c r="AB26" s="883">
        <v>164634.29999999999</v>
      </c>
      <c r="AC26" s="883">
        <v>166969.20000000001</v>
      </c>
      <c r="AD26" s="883">
        <v>168401.2</v>
      </c>
      <c r="AE26" s="883">
        <v>182768.2</v>
      </c>
      <c r="AF26" s="883">
        <v>188930.6</v>
      </c>
      <c r="AG26" s="883">
        <v>191852.4</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40910.370999999999</v>
      </c>
      <c r="F28" s="883">
        <v>41667.510999999999</v>
      </c>
      <c r="G28" s="883">
        <v>42615.805999999997</v>
      </c>
      <c r="H28" s="883">
        <v>43406.133000000002</v>
      </c>
      <c r="I28" s="883">
        <v>43329.300999999999</v>
      </c>
      <c r="J28" s="883">
        <v>43618.502999999997</v>
      </c>
      <c r="K28" s="883">
        <v>44984.101000000002</v>
      </c>
      <c r="L28" s="883">
        <v>47643.735999999997</v>
      </c>
      <c r="M28" s="883">
        <v>49318.671000000002</v>
      </c>
      <c r="N28" s="883">
        <v>51102.557999999997</v>
      </c>
      <c r="O28" s="883">
        <v>52418.35</v>
      </c>
      <c r="P28" s="883">
        <v>53903.067000000003</v>
      </c>
      <c r="Q28" s="883">
        <v>54449.118000000002</v>
      </c>
      <c r="R28" s="883">
        <v>57168.953000000001</v>
      </c>
      <c r="S28" s="883">
        <v>60863.919000000002</v>
      </c>
      <c r="T28" s="883">
        <v>62922.101000000002</v>
      </c>
      <c r="U28" s="883">
        <v>65448.459000000003</v>
      </c>
      <c r="V28" s="883">
        <v>64869.822</v>
      </c>
      <c r="W28" s="883">
        <v>64861.457000000002</v>
      </c>
      <c r="X28" s="883">
        <v>66016.41</v>
      </c>
      <c r="Y28" s="883">
        <v>66146.085000000006</v>
      </c>
      <c r="Z28" s="883">
        <v>67179.084000000003</v>
      </c>
      <c r="AA28" s="883">
        <v>67912.884000000005</v>
      </c>
      <c r="AB28" s="883">
        <v>68902.118000000002</v>
      </c>
      <c r="AC28" s="883">
        <v>70475.717000000004</v>
      </c>
      <c r="AD28" s="883">
        <v>65971.843999999997</v>
      </c>
      <c r="AE28" s="883">
        <v>71444</v>
      </c>
      <c r="AF28" s="883">
        <v>75069</v>
      </c>
      <c r="AG28" s="883">
        <v>77674.163</v>
      </c>
    </row>
    <row r="29" spans="2:33" x14ac:dyDescent="0.25">
      <c r="B29" s="881" t="s">
        <v>37</v>
      </c>
      <c r="C29" s="881" t="s">
        <v>39</v>
      </c>
      <c r="D29" s="882" t="s">
        <v>35</v>
      </c>
      <c r="E29" s="883">
        <v>19776</v>
      </c>
      <c r="F29" s="883">
        <v>20300</v>
      </c>
      <c r="G29" s="883">
        <v>21353</v>
      </c>
      <c r="H29" s="883">
        <v>22598</v>
      </c>
      <c r="I29" s="883">
        <v>23822</v>
      </c>
      <c r="J29" s="883">
        <v>25425</v>
      </c>
      <c r="K29" s="883">
        <v>28398</v>
      </c>
      <c r="L29" s="883">
        <v>32655</v>
      </c>
      <c r="M29" s="883">
        <v>35139</v>
      </c>
      <c r="N29" s="883">
        <v>36896</v>
      </c>
      <c r="O29" s="883">
        <v>38165</v>
      </c>
      <c r="P29" s="883">
        <v>40078</v>
      </c>
      <c r="Q29" s="883">
        <v>41540</v>
      </c>
      <c r="R29" s="883">
        <v>44668</v>
      </c>
      <c r="S29" s="883">
        <v>48675</v>
      </c>
      <c r="T29" s="883">
        <v>51008</v>
      </c>
      <c r="U29" s="883">
        <v>52369</v>
      </c>
      <c r="V29" s="883">
        <v>54281</v>
      </c>
      <c r="W29" s="883">
        <v>55317</v>
      </c>
      <c r="X29" s="883">
        <v>56509</v>
      </c>
      <c r="Y29" s="883">
        <v>56221</v>
      </c>
      <c r="Z29" s="883">
        <v>58134</v>
      </c>
      <c r="AA29" s="883">
        <v>59384</v>
      </c>
      <c r="AB29" s="883">
        <v>62089</v>
      </c>
      <c r="AC29" s="883">
        <v>65533</v>
      </c>
      <c r="AD29" s="883">
        <v>63390</v>
      </c>
      <c r="AE29" s="883">
        <v>71444</v>
      </c>
      <c r="AF29" s="883">
        <v>75266</v>
      </c>
      <c r="AG29" s="883">
        <v>82158</v>
      </c>
    </row>
    <row r="30" spans="2:33" x14ac:dyDescent="0.25">
      <c r="B30" s="881" t="s">
        <v>40</v>
      </c>
      <c r="C30" s="881" t="s">
        <v>45</v>
      </c>
      <c r="D30" s="882" t="s">
        <v>35</v>
      </c>
      <c r="E30" s="883">
        <v>52953.868000000002</v>
      </c>
      <c r="F30" s="883">
        <v>54337.745000000003</v>
      </c>
      <c r="G30" s="883">
        <v>55822.847999999998</v>
      </c>
      <c r="H30" s="883">
        <v>58090.105000000003</v>
      </c>
      <c r="I30" s="883">
        <v>59231.877999999997</v>
      </c>
      <c r="J30" s="883">
        <v>60644.24</v>
      </c>
      <c r="K30" s="883">
        <v>63259.053</v>
      </c>
      <c r="L30" s="883">
        <v>66489.982000000004</v>
      </c>
      <c r="M30" s="883">
        <v>68979.732000000004</v>
      </c>
      <c r="N30" s="883">
        <v>70663.414000000004</v>
      </c>
      <c r="O30" s="883">
        <v>72377.767999999996</v>
      </c>
      <c r="P30" s="883">
        <v>74583.570000000007</v>
      </c>
      <c r="Q30" s="883">
        <v>76298.298999999999</v>
      </c>
      <c r="R30" s="883">
        <v>80736.581000000006</v>
      </c>
      <c r="S30" s="883">
        <v>85721.53</v>
      </c>
      <c r="T30" s="883">
        <v>88080.099000000002</v>
      </c>
      <c r="U30" s="883">
        <v>90873.252999999997</v>
      </c>
      <c r="V30" s="883">
        <v>91707.562000000005</v>
      </c>
      <c r="W30" s="883">
        <v>92023.872000000003</v>
      </c>
      <c r="X30" s="883">
        <v>92527.907999999996</v>
      </c>
      <c r="Y30" s="883">
        <v>92830.444000000003</v>
      </c>
      <c r="Z30" s="883">
        <v>94754.563999999998</v>
      </c>
      <c r="AA30" s="883">
        <v>96117.440000000002</v>
      </c>
      <c r="AB30" s="883">
        <v>98539.433000000005</v>
      </c>
      <c r="AC30" s="883">
        <v>101762.963</v>
      </c>
      <c r="AD30" s="883">
        <v>99715.574999999997</v>
      </c>
      <c r="AE30" s="883">
        <v>108203</v>
      </c>
      <c r="AF30" s="883">
        <v>110007</v>
      </c>
      <c r="AG30" s="883">
        <v>113198.409</v>
      </c>
    </row>
    <row r="31" spans="2:33" x14ac:dyDescent="0.25">
      <c r="B31" s="881" t="s">
        <v>40</v>
      </c>
      <c r="C31" s="881" t="s">
        <v>39</v>
      </c>
      <c r="D31" s="882" t="s">
        <v>35</v>
      </c>
      <c r="E31" s="883">
        <v>28316</v>
      </c>
      <c r="F31" s="883">
        <v>29344</v>
      </c>
      <c r="G31" s="883">
        <v>30949</v>
      </c>
      <c r="H31" s="883">
        <v>33121</v>
      </c>
      <c r="I31" s="883">
        <v>35270</v>
      </c>
      <c r="J31" s="883">
        <v>38059</v>
      </c>
      <c r="K31" s="883">
        <v>42389</v>
      </c>
      <c r="L31" s="883">
        <v>47696</v>
      </c>
      <c r="M31" s="883">
        <v>51171</v>
      </c>
      <c r="N31" s="883">
        <v>52966</v>
      </c>
      <c r="O31" s="883">
        <v>54764</v>
      </c>
      <c r="P31" s="883">
        <v>57458</v>
      </c>
      <c r="Q31" s="883">
        <v>60048</v>
      </c>
      <c r="R31" s="883">
        <v>65092</v>
      </c>
      <c r="S31" s="883">
        <v>70218</v>
      </c>
      <c r="T31" s="883">
        <v>73128</v>
      </c>
      <c r="U31" s="883">
        <v>75155</v>
      </c>
      <c r="V31" s="883">
        <v>78571</v>
      </c>
      <c r="W31" s="883">
        <v>80150</v>
      </c>
      <c r="X31" s="883">
        <v>80742</v>
      </c>
      <c r="Y31" s="883">
        <v>80715</v>
      </c>
      <c r="Z31" s="883">
        <v>83361</v>
      </c>
      <c r="AA31" s="883">
        <v>85363</v>
      </c>
      <c r="AB31" s="883">
        <v>89750</v>
      </c>
      <c r="AC31" s="883">
        <v>95481</v>
      </c>
      <c r="AD31" s="883">
        <v>96092</v>
      </c>
      <c r="AE31" s="883">
        <v>108203</v>
      </c>
      <c r="AF31" s="883">
        <v>113302</v>
      </c>
      <c r="AG31" s="883">
        <v>122695</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46985</v>
      </c>
      <c r="F33" s="883">
        <v>47541</v>
      </c>
      <c r="G33" s="883">
        <v>48197</v>
      </c>
      <c r="H33" s="883">
        <v>48878</v>
      </c>
      <c r="I33" s="883">
        <v>50050</v>
      </c>
      <c r="J33" s="883">
        <v>51882</v>
      </c>
      <c r="K33" s="883">
        <v>52857</v>
      </c>
      <c r="L33" s="883">
        <v>54865</v>
      </c>
      <c r="M33" s="883">
        <v>57784</v>
      </c>
      <c r="N33" s="883">
        <v>60195</v>
      </c>
      <c r="O33" s="883">
        <v>62240</v>
      </c>
      <c r="P33" s="883">
        <v>64326</v>
      </c>
      <c r="Q33" s="883">
        <v>66672</v>
      </c>
      <c r="R33" s="883">
        <v>69541</v>
      </c>
      <c r="S33" s="883">
        <v>70759</v>
      </c>
      <c r="T33" s="883">
        <v>71677</v>
      </c>
      <c r="U33" s="883">
        <v>72476</v>
      </c>
      <c r="V33" s="883">
        <v>71439</v>
      </c>
      <c r="W33" s="883">
        <v>71720</v>
      </c>
      <c r="X33" s="883">
        <v>69922</v>
      </c>
      <c r="Y33" s="883">
        <v>70802</v>
      </c>
      <c r="Z33" s="883">
        <v>72322</v>
      </c>
      <c r="AA33" s="883">
        <v>75100</v>
      </c>
      <c r="AB33" s="883">
        <v>75411</v>
      </c>
      <c r="AC33" s="883">
        <v>78274</v>
      </c>
      <c r="AD33" s="883">
        <v>75312</v>
      </c>
      <c r="AE33" s="883">
        <v>77928</v>
      </c>
      <c r="AF33" s="885">
        <v>79222</v>
      </c>
      <c r="AG33" s="885">
        <v>85694</v>
      </c>
    </row>
    <row r="34" spans="2:34" x14ac:dyDescent="0.25">
      <c r="B34" s="881" t="s">
        <v>37</v>
      </c>
      <c r="C34" s="881" t="s">
        <v>39</v>
      </c>
      <c r="D34" s="882" t="s">
        <v>35</v>
      </c>
      <c r="E34" s="883">
        <v>21521</v>
      </c>
      <c r="F34" s="883">
        <v>22856</v>
      </c>
      <c r="G34" s="883">
        <v>23422</v>
      </c>
      <c r="H34" s="883">
        <v>24718</v>
      </c>
      <c r="I34" s="883">
        <v>26336</v>
      </c>
      <c r="J34" s="883">
        <v>27995</v>
      </c>
      <c r="K34" s="883">
        <v>29926</v>
      </c>
      <c r="L34" s="883">
        <v>33162</v>
      </c>
      <c r="M34" s="883">
        <v>37298</v>
      </c>
      <c r="N34" s="883">
        <v>40700</v>
      </c>
      <c r="O34" s="883">
        <v>44852</v>
      </c>
      <c r="P34" s="883">
        <v>48506</v>
      </c>
      <c r="Q34" s="883">
        <v>53460</v>
      </c>
      <c r="R34" s="883">
        <v>59752</v>
      </c>
      <c r="S34" s="883">
        <v>63381</v>
      </c>
      <c r="T34" s="883">
        <v>63363</v>
      </c>
      <c r="U34" s="883">
        <v>63610</v>
      </c>
      <c r="V34" s="883">
        <v>60848</v>
      </c>
      <c r="W34" s="883">
        <v>60492</v>
      </c>
      <c r="X34" s="883">
        <v>59774</v>
      </c>
      <c r="Y34" s="883">
        <v>62359</v>
      </c>
      <c r="Z34" s="883">
        <v>64814</v>
      </c>
      <c r="AA34" s="883">
        <v>67584</v>
      </c>
      <c r="AB34" s="883">
        <v>70094</v>
      </c>
      <c r="AC34" s="883">
        <v>74553</v>
      </c>
      <c r="AD34" s="883">
        <v>75312</v>
      </c>
      <c r="AE34" s="883">
        <v>77044</v>
      </c>
      <c r="AF34" s="885">
        <v>80380</v>
      </c>
      <c r="AG34" s="885">
        <v>86900</v>
      </c>
    </row>
    <row r="35" spans="2:34" x14ac:dyDescent="0.25">
      <c r="B35" s="881" t="s">
        <v>40</v>
      </c>
      <c r="C35" s="881" t="s">
        <v>39</v>
      </c>
      <c r="D35" s="882" t="s">
        <v>35</v>
      </c>
      <c r="E35" s="883">
        <v>30575</v>
      </c>
      <c r="F35" s="883">
        <v>32620</v>
      </c>
      <c r="G35" s="883">
        <v>33987</v>
      </c>
      <c r="H35" s="883">
        <v>35903</v>
      </c>
      <c r="I35" s="883">
        <v>38980</v>
      </c>
      <c r="J35" s="883">
        <v>42096</v>
      </c>
      <c r="K35" s="883">
        <v>44894</v>
      </c>
      <c r="L35" s="883">
        <v>49421</v>
      </c>
      <c r="M35" s="883">
        <v>55428</v>
      </c>
      <c r="N35" s="883">
        <v>61335</v>
      </c>
      <c r="O35" s="883">
        <v>68358</v>
      </c>
      <c r="P35" s="883">
        <v>73230</v>
      </c>
      <c r="Q35" s="883">
        <v>80946</v>
      </c>
      <c r="R35" s="883">
        <v>88866</v>
      </c>
      <c r="S35" s="883">
        <v>94372</v>
      </c>
      <c r="T35" s="883">
        <v>93698</v>
      </c>
      <c r="U35" s="883">
        <v>94455</v>
      </c>
      <c r="V35" s="883">
        <v>91728</v>
      </c>
      <c r="W35" s="883">
        <v>90264</v>
      </c>
      <c r="X35" s="883">
        <v>90296</v>
      </c>
      <c r="Y35" s="883">
        <v>94952</v>
      </c>
      <c r="Z35" s="883">
        <v>98127</v>
      </c>
      <c r="AA35" s="883">
        <v>102385</v>
      </c>
      <c r="AB35" s="883">
        <v>104922</v>
      </c>
      <c r="AC35" s="883">
        <v>111873</v>
      </c>
      <c r="AD35" s="883">
        <v>116509</v>
      </c>
      <c r="AE35" s="883">
        <v>125691</v>
      </c>
      <c r="AF35" s="885">
        <v>132210</v>
      </c>
      <c r="AG35" s="885">
        <v>143880</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128198</v>
      </c>
      <c r="F37" s="883">
        <v>130916</v>
      </c>
      <c r="G37" s="883">
        <v>132895</v>
      </c>
      <c r="H37" s="883">
        <v>135167</v>
      </c>
      <c r="I37" s="883">
        <v>134283</v>
      </c>
      <c r="J37" s="883">
        <v>138608</v>
      </c>
      <c r="K37" s="883">
        <v>151773</v>
      </c>
      <c r="L37" s="883">
        <v>152943</v>
      </c>
      <c r="M37" s="883">
        <v>159796</v>
      </c>
      <c r="N37" s="883">
        <v>165209</v>
      </c>
      <c r="O37" s="883">
        <v>170718</v>
      </c>
      <c r="P37" s="883">
        <v>171420</v>
      </c>
      <c r="Q37" s="883">
        <v>172403</v>
      </c>
      <c r="R37" s="883">
        <v>174751</v>
      </c>
      <c r="S37" s="883">
        <v>170191</v>
      </c>
      <c r="T37" s="883">
        <v>175180</v>
      </c>
      <c r="U37" s="883">
        <v>177796</v>
      </c>
      <c r="V37" s="883">
        <v>180918</v>
      </c>
      <c r="W37" s="883">
        <v>181991</v>
      </c>
      <c r="X37" s="883">
        <v>183119</v>
      </c>
      <c r="Y37" s="883">
        <v>189718</v>
      </c>
      <c r="Z37" s="883">
        <v>194715</v>
      </c>
      <c r="AA37" s="883">
        <v>202180</v>
      </c>
      <c r="AB37" s="883">
        <v>201487</v>
      </c>
      <c r="AC37" s="883">
        <v>198539</v>
      </c>
      <c r="AD37" s="883">
        <v>140925</v>
      </c>
      <c r="AE37" s="883">
        <v>176318</v>
      </c>
      <c r="AF37" s="883">
        <v>183265</v>
      </c>
      <c r="AG37" s="886" t="s">
        <v>35</v>
      </c>
    </row>
    <row r="38" spans="2:34" x14ac:dyDescent="0.25">
      <c r="B38" s="881" t="s">
        <v>37</v>
      </c>
      <c r="C38" s="881" t="s">
        <v>49</v>
      </c>
      <c r="D38" s="882" t="s">
        <v>35</v>
      </c>
      <c r="E38" s="883">
        <v>41776</v>
      </c>
      <c r="F38" s="883">
        <v>44759</v>
      </c>
      <c r="G38" s="883">
        <v>45795</v>
      </c>
      <c r="H38" s="883">
        <v>48640</v>
      </c>
      <c r="I38" s="883">
        <v>50458</v>
      </c>
      <c r="J38" s="883">
        <v>54295</v>
      </c>
      <c r="K38" s="883">
        <v>61627</v>
      </c>
      <c r="L38" s="883">
        <v>66928</v>
      </c>
      <c r="M38" s="883">
        <v>74241</v>
      </c>
      <c r="N38" s="883">
        <v>81792</v>
      </c>
      <c r="O38" s="883">
        <v>88255</v>
      </c>
      <c r="P38" s="883">
        <v>93626</v>
      </c>
      <c r="Q38" s="883">
        <v>97413</v>
      </c>
      <c r="R38" s="883">
        <v>100236</v>
      </c>
      <c r="S38" s="883">
        <v>104383</v>
      </c>
      <c r="T38" s="883">
        <v>108963</v>
      </c>
      <c r="U38" s="883">
        <v>113219</v>
      </c>
      <c r="V38" s="883">
        <v>117353</v>
      </c>
      <c r="W38" s="883">
        <v>118567</v>
      </c>
      <c r="X38" s="883">
        <v>122485</v>
      </c>
      <c r="Y38" s="883">
        <v>127950</v>
      </c>
      <c r="Z38" s="883">
        <v>135079</v>
      </c>
      <c r="AA38" s="883">
        <v>140301</v>
      </c>
      <c r="AB38" s="883">
        <v>144671</v>
      </c>
      <c r="AC38" s="883">
        <v>153611</v>
      </c>
      <c r="AD38" s="883">
        <v>161447</v>
      </c>
      <c r="AE38" s="883">
        <v>173651</v>
      </c>
      <c r="AF38" s="883">
        <v>183265</v>
      </c>
      <c r="AG38" s="886" t="s">
        <v>35</v>
      </c>
    </row>
    <row r="39" spans="2:34" x14ac:dyDescent="0.25">
      <c r="B39" s="881" t="s">
        <v>40</v>
      </c>
      <c r="C39" s="881" t="s">
        <v>49</v>
      </c>
      <c r="D39" s="882" t="s">
        <v>35</v>
      </c>
      <c r="E39" s="883">
        <v>61825</v>
      </c>
      <c r="F39" s="883">
        <v>65392</v>
      </c>
      <c r="G39" s="883">
        <v>67199</v>
      </c>
      <c r="H39" s="883">
        <v>71726</v>
      </c>
      <c r="I39" s="883">
        <v>75962</v>
      </c>
      <c r="J39" s="883">
        <v>81041</v>
      </c>
      <c r="K39" s="883">
        <v>88847</v>
      </c>
      <c r="L39" s="883">
        <v>96818</v>
      </c>
      <c r="M39" s="883">
        <v>105848</v>
      </c>
      <c r="N39" s="883">
        <v>116033</v>
      </c>
      <c r="O39" s="883">
        <v>126433</v>
      </c>
      <c r="P39" s="883">
        <v>135444</v>
      </c>
      <c r="Q39" s="883">
        <v>143771</v>
      </c>
      <c r="R39" s="883">
        <v>154680</v>
      </c>
      <c r="S39" s="883">
        <v>166821</v>
      </c>
      <c r="T39" s="883">
        <v>172508</v>
      </c>
      <c r="U39" s="883">
        <v>178890</v>
      </c>
      <c r="V39" s="883">
        <v>187754</v>
      </c>
      <c r="W39" s="883">
        <v>197671</v>
      </c>
      <c r="X39" s="883">
        <v>206770</v>
      </c>
      <c r="Y39" s="883">
        <v>213265</v>
      </c>
      <c r="Z39" s="883">
        <v>223028</v>
      </c>
      <c r="AA39" s="883">
        <v>228412</v>
      </c>
      <c r="AB39" s="883">
        <v>237401</v>
      </c>
      <c r="AC39" s="883">
        <v>251594</v>
      </c>
      <c r="AD39" s="883">
        <v>283445</v>
      </c>
      <c r="AE39" s="883">
        <v>308405</v>
      </c>
      <c r="AF39" s="883">
        <v>312341</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37A097C5-7421-42B6-9995-2B560D3B4787}"/>
    <hyperlink ref="AH41" r:id="rId2" xr:uid="{A405524E-8E62-48C4-99EB-8C27FAC9458B}"/>
  </hyperlinks>
  <pageMargins left="0.7" right="0.7" top="0.75" bottom="0.75" header="0.3" footer="0.3"/>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021D-E8B8-42F1-948E-F584E5122960}">
  <dimension ref="B1:AH41"/>
  <sheetViews>
    <sheetView topLeftCell="A11" workbookViewId="0">
      <selection activeCell="A28" sqref="A28:XFD31"/>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72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santé!E9*100/santé!$E9</f>
        <v>100</v>
      </c>
      <c r="F9" s="883">
        <f>santé!F9*100/santé!$E9</f>
        <v>103.16255168898861</v>
      </c>
      <c r="G9" s="883">
        <f>santé!G9*100/santé!$E9</f>
        <v>107.24092454327163</v>
      </c>
      <c r="H9" s="883">
        <f>santé!H9*100/santé!$E9</f>
        <v>114.0567777596797</v>
      </c>
      <c r="I9" s="883">
        <f>santé!I9*100/santé!$E9</f>
        <v>120.95985203944915</v>
      </c>
      <c r="J9" s="883">
        <f>santé!J9*100/santé!$E9</f>
        <v>124.71456118872852</v>
      </c>
      <c r="K9" s="883">
        <f>santé!K9*100/santé!$E9</f>
        <v>126.45477903121569</v>
      </c>
      <c r="L9" s="883">
        <f>santé!L9*100/santé!$E9</f>
        <v>128.65579731085904</v>
      </c>
      <c r="M9" s="883">
        <f>santé!M9*100/santé!$E9</f>
        <v>132.14989412623936</v>
      </c>
      <c r="N9" s="883">
        <f>santé!N9*100/santé!$E9</f>
        <v>135.57043100866431</v>
      </c>
      <c r="O9" s="883">
        <f>santé!O9*100/santé!$E9</f>
        <v>135.35027663789074</v>
      </c>
      <c r="P9" s="883">
        <f>santé!P9*100/santé!$E9</f>
        <v>135.12171541763652</v>
      </c>
      <c r="Q9" s="883">
        <f>santé!Q9*100/santé!$E9</f>
        <v>138.42508183542543</v>
      </c>
      <c r="R9" s="883">
        <f>santé!R9*100/santé!$E9</f>
        <v>140.88776330515287</v>
      </c>
      <c r="S9" s="883">
        <f>santé!S9*100/santé!$E9</f>
        <v>143.58215856368977</v>
      </c>
      <c r="T9" s="883">
        <f>santé!T9*100/santé!$E9</f>
        <v>145.78265141524057</v>
      </c>
      <c r="U9" s="883">
        <f>santé!U9*100/santé!$E9</f>
        <v>150.30816357627378</v>
      </c>
      <c r="V9" s="883">
        <f>santé!V9*100/santé!$E9</f>
        <v>155.30708644868409</v>
      </c>
      <c r="W9" s="883">
        <f>santé!W9*100/santé!$E9</f>
        <v>155.33545956568116</v>
      </c>
      <c r="X9" s="883">
        <f>santé!X9*100/santé!$E9</f>
        <v>157.02786345174732</v>
      </c>
      <c r="Y9" s="883">
        <f>santé!Y9*100/santé!$E9</f>
        <v>154.23784028036843</v>
      </c>
      <c r="Z9" s="883">
        <f>santé!Z9*100/santé!$E9</f>
        <v>156.80560736860357</v>
      </c>
      <c r="AA9" s="883">
        <f>santé!AA9*100/santé!$E9</f>
        <v>158.2100766599587</v>
      </c>
      <c r="AB9" s="883">
        <f>santé!AB9*100/santé!$E9</f>
        <v>163.04716767986719</v>
      </c>
      <c r="AC9" s="883">
        <f>santé!AC9*100/santé!$E9</f>
        <v>164.53518003793593</v>
      </c>
      <c r="AD9" s="883">
        <f>santé!AD9*100/santé!$E9</f>
        <v>154.66291160723199</v>
      </c>
      <c r="AE9" s="883">
        <f>santé!AE9*100/santé!$E9</f>
        <v>175.27965910225356</v>
      </c>
      <c r="AF9" s="883">
        <f>santé!AF9*100/santé!$E9</f>
        <v>188.94867092963995</v>
      </c>
      <c r="AG9" s="883">
        <f>santé!AG9*100/santé!$E9</f>
        <v>193.48626793680151</v>
      </c>
    </row>
    <row r="10" spans="2:33" x14ac:dyDescent="0.25">
      <c r="B10" s="881" t="s">
        <v>37</v>
      </c>
      <c r="C10" s="881" t="s">
        <v>39</v>
      </c>
      <c r="D10" s="882" t="s">
        <v>35</v>
      </c>
      <c r="E10" s="883">
        <f>santé!E10*100/santé!$E10</f>
        <v>100</v>
      </c>
      <c r="F10" s="883">
        <f>santé!F10*100/santé!$E10</f>
        <v>102.53348322961573</v>
      </c>
      <c r="G10" s="883">
        <f>santé!G10*100/santé!$E10</f>
        <v>104.18352262165057</v>
      </c>
      <c r="H10" s="883">
        <f>santé!H10*100/santé!$E10</f>
        <v>109.16462329706904</v>
      </c>
      <c r="I10" s="883">
        <f>santé!I10*100/santé!$E10</f>
        <v>120.2324572662813</v>
      </c>
      <c r="J10" s="883">
        <f>santé!J10*100/santé!$E10</f>
        <v>125.43309107969583</v>
      </c>
      <c r="K10" s="883">
        <f>santé!K10*100/santé!$E10</f>
        <v>132.12354050297873</v>
      </c>
      <c r="L10" s="883">
        <f>santé!L10*100/santé!$E10</f>
        <v>137.31001088813545</v>
      </c>
      <c r="M10" s="883">
        <f>santé!M10*100/santé!$E10</f>
        <v>143.78004195915619</v>
      </c>
      <c r="N10" s="883">
        <f>santé!N10*100/santé!$E10</f>
        <v>151.45219400355853</v>
      </c>
      <c r="O10" s="883">
        <f>santé!O10*100/santé!$E10</f>
        <v>157.68498765126097</v>
      </c>
      <c r="P10" s="883">
        <f>santé!P10*100/santé!$E10</f>
        <v>165.11193534394999</v>
      </c>
      <c r="Q10" s="883">
        <f>santé!Q10*100/santé!$E10</f>
        <v>174.19688935706887</v>
      </c>
      <c r="R10" s="883">
        <f>santé!R10*100/santé!$E10</f>
        <v>187.21130949746384</v>
      </c>
      <c r="S10" s="883">
        <f>santé!S10*100/santé!$E10</f>
        <v>198.2331123248382</v>
      </c>
      <c r="T10" s="883">
        <f>santé!T10*100/santé!$E10</f>
        <v>204.24194676321403</v>
      </c>
      <c r="U10" s="883">
        <f>santé!U10*100/santé!$E10</f>
        <v>213.08612249595012</v>
      </c>
      <c r="V10" s="883">
        <f>santé!V10*100/santé!$E10</f>
        <v>222.7978082094771</v>
      </c>
      <c r="W10" s="883">
        <f>santé!W10*100/santé!$E10</f>
        <v>227.18404489806755</v>
      </c>
      <c r="X10" s="883">
        <f>santé!X10*100/santé!$E10</f>
        <v>234.44280188019508</v>
      </c>
      <c r="Y10" s="883">
        <f>santé!Y10*100/santé!$E10</f>
        <v>236.89838625439285</v>
      </c>
      <c r="Z10" s="883">
        <f>santé!Z10*100/santé!$E10</f>
        <v>243.59503217753857</v>
      </c>
      <c r="AA10" s="883">
        <f>santé!AA10*100/santé!$E10</f>
        <v>250.45632795418129</v>
      </c>
      <c r="AB10" s="883">
        <f>santé!AB10*100/santé!$E10</f>
        <v>263.63805359087166</v>
      </c>
      <c r="AC10" s="883">
        <f>santé!AC10*100/santé!$E10</f>
        <v>272.07857161826018</v>
      </c>
      <c r="AD10" s="883">
        <f>santé!AD10*100/santé!$E10</f>
        <v>260.56813051599136</v>
      </c>
      <c r="AE10" s="883">
        <f>santé!AE10*100/santé!$E10</f>
        <v>295.81293652128494</v>
      </c>
      <c r="AF10" s="883">
        <f>santé!AF10*100/santé!$E10</f>
        <v>322.64024007010892</v>
      </c>
      <c r="AG10" s="883">
        <f>santé!AG10*100/santé!$E10</f>
        <v>350.06860410562371</v>
      </c>
    </row>
    <row r="11" spans="2:33" x14ac:dyDescent="0.25">
      <c r="B11" s="881" t="s">
        <v>40</v>
      </c>
      <c r="C11" s="881" t="s">
        <v>38</v>
      </c>
      <c r="D11" s="882" t="s">
        <v>35</v>
      </c>
      <c r="E11" s="883">
        <f>santé!E11*100/santé!$E11</f>
        <v>100</v>
      </c>
      <c r="F11" s="883">
        <f>santé!F11*100/santé!$E11</f>
        <v>104.28692208115685</v>
      </c>
      <c r="G11" s="883">
        <f>santé!G11*100/santé!$E11</f>
        <v>107.64138598786893</v>
      </c>
      <c r="H11" s="883">
        <f>santé!H11*100/santé!$E11</f>
        <v>112.16510613815677</v>
      </c>
      <c r="I11" s="883">
        <f>santé!I11*100/santé!$E11</f>
        <v>116.37590202523744</v>
      </c>
      <c r="J11" s="883">
        <f>santé!J11*100/santé!$E11</f>
        <v>121.43215472210431</v>
      </c>
      <c r="K11" s="883">
        <f>santé!K11*100/santé!$E11</f>
        <v>125.94289483008423</v>
      </c>
      <c r="L11" s="883">
        <f>santé!L11*100/santé!$E11</f>
        <v>131.2131428190547</v>
      </c>
      <c r="M11" s="883">
        <f>santé!M11*100/santé!$E11</f>
        <v>134.78090039396182</v>
      </c>
      <c r="N11" s="883">
        <f>santé!N11*100/santé!$E11</f>
        <v>138.13290861699403</v>
      </c>
      <c r="O11" s="883">
        <f>santé!O11*100/santé!$E11</f>
        <v>140.19217478854807</v>
      </c>
      <c r="P11" s="883">
        <f>santé!P11*100/santé!$E11</f>
        <v>142.03779647995287</v>
      </c>
      <c r="Q11" s="883">
        <f>santé!Q11*100/santé!$E11</f>
        <v>147.30979852869467</v>
      </c>
      <c r="R11" s="883">
        <f>santé!R11*100/santé!$E11</f>
        <v>152.07242161983913</v>
      </c>
      <c r="S11" s="883">
        <f>santé!S11*100/santé!$E11</f>
        <v>160.67012099504302</v>
      </c>
      <c r="T11" s="883">
        <f>santé!T11*100/santé!$E11</f>
        <v>165.5316730572911</v>
      </c>
      <c r="U11" s="883">
        <f>santé!U11*100/santé!$E11</f>
        <v>169.47971079062489</v>
      </c>
      <c r="V11" s="883">
        <f>santé!V11*100/santé!$E11</f>
        <v>171.69122935033135</v>
      </c>
      <c r="W11" s="883">
        <f>santé!W11*100/santé!$E11</f>
        <v>170.86962775343534</v>
      </c>
      <c r="X11" s="883">
        <f>santé!X11*100/santé!$E11</f>
        <v>173.984136283428</v>
      </c>
      <c r="Y11" s="883">
        <f>santé!Y11*100/santé!$E11</f>
        <v>174.75416852304659</v>
      </c>
      <c r="Z11" s="883">
        <f>santé!Z11*100/santé!$E11</f>
        <v>178.53557057810303</v>
      </c>
      <c r="AA11" s="883">
        <f>santé!AA11*100/santé!$E11</f>
        <v>180.9372292170228</v>
      </c>
      <c r="AB11" s="883">
        <f>santé!AB11*100/santé!$E11</f>
        <v>187.31078080216662</v>
      </c>
      <c r="AC11" s="883">
        <f>santé!AC11*100/santé!$E11</f>
        <v>194.50172424075524</v>
      </c>
      <c r="AD11" s="883">
        <f>santé!AD11*100/santé!$E11</f>
        <v>191.48895117750033</v>
      </c>
      <c r="AE11" s="883">
        <f>santé!AE11*100/santé!$E11</f>
        <v>209.74941502106626</v>
      </c>
      <c r="AF11" s="883">
        <f>santé!AF11*100/santé!$E11</f>
        <v>221.70543723447921</v>
      </c>
      <c r="AG11" s="883">
        <f>santé!AG11*100/santé!$E11</f>
        <v>230.69850168214333</v>
      </c>
    </row>
    <row r="12" spans="2:33" x14ac:dyDescent="0.25">
      <c r="B12" s="881" t="s">
        <v>40</v>
      </c>
      <c r="C12" s="881" t="s">
        <v>39</v>
      </c>
      <c r="D12" s="882" t="s">
        <v>35</v>
      </c>
      <c r="E12" s="883">
        <f>santé!E12*100/santé!$E12</f>
        <v>100</v>
      </c>
      <c r="F12" s="883">
        <f>santé!F12*100/santé!$E12</f>
        <v>104.27932461142794</v>
      </c>
      <c r="G12" s="883">
        <f>santé!G12*100/santé!$E12</f>
        <v>106.02761936710274</v>
      </c>
      <c r="H12" s="883">
        <f>santé!H12*100/santé!$E12</f>
        <v>111.28424466062843</v>
      </c>
      <c r="I12" s="883">
        <f>santé!I12*100/santé!$E12</f>
        <v>120.40199038354019</v>
      </c>
      <c r="J12" s="883">
        <f>santé!J12*100/santé!$E12</f>
        <v>128.77949234037794</v>
      </c>
      <c r="K12" s="883">
        <f>santé!K12*100/santé!$E12</f>
        <v>136.37370010063736</v>
      </c>
      <c r="L12" s="883">
        <f>santé!L12*100/santé!$E12</f>
        <v>144.0769316784077</v>
      </c>
      <c r="M12" s="883">
        <f>santé!M12*100/santé!$E12</f>
        <v>151.95571955719558</v>
      </c>
      <c r="N12" s="883">
        <f>santé!N12*100/santé!$E12</f>
        <v>160.05814603600581</v>
      </c>
      <c r="O12" s="883">
        <f>santé!O12*100/santé!$E12</f>
        <v>167.37560102873755</v>
      </c>
      <c r="P12" s="883">
        <f>santé!P12*100/santé!$E12</f>
        <v>174.69641060046965</v>
      </c>
      <c r="Q12" s="883">
        <f>santé!Q12*100/santé!$E12</f>
        <v>185.74751202057479</v>
      </c>
      <c r="R12" s="883">
        <f>santé!R12*100/santé!$E12</f>
        <v>199.63435088896344</v>
      </c>
      <c r="S12" s="883">
        <f>santé!S12*100/santé!$E12</f>
        <v>216.65716202616574</v>
      </c>
      <c r="T12" s="883">
        <f>santé!T12*100/santé!$E12</f>
        <v>224.67851951246786</v>
      </c>
      <c r="U12" s="883">
        <f>santé!U12*100/santé!$E12</f>
        <v>234.22676954042271</v>
      </c>
      <c r="V12" s="883">
        <f>santé!V12*100/santé!$E12</f>
        <v>242.85418763278543</v>
      </c>
      <c r="W12" s="883">
        <f>santé!W12*100/santé!$E12</f>
        <v>247.42815609974281</v>
      </c>
      <c r="X12" s="883">
        <f>santé!X12*100/santé!$E12</f>
        <v>255.16940623951695</v>
      </c>
      <c r="Y12" s="883">
        <f>santé!Y12*100/santé!$E12</f>
        <v>262.26601811472659</v>
      </c>
      <c r="Z12" s="883">
        <f>santé!Z12*100/santé!$E12</f>
        <v>269.77915688247793</v>
      </c>
      <c r="AA12" s="883">
        <f>santé!AA12*100/santé!$E12</f>
        <v>277.97159789779715</v>
      </c>
      <c r="AB12" s="883">
        <f>santé!AB12*100/santé!$E12</f>
        <v>292.75299116627531</v>
      </c>
      <c r="AC12" s="883">
        <f>santé!AC12*100/santé!$E12</f>
        <v>307.64676283126465</v>
      </c>
      <c r="AD12" s="883">
        <f>santé!AD12*100/santé!$E12</f>
        <v>305.18002907301798</v>
      </c>
      <c r="AE12" s="883">
        <f>santé!AE12*100/santé!$E12</f>
        <v>337.24365425472439</v>
      </c>
      <c r="AF12" s="883">
        <f>santé!AF12*100/santé!$E12</f>
        <v>364.5342726154534</v>
      </c>
      <c r="AG12" s="883">
        <f>santé!AG12*100/santé!$E12</f>
        <v>397.82679190428269</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santé!E14*100/santé!$E14</f>
        <v>100</v>
      </c>
      <c r="F14" s="883">
        <f>santé!F14*100/santé!$E14</f>
        <v>95.825446167971108</v>
      </c>
      <c r="G14" s="883">
        <f>santé!G14*100/santé!$E14</f>
        <v>96.66011606884787</v>
      </c>
      <c r="H14" s="883">
        <f>santé!H14*100/santé!$E14</f>
        <v>96.964669277460089</v>
      </c>
      <c r="I14" s="883">
        <f>santé!I14*100/santé!$E14</f>
        <v>96.89446406002935</v>
      </c>
      <c r="J14" s="883">
        <f>santé!J14*100/santé!$E14</f>
        <v>96.752211712298873</v>
      </c>
      <c r="K14" s="883">
        <f>santé!K14*100/santé!$E14</f>
        <v>99.727396895384999</v>
      </c>
      <c r="L14" s="883">
        <f>santé!L14*100/santé!$E14</f>
        <v>103.87021315182464</v>
      </c>
      <c r="M14" s="883">
        <f>santé!M14*100/santé!$E14</f>
        <v>104.27033330121793</v>
      </c>
      <c r="N14" s="883">
        <f>santé!N14*100/santé!$E14</f>
        <v>107.72902061242186</v>
      </c>
      <c r="O14" s="883">
        <f>santé!O14*100/santé!$E14</f>
        <v>109.09940378697286</v>
      </c>
      <c r="P14" s="883">
        <f>santé!P14*100/santé!$E14</f>
        <v>113.45255232449404</v>
      </c>
      <c r="Q14" s="883">
        <f>santé!Q14*100/santé!$E14</f>
        <v>114.86154482649179</v>
      </c>
      <c r="R14" s="883">
        <f>santé!R14*100/santé!$E14</f>
        <v>118.83433835656034</v>
      </c>
      <c r="S14" s="883">
        <f>santé!S14*100/santé!$E14</f>
        <v>121.88327089720993</v>
      </c>
      <c r="T14" s="883">
        <f>santé!T14*100/santé!$E14</f>
        <v>124.45628148962578</v>
      </c>
      <c r="U14" s="883">
        <f>santé!U14*100/santé!$E14</f>
        <v>128.52924674264793</v>
      </c>
      <c r="V14" s="883">
        <f>santé!V14*100/santé!$E14</f>
        <v>131.03686942821358</v>
      </c>
      <c r="W14" s="883">
        <f>santé!W14*100/santé!$E14</f>
        <v>133.5699246799322</v>
      </c>
      <c r="X14" s="883">
        <f>santé!X14*100/santé!$E14</f>
        <v>136.07287174052266</v>
      </c>
      <c r="Y14" s="883">
        <f>santé!Y14*100/santé!$E14</f>
        <v>137.38417201765969</v>
      </c>
      <c r="Z14" s="883">
        <f>santé!Z14*100/santé!$E14</f>
        <v>139.23189399649752</v>
      </c>
      <c r="AA14" s="883">
        <f>santé!AA14*100/santé!$E14</f>
        <v>140.91235611826781</v>
      </c>
      <c r="AB14" s="883">
        <f>santé!AB14*100/santé!$E14</f>
        <v>140.88380646879799</v>
      </c>
      <c r="AC14" s="883">
        <f>santé!AC14*100/santé!$E14</f>
        <v>142.12058011754237</v>
      </c>
      <c r="AD14" s="883">
        <f>santé!AD14*100/santé!$E14</f>
        <v>133.60414175361439</v>
      </c>
      <c r="AE14" s="883">
        <f>santé!AE14*100/santé!$E14</f>
        <v>144.16219884724592</v>
      </c>
      <c r="AF14" s="883">
        <f>santé!AF14*100/santé!$E14</f>
        <v>145.44579958854499</v>
      </c>
      <c r="AG14" s="883">
        <f>santé!AG14*100/santé!$E14</f>
        <v>145.10943796154086</v>
      </c>
    </row>
    <row r="15" spans="2:33" x14ac:dyDescent="0.25">
      <c r="B15" s="881" t="s">
        <v>37</v>
      </c>
      <c r="C15" s="881" t="s">
        <v>39</v>
      </c>
      <c r="D15" s="882" t="s">
        <v>35</v>
      </c>
      <c r="E15" s="883">
        <f>santé!E15*100/santé!$E15</f>
        <v>100</v>
      </c>
      <c r="F15" s="883">
        <f>santé!F15*100/santé!$E15</f>
        <v>103.87548958977533</v>
      </c>
      <c r="G15" s="883">
        <f>santé!G15*100/santé!$E15</f>
        <v>107.03940852024476</v>
      </c>
      <c r="H15" s="883">
        <f>santé!H15*100/santé!$E15</f>
        <v>109.43481605502512</v>
      </c>
      <c r="I15" s="883">
        <f>santé!I15*100/santé!$E15</f>
        <v>113.02484778094535</v>
      </c>
      <c r="J15" s="883">
        <f>santé!J15*100/santé!$E15</f>
        <v>116.23338914279681</v>
      </c>
      <c r="K15" s="883">
        <f>santé!K15*100/santé!$E15</f>
        <v>122.28582489906533</v>
      </c>
      <c r="L15" s="883">
        <f>santé!L15*100/santé!$E15</f>
        <v>132.0164059711098</v>
      </c>
      <c r="M15" s="883">
        <f>santé!M15*100/santé!$E15</f>
        <v>138.82490912107639</v>
      </c>
      <c r="N15" s="883">
        <f>santé!N15*100/santé!$E15</f>
        <v>147.90488257387213</v>
      </c>
      <c r="O15" s="883">
        <f>santé!O15*100/santé!$E15</f>
        <v>154.78528440200915</v>
      </c>
      <c r="P15" s="883">
        <f>santé!P15*100/santé!$E15</f>
        <v>163.55667174482505</v>
      </c>
      <c r="Q15" s="883">
        <f>santé!Q15*100/santé!$E15</f>
        <v>171.9668059389314</v>
      </c>
      <c r="R15" s="883">
        <f>santé!R15*100/santé!$E15</f>
        <v>179.39574943059262</v>
      </c>
      <c r="S15" s="883">
        <f>santé!S15*100/santé!$E15</f>
        <v>187.13742703289742</v>
      </c>
      <c r="T15" s="883">
        <f>santé!T15*100/santé!$E15</f>
        <v>192.72591519978278</v>
      </c>
      <c r="U15" s="883">
        <f>santé!U15*100/santé!$E15</f>
        <v>200.20174366864262</v>
      </c>
      <c r="V15" s="883">
        <f>santé!V15*100/santé!$E15</f>
        <v>205.29724824149912</v>
      </c>
      <c r="W15" s="883">
        <f>santé!W15*100/santé!$E15</f>
        <v>211.92311366527397</v>
      </c>
      <c r="X15" s="883">
        <f>santé!X15*100/santé!$E15</f>
        <v>217.14506940987778</v>
      </c>
      <c r="Y15" s="883">
        <f>santé!Y15*100/santé!$E15</f>
        <v>220.87814431020007</v>
      </c>
      <c r="Z15" s="883">
        <f>santé!Z15*100/santé!$E15</f>
        <v>224.90409319677613</v>
      </c>
      <c r="AA15" s="883">
        <f>santé!AA15*100/santé!$E15</f>
        <v>229.14083593526104</v>
      </c>
      <c r="AB15" s="883">
        <f>santé!AB15*100/santé!$E15</f>
        <v>231.47389776309637</v>
      </c>
      <c r="AC15" s="883">
        <f>santé!AC15*100/santé!$E15</f>
        <v>235.813209245265</v>
      </c>
      <c r="AD15" s="883">
        <f>santé!AD15*100/santé!$E15</f>
        <v>237.05496980758306</v>
      </c>
      <c r="AE15" s="883">
        <f>santé!AE15*100/santé!$E15</f>
        <v>262.75472494984695</v>
      </c>
      <c r="AF15" s="883">
        <f>santé!AF15*100/santé!$E15</f>
        <v>266.51884700665192</v>
      </c>
      <c r="AG15" s="883">
        <f>santé!AG15*100/santé!$E15</f>
        <v>274.77412250931417</v>
      </c>
    </row>
    <row r="16" spans="2:33" x14ac:dyDescent="0.25">
      <c r="B16" s="881" t="s">
        <v>40</v>
      </c>
      <c r="C16" s="881" t="s">
        <v>38</v>
      </c>
      <c r="D16" s="882" t="s">
        <v>35</v>
      </c>
      <c r="E16" s="883">
        <f>santé!E16*100/santé!$E16</f>
        <v>100</v>
      </c>
      <c r="F16" s="883">
        <f>santé!F16*100/santé!$E16</f>
        <v>102.26148244958924</v>
      </c>
      <c r="G16" s="883">
        <f>santé!G16*100/santé!$E16</f>
        <v>102.55470739740717</v>
      </c>
      <c r="H16" s="883">
        <f>santé!H16*100/santé!$E16</f>
        <v>104.37246270657397</v>
      </c>
      <c r="I16" s="883">
        <f>santé!I16*100/santé!$E16</f>
        <v>106.17430009000211</v>
      </c>
      <c r="J16" s="883">
        <f>santé!J16*100/santé!$E16</f>
        <v>108.49867629880698</v>
      </c>
      <c r="K16" s="883">
        <f>santé!K16*100/santé!$E16</f>
        <v>111.28892112368587</v>
      </c>
      <c r="L16" s="883">
        <f>santé!L16*100/santé!$E16</f>
        <v>115.89979366538365</v>
      </c>
      <c r="M16" s="883">
        <f>santé!M16*100/santé!$E16</f>
        <v>117.71419783228968</v>
      </c>
      <c r="N16" s="883">
        <f>santé!N16*100/santé!$E16</f>
        <v>121.35120449627544</v>
      </c>
      <c r="O16" s="883">
        <f>santé!O16*100/santé!$E16</f>
        <v>124.12696759924168</v>
      </c>
      <c r="P16" s="883">
        <f>santé!P16*100/santé!$E16</f>
        <v>127.36279466115164</v>
      </c>
      <c r="Q16" s="883">
        <f>santé!Q16*100/santé!$E16</f>
        <v>130.43854483828343</v>
      </c>
      <c r="R16" s="883">
        <f>santé!R16*100/santé!$E16</f>
        <v>133.73762471036557</v>
      </c>
      <c r="S16" s="883">
        <f>santé!S16*100/santé!$E16</f>
        <v>137.68209867677754</v>
      </c>
      <c r="T16" s="883">
        <f>santé!T16*100/santé!$E16</f>
        <v>141.19200130215813</v>
      </c>
      <c r="U16" s="883">
        <f>santé!U16*100/santé!$E16</f>
        <v>145.69850969916317</v>
      </c>
      <c r="V16" s="883">
        <f>santé!V16*100/santé!$E16</f>
        <v>148.92703605829072</v>
      </c>
      <c r="W16" s="883">
        <f>santé!W16*100/santé!$E16</f>
        <v>152.83662224009498</v>
      </c>
      <c r="X16" s="883">
        <f>santé!X16*100/santé!$E16</f>
        <v>156.42581528503857</v>
      </c>
      <c r="Y16" s="883">
        <f>santé!Y16*100/santé!$E16</f>
        <v>159.76606633346734</v>
      </c>
      <c r="Z16" s="883">
        <f>santé!Z16*100/santé!$E16</f>
        <v>162.66019656843034</v>
      </c>
      <c r="AA16" s="883">
        <f>santé!AA16*100/santé!$E16</f>
        <v>165.22256371957641</v>
      </c>
      <c r="AB16" s="883">
        <f>santé!AB16*100/santé!$E16</f>
        <v>167.2865083012581</v>
      </c>
      <c r="AC16" s="883">
        <f>santé!AC16*100/santé!$E16</f>
        <v>169.37265420041746</v>
      </c>
      <c r="AD16" s="883">
        <f>santé!AD16*100/santé!$E16</f>
        <v>159.84691264050861</v>
      </c>
      <c r="AE16" s="883">
        <f>santé!AE16*100/santé!$E16</f>
        <v>173.14059477987783</v>
      </c>
      <c r="AF16" s="883">
        <f>santé!AF16*100/santé!$E16</f>
        <v>174.5379014189694</v>
      </c>
      <c r="AG16" s="883">
        <f>santé!AG16*100/santé!$E16</f>
        <v>176.4287834396124</v>
      </c>
    </row>
    <row r="17" spans="2:33" x14ac:dyDescent="0.25">
      <c r="B17" s="881" t="s">
        <v>40</v>
      </c>
      <c r="C17" s="881" t="s">
        <v>39</v>
      </c>
      <c r="D17" s="882" t="s">
        <v>35</v>
      </c>
      <c r="E17" s="883">
        <f>santé!E17*100/santé!$E17</f>
        <v>100</v>
      </c>
      <c r="F17" s="883">
        <f>santé!F17*100/santé!$E17</f>
        <v>104.11746420635973</v>
      </c>
      <c r="G17" s="883">
        <f>santé!G17*100/santé!$E17</f>
        <v>105.71070424814963</v>
      </c>
      <c r="H17" s="883">
        <f>santé!H17*100/santé!$E17</f>
        <v>108.92063597168882</v>
      </c>
      <c r="I17" s="883">
        <f>santé!I17*100/santé!$E17</f>
        <v>112.24469900969703</v>
      </c>
      <c r="J17" s="883">
        <f>santé!J17*100/santé!$E17</f>
        <v>116.83340322841714</v>
      </c>
      <c r="K17" s="883">
        <f>santé!K17*100/santé!$E17</f>
        <v>122.69355420179815</v>
      </c>
      <c r="L17" s="883">
        <f>santé!L17*100/santé!$E17</f>
        <v>131.01649523977693</v>
      </c>
      <c r="M17" s="883">
        <f>santé!M17*100/santé!$E17</f>
        <v>138.1480010006033</v>
      </c>
      <c r="N17" s="883">
        <f>santé!N17*100/santé!$E17</f>
        <v>146.44059285745817</v>
      </c>
      <c r="O17" s="883">
        <f>santé!O17*100/santé!$E17</f>
        <v>153.7037037037037</v>
      </c>
      <c r="P17" s="883">
        <f>santé!P17*100/santé!$E17</f>
        <v>161.58032784472991</v>
      </c>
      <c r="Q17" s="883">
        <f>santé!Q17*100/santé!$E17</f>
        <v>168.66401065348225</v>
      </c>
      <c r="R17" s="883">
        <f>santé!R17*100/santé!$E17</f>
        <v>175.09077164172515</v>
      </c>
      <c r="S17" s="883">
        <f>santé!S17*100/santé!$E17</f>
        <v>183.07748053973719</v>
      </c>
      <c r="T17" s="883">
        <f>santé!T17*100/santé!$E17</f>
        <v>189.97594137641815</v>
      </c>
      <c r="U17" s="883">
        <f>santé!U17*100/santé!$E17</f>
        <v>197.62954501979135</v>
      </c>
      <c r="V17" s="883">
        <f>santé!V17*100/santé!$E17</f>
        <v>203.58341058579438</v>
      </c>
      <c r="W17" s="883">
        <f>santé!W17*100/santé!$E17</f>
        <v>211.30461013257994</v>
      </c>
      <c r="X17" s="883">
        <f>santé!X17*100/santé!$E17</f>
        <v>217.28045586309395</v>
      </c>
      <c r="Y17" s="883">
        <f>santé!Y17*100/santé!$E17</f>
        <v>222.87390191144661</v>
      </c>
      <c r="Z17" s="883">
        <f>santé!Z17*100/santé!$E17</f>
        <v>227.74135876042911</v>
      </c>
      <c r="AA17" s="883">
        <f>santé!AA17*100/santé!$E17</f>
        <v>233.21598316632088</v>
      </c>
      <c r="AB17" s="883">
        <f>santé!AB17*100/santé!$E17</f>
        <v>238.33377477596787</v>
      </c>
      <c r="AC17" s="883">
        <f>santé!AC17*100/santé!$E17</f>
        <v>243.78430377139162</v>
      </c>
      <c r="AD17" s="883">
        <f>santé!AD17*100/santé!$E17</f>
        <v>245.65887152547862</v>
      </c>
      <c r="AE17" s="883">
        <f>santé!AE17*100/santé!$E17</f>
        <v>272.3301917332509</v>
      </c>
      <c r="AF17" s="883">
        <f>santé!AF17*100/santé!$E17</f>
        <v>280.54424358804573</v>
      </c>
      <c r="AG17" s="883">
        <f>santé!AG17*100/santé!$E17</f>
        <v>292.61963095395754</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santé!E19*100/santé!$E19</f>
        <v>100</v>
      </c>
      <c r="F19" s="883">
        <f>santé!F19*100/santé!$E19</f>
        <v>105.76049888799102</v>
      </c>
      <c r="G19" s="883">
        <f>santé!G19*100/santé!$E19</f>
        <v>110.26712754225458</v>
      </c>
      <c r="H19" s="883">
        <f>santé!H19*100/santé!$E19</f>
        <v>111.82991163839209</v>
      </c>
      <c r="I19" s="883">
        <f>santé!I19*100/santé!$E19</f>
        <v>115.33708967299405</v>
      </c>
      <c r="J19" s="883">
        <f>santé!J19*100/santé!$E19</f>
        <v>118.22642693026134</v>
      </c>
      <c r="K19" s="883">
        <f>santé!K19*100/santé!$E19</f>
        <v>120.09813141506618</v>
      </c>
      <c r="L19" s="883">
        <f>santé!L19*100/santé!$E19</f>
        <v>124.78648370347872</v>
      </c>
      <c r="M19" s="883">
        <f>santé!M19*100/santé!$E19</f>
        <v>125.93131323045951</v>
      </c>
      <c r="N19" s="883">
        <f>santé!N19*100/santé!$E19</f>
        <v>125.89496850362971</v>
      </c>
      <c r="O19" s="883">
        <f>santé!O19*100/santé!$E19</f>
        <v>128.85698868829931</v>
      </c>
      <c r="P19" s="883">
        <f>santé!P19*100/santé!$E19</f>
        <v>130.00181821528008</v>
      </c>
      <c r="Q19" s="883">
        <f>santé!Q19*100/santé!$E19</f>
        <v>133.76340281143334</v>
      </c>
      <c r="R19" s="883">
        <f>santé!R19*100/santé!$E19</f>
        <v>143.06741793459881</v>
      </c>
      <c r="S19" s="883">
        <f>santé!S19*100/santé!$E19</f>
        <v>147.35599128039817</v>
      </c>
      <c r="T19" s="883">
        <f>santé!T19*100/santé!$E19</f>
        <v>151.5900442728242</v>
      </c>
      <c r="U19" s="883">
        <f>santé!U19*100/santé!$E19</f>
        <v>156.18753800729087</v>
      </c>
      <c r="V19" s="883">
        <f>santé!V19*100/santé!$E19</f>
        <v>160.13083971133582</v>
      </c>
      <c r="W19" s="883">
        <f>santé!W19*100/santé!$E19</f>
        <v>156.75086495750949</v>
      </c>
      <c r="X19" s="883">
        <f>santé!X19*100/santé!$E19</f>
        <v>160.33073244577105</v>
      </c>
      <c r="Y19" s="883">
        <f>santé!Y19*100/santé!$E19</f>
        <v>164.36489270376183</v>
      </c>
      <c r="Z19" s="883">
        <f>santé!Z19*100/santé!$E19</f>
        <v>167.56315034969646</v>
      </c>
      <c r="AA19" s="883">
        <f>santé!AA19*100/santé!$E19</f>
        <v>173.03289142304911</v>
      </c>
      <c r="AB19" s="883">
        <f>santé!AB19*100/santé!$E19</f>
        <v>174.68654059938976</v>
      </c>
      <c r="AC19" s="883">
        <f>santé!AC19*100/santé!$E19</f>
        <v>178.35726011533987</v>
      </c>
      <c r="AD19" s="883">
        <f>santé!AD19*100/santé!$E19</f>
        <v>181.71906576887991</v>
      </c>
      <c r="AE19" s="883">
        <f>santé!AE19*100/santé!$E19</f>
        <v>184.37216556488215</v>
      </c>
      <c r="AF19" s="883">
        <f>santé!AF19*100/santé!$E19</f>
        <v>192.51317553452333</v>
      </c>
      <c r="AG19" s="883">
        <f>santé!AG19*100/santé!$E19</f>
        <v>196.00218446883903</v>
      </c>
    </row>
    <row r="20" spans="2:33" x14ac:dyDescent="0.25">
      <c r="B20" s="881" t="s">
        <v>37</v>
      </c>
      <c r="C20" s="881" t="s">
        <v>39</v>
      </c>
      <c r="D20" s="882" t="s">
        <v>35</v>
      </c>
      <c r="E20" s="883">
        <f>santé!E20*100/santé!$E20</f>
        <v>100</v>
      </c>
      <c r="F20" s="883">
        <f>santé!F20*100/santé!$E20</f>
        <v>106.38565926352543</v>
      </c>
      <c r="G20" s="883">
        <f>santé!G20*100/santé!$E20</f>
        <v>108.3933263741406</v>
      </c>
      <c r="H20" s="883">
        <f>santé!H20*100/santé!$E20</f>
        <v>110.9544292862028</v>
      </c>
      <c r="I20" s="883">
        <f>santé!I20*100/santé!$E20</f>
        <v>113.7261077714985</v>
      </c>
      <c r="J20" s="883">
        <f>santé!J20*100/santé!$E20</f>
        <v>117.02242539865375</v>
      </c>
      <c r="K20" s="883">
        <f>santé!K20*100/santé!$E20</f>
        <v>120.38263561426875</v>
      </c>
      <c r="L20" s="883">
        <f>santé!L20*100/santé!$E20</f>
        <v>127.14805082610417</v>
      </c>
      <c r="M20" s="883">
        <f>santé!M20*100/santé!$E20</f>
        <v>129.37709225729816</v>
      </c>
      <c r="N20" s="883">
        <f>santé!N20*100/santé!$E20</f>
        <v>132.41603973939024</v>
      </c>
      <c r="O20" s="883">
        <f>santé!O20*100/santé!$E20</f>
        <v>135.50988085382096</v>
      </c>
      <c r="P20" s="883">
        <f>santé!P20*100/santé!$E20</f>
        <v>138.67661351283252</v>
      </c>
      <c r="Q20" s="883">
        <f>santé!Q20*100/santé!$E20</f>
        <v>140.09394910190417</v>
      </c>
      <c r="R20" s="883">
        <f>santé!R20*100/santé!$E20</f>
        <v>145.79658759583887</v>
      </c>
      <c r="S20" s="883">
        <f>santé!S20*100/santé!$E20</f>
        <v>153.8821496706382</v>
      </c>
      <c r="T20" s="883">
        <f>santé!T20*100/santé!$E20</f>
        <v>160.47028544688817</v>
      </c>
      <c r="U20" s="883">
        <f>santé!U20*100/santé!$E20</f>
        <v>166.38889888772903</v>
      </c>
      <c r="V20" s="883">
        <f>santé!V20*100/santé!$E20</f>
        <v>173.33879270004678</v>
      </c>
      <c r="W20" s="883">
        <f>santé!W20*100/santé!$E20</f>
        <v>180.76383139555813</v>
      </c>
      <c r="X20" s="883">
        <f>santé!X20*100/santé!$E20</f>
        <v>190.8876570317843</v>
      </c>
      <c r="Y20" s="883">
        <f>santé!Y20*100/santé!$E20</f>
        <v>199.9388070983766</v>
      </c>
      <c r="Z20" s="883">
        <f>santé!Z20*100/santé!$E20</f>
        <v>208.88826896080056</v>
      </c>
      <c r="AA20" s="883">
        <f>santé!AA20*100/santé!$E20</f>
        <v>220.44022893344373</v>
      </c>
      <c r="AB20" s="883">
        <f>santé!AB20*100/santé!$E20</f>
        <v>227.71588495734494</v>
      </c>
      <c r="AC20" s="883">
        <f>santé!AC20*100/santé!$E20</f>
        <v>241.60937331269574</v>
      </c>
      <c r="AD20" s="883">
        <f>santé!AD20*100/santé!$E20</f>
        <v>250.56963392246499</v>
      </c>
      <c r="AE20" s="883">
        <f>santé!AE20*100/santé!$E20</f>
        <v>258.53281019401749</v>
      </c>
      <c r="AF20" s="883">
        <f>santé!AF20*100/santé!$E20</f>
        <v>274.9199092905223</v>
      </c>
      <c r="AG20" s="883">
        <f>santé!AG20*100/santé!$E20</f>
        <v>294.9587847809654</v>
      </c>
    </row>
    <row r="21" spans="2:33" x14ac:dyDescent="0.25">
      <c r="B21" s="881" t="s">
        <v>40</v>
      </c>
      <c r="C21" s="881" t="s">
        <v>38</v>
      </c>
      <c r="D21" s="882" t="s">
        <v>35</v>
      </c>
      <c r="E21" s="883">
        <f>santé!E21*100/santé!$E21</f>
        <v>100</v>
      </c>
      <c r="F21" s="883">
        <f>santé!F21*100/santé!$E21</f>
        <v>105.78056566396633</v>
      </c>
      <c r="G21" s="883">
        <f>santé!G21*100/santé!$E21</f>
        <v>109.69766102063592</v>
      </c>
      <c r="H21" s="883">
        <f>santé!H21*100/santé!$E21</f>
        <v>110.93363516223417</v>
      </c>
      <c r="I21" s="883">
        <f>santé!I21*100/santé!$E21</f>
        <v>115.1359581060327</v>
      </c>
      <c r="J21" s="883">
        <f>santé!J21*100/santé!$E21</f>
        <v>117.53184720798988</v>
      </c>
      <c r="K21" s="883">
        <f>santé!K21*100/santé!$E21</f>
        <v>119.01502160909003</v>
      </c>
      <c r="L21" s="883">
        <f>santé!L21*100/santé!$E21</f>
        <v>122.89408511214735</v>
      </c>
      <c r="M21" s="883">
        <f>santé!M21*100/santé!$E21</f>
        <v>124.70050990201831</v>
      </c>
      <c r="N21" s="883">
        <f>santé!N21*100/santé!$E21</f>
        <v>124.43430050468808</v>
      </c>
      <c r="O21" s="883">
        <f>santé!O21*100/santé!$E21</f>
        <v>126.83019413263048</v>
      </c>
      <c r="P21" s="883">
        <f>santé!P21*100/santé!$E21</f>
        <v>128.78874181096526</v>
      </c>
      <c r="Q21" s="883">
        <f>santé!Q21*100/santé!$E21</f>
        <v>132.42060958050592</v>
      </c>
      <c r="R21" s="883">
        <f>santé!R21*100/santé!$E21</f>
        <v>139.49419942948145</v>
      </c>
      <c r="S21" s="883">
        <f>santé!S21*100/santé!$E21</f>
        <v>145.95930677657205</v>
      </c>
      <c r="T21" s="883">
        <f>santé!T21*100/santé!$E21</f>
        <v>150.37078907428983</v>
      </c>
      <c r="U21" s="883">
        <f>santé!U21*100/santé!$E21</f>
        <v>153.96462951620342</v>
      </c>
      <c r="V21" s="883">
        <f>santé!V21*100/santé!$E21</f>
        <v>156.22741844548068</v>
      </c>
      <c r="W21" s="883">
        <f>santé!W21*100/santé!$E21</f>
        <v>155.14356266636108</v>
      </c>
      <c r="X21" s="883">
        <f>santé!X21*100/santé!$E21</f>
        <v>158.60429388362434</v>
      </c>
      <c r="Y21" s="883">
        <f>santé!Y21*100/santé!$E21</f>
        <v>162.59744842153324</v>
      </c>
      <c r="Z21" s="883">
        <f>santé!Z21*100/santé!$E21</f>
        <v>168.92945106995876</v>
      </c>
      <c r="AA21" s="883">
        <f>santé!AA21*100/santé!$E21</f>
        <v>173.58813362717839</v>
      </c>
      <c r="AB21" s="883">
        <f>santé!AB21*100/santé!$E21</f>
        <v>175.56569496932673</v>
      </c>
      <c r="AC21" s="883">
        <f>santé!AC21*100/santé!$E21</f>
        <v>179.38771295495826</v>
      </c>
      <c r="AD21" s="883">
        <f>santé!AD21*100/santé!$E21</f>
        <v>190.15021609090024</v>
      </c>
      <c r="AE21" s="883">
        <f>santé!AE21*100/santé!$E21</f>
        <v>193.82011571405314</v>
      </c>
      <c r="AF21" s="883">
        <f>santé!AF21*100/santé!$E21</f>
        <v>197.18577408626356</v>
      </c>
      <c r="AG21" s="883">
        <f>santé!AG21*100/santé!$E21</f>
        <v>198.74500766860302</v>
      </c>
    </row>
    <row r="22" spans="2:33" x14ac:dyDescent="0.25">
      <c r="B22" s="881" t="s">
        <v>40</v>
      </c>
      <c r="C22" s="881" t="s">
        <v>39</v>
      </c>
      <c r="D22" s="882" t="s">
        <v>35</v>
      </c>
      <c r="E22" s="883">
        <f>santé!E22*100/santé!$E22</f>
        <v>100</v>
      </c>
      <c r="F22" s="883">
        <f>santé!F22*100/santé!$E22</f>
        <v>106.36826515874765</v>
      </c>
      <c r="G22" s="883">
        <f>santé!G22*100/santé!$E22</f>
        <v>108.42145847102886</v>
      </c>
      <c r="H22" s="883">
        <f>santé!H22*100/santé!$E22</f>
        <v>110.30941715013097</v>
      </c>
      <c r="I22" s="883">
        <f>santé!I22*100/santé!$E22</f>
        <v>113.81545127414262</v>
      </c>
      <c r="J22" s="883">
        <f>santé!J22*100/santé!$E22</f>
        <v>117.02345107830898</v>
      </c>
      <c r="K22" s="883">
        <f>santé!K22*100/santé!$E22</f>
        <v>119.8758904310788</v>
      </c>
      <c r="L22" s="883">
        <f>santé!L22*100/santé!$E22</f>
        <v>125.50733152187217</v>
      </c>
      <c r="M22" s="883">
        <f>santé!M22*100/santé!$E22</f>
        <v>128.26001811461163</v>
      </c>
      <c r="N22" s="883">
        <f>santé!N22*100/santé!$E22</f>
        <v>130.33340677094807</v>
      </c>
      <c r="O22" s="883">
        <f>santé!O22*100/santé!$E22</f>
        <v>133.20481750752737</v>
      </c>
      <c r="P22" s="883">
        <f>santé!P22*100/santé!$E22</f>
        <v>137.06151624195246</v>
      </c>
      <c r="Q22" s="883">
        <f>santé!Q22*100/santé!$E22</f>
        <v>140.45372206310739</v>
      </c>
      <c r="R22" s="883">
        <f>santé!R22*100/santé!$E22</f>
        <v>145.97439475165848</v>
      </c>
      <c r="S22" s="883">
        <f>santé!S22*100/santé!$E22</f>
        <v>155.6553083155859</v>
      </c>
      <c r="T22" s="883">
        <f>santé!T22*100/santé!$E22</f>
        <v>161.67474480428876</v>
      </c>
      <c r="U22" s="883">
        <f>santé!U22*100/santé!$E22</f>
        <v>167.71743653766126</v>
      </c>
      <c r="V22" s="883">
        <f>santé!V22*100/santé!$E22</f>
        <v>172.33849844557048</v>
      </c>
      <c r="W22" s="883">
        <f>santé!W22*100/santé!$E22</f>
        <v>179.38116569973806</v>
      </c>
      <c r="X22" s="883">
        <f>santé!X22*100/santé!$E22</f>
        <v>188.50578933196249</v>
      </c>
      <c r="Y22" s="883">
        <f>santé!Y22*100/santé!$E22</f>
        <v>196.55699982864556</v>
      </c>
      <c r="Z22" s="883">
        <f>santé!Z22*100/santé!$E22</f>
        <v>208.57506548187314</v>
      </c>
      <c r="AA22" s="883">
        <f>santé!AA22*100/santé!$E22</f>
        <v>219.02217815965338</v>
      </c>
      <c r="AB22" s="883">
        <f>santé!AB22*100/santé!$E22</f>
        <v>227.42221732638123</v>
      </c>
      <c r="AC22" s="883">
        <f>santé!AC22*100/santé!$E22</f>
        <v>239.67834324741133</v>
      </c>
      <c r="AD22" s="883">
        <f>santé!AD22*100/santé!$E22</f>
        <v>257.11120902793078</v>
      </c>
      <c r="AE22" s="883">
        <f>santé!AE22*100/santé!$E22</f>
        <v>270.17392475092407</v>
      </c>
      <c r="AF22" s="883">
        <f>santé!AF22*100/santé!$E22</f>
        <v>288.54679200019581</v>
      </c>
      <c r="AG22" s="883">
        <f>santé!AG22*100/santé!$E22</f>
        <v>300.92164206506573</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89279.8</v>
      </c>
      <c r="F24" s="883">
        <v>92889.2</v>
      </c>
      <c r="G24" s="883">
        <v>95406.2</v>
      </c>
      <c r="H24" s="883">
        <v>91914.8</v>
      </c>
      <c r="I24" s="883">
        <v>92681.5</v>
      </c>
      <c r="J24" s="883">
        <v>96205.3</v>
      </c>
      <c r="K24" s="883">
        <v>98782.5</v>
      </c>
      <c r="L24" s="883">
        <v>99248.8</v>
      </c>
      <c r="M24" s="883">
        <v>99819.9</v>
      </c>
      <c r="N24" s="883">
        <v>102002.4</v>
      </c>
      <c r="O24" s="883">
        <v>104125.2</v>
      </c>
      <c r="P24" s="883">
        <v>103771.6</v>
      </c>
      <c r="Q24" s="883">
        <v>103134</v>
      </c>
      <c r="R24" s="883">
        <v>103180.6</v>
      </c>
      <c r="S24" s="883">
        <v>105804.8</v>
      </c>
      <c r="T24" s="883">
        <v>105962.1</v>
      </c>
      <c r="U24" s="883">
        <v>105229.4</v>
      </c>
      <c r="V24" s="883">
        <v>100936</v>
      </c>
      <c r="W24" s="883">
        <v>100219.1</v>
      </c>
      <c r="X24" s="883">
        <v>102396.9</v>
      </c>
      <c r="Y24" s="883">
        <v>101834.6</v>
      </c>
      <c r="Z24" s="883">
        <v>101301.5</v>
      </c>
      <c r="AA24" s="883">
        <v>102381.9</v>
      </c>
      <c r="AB24" s="883">
        <v>101973.6</v>
      </c>
      <c r="AC24" s="883">
        <v>99819.1</v>
      </c>
      <c r="AD24" s="883">
        <v>93609.2</v>
      </c>
      <c r="AE24" s="883">
        <v>103765.5</v>
      </c>
      <c r="AF24" s="883">
        <v>107457.60000000001</v>
      </c>
      <c r="AG24" s="883">
        <v>107130.1</v>
      </c>
    </row>
    <row r="25" spans="2:33" x14ac:dyDescent="0.25">
      <c r="B25" s="881" t="s">
        <v>37</v>
      </c>
      <c r="C25" s="881" t="s">
        <v>39</v>
      </c>
      <c r="D25" s="882" t="s">
        <v>35</v>
      </c>
      <c r="E25" s="883">
        <v>40411.800000000003</v>
      </c>
      <c r="F25" s="883">
        <v>43605.7</v>
      </c>
      <c r="G25" s="883">
        <v>48763.7</v>
      </c>
      <c r="H25" s="883">
        <v>49621.8</v>
      </c>
      <c r="I25" s="883">
        <v>51335.4</v>
      </c>
      <c r="J25" s="883">
        <v>56691.1</v>
      </c>
      <c r="K25" s="883">
        <v>60175.199999999997</v>
      </c>
      <c r="L25" s="883">
        <v>62478.6</v>
      </c>
      <c r="M25" s="883">
        <v>64608.2</v>
      </c>
      <c r="N25" s="883">
        <v>69858.7</v>
      </c>
      <c r="O25" s="883">
        <v>74247</v>
      </c>
      <c r="P25" s="883">
        <v>77900.600000000006</v>
      </c>
      <c r="Q25" s="883">
        <v>77867.100000000006</v>
      </c>
      <c r="R25" s="883">
        <v>83369.3</v>
      </c>
      <c r="S25" s="883">
        <v>85447.1</v>
      </c>
      <c r="T25" s="883">
        <v>87442</v>
      </c>
      <c r="U25" s="883">
        <v>88504.5</v>
      </c>
      <c r="V25" s="883">
        <v>88419</v>
      </c>
      <c r="W25" s="883">
        <v>88464.3</v>
      </c>
      <c r="X25" s="883">
        <v>90707.7</v>
      </c>
      <c r="Y25" s="883">
        <v>91186.7</v>
      </c>
      <c r="Z25" s="883">
        <v>92043.8</v>
      </c>
      <c r="AA25" s="883">
        <v>93827</v>
      </c>
      <c r="AB25" s="883">
        <v>94499.3</v>
      </c>
      <c r="AC25" s="883">
        <v>94194.9</v>
      </c>
      <c r="AD25" s="883">
        <v>93609.2</v>
      </c>
      <c r="AE25" s="883">
        <v>100871.5</v>
      </c>
      <c r="AF25" s="883">
        <v>103682.9</v>
      </c>
      <c r="AG25" s="883">
        <v>106028.6</v>
      </c>
    </row>
    <row r="26" spans="2:33" x14ac:dyDescent="0.25">
      <c r="B26" s="881" t="s">
        <v>40</v>
      </c>
      <c r="C26" s="881" t="s">
        <v>39</v>
      </c>
      <c r="D26" s="882" t="s">
        <v>35</v>
      </c>
      <c r="E26" s="883">
        <v>62592.800000000003</v>
      </c>
      <c r="F26" s="883">
        <v>67044.3</v>
      </c>
      <c r="G26" s="883">
        <v>73631.899999999994</v>
      </c>
      <c r="H26" s="883">
        <v>76610.8</v>
      </c>
      <c r="I26" s="883">
        <v>79476.399999999994</v>
      </c>
      <c r="J26" s="883">
        <v>86854.3</v>
      </c>
      <c r="K26" s="883">
        <v>93399.5</v>
      </c>
      <c r="L26" s="883">
        <v>98259.8</v>
      </c>
      <c r="M26" s="883">
        <v>102713.8</v>
      </c>
      <c r="N26" s="883">
        <v>111422.8</v>
      </c>
      <c r="O26" s="883">
        <v>118911.8</v>
      </c>
      <c r="P26" s="883">
        <v>125316.8</v>
      </c>
      <c r="Q26" s="883">
        <v>127827.8</v>
      </c>
      <c r="R26" s="883">
        <v>137554.6</v>
      </c>
      <c r="S26" s="883">
        <v>141908.4</v>
      </c>
      <c r="T26" s="883">
        <v>145739.5</v>
      </c>
      <c r="U26" s="883">
        <v>148146.70000000001</v>
      </c>
      <c r="V26" s="883">
        <v>148287</v>
      </c>
      <c r="W26" s="883">
        <v>147837.79999999999</v>
      </c>
      <c r="X26" s="883">
        <v>151784.4</v>
      </c>
      <c r="Y26" s="883">
        <v>154636.79999999999</v>
      </c>
      <c r="Z26" s="883">
        <v>157912.29999999999</v>
      </c>
      <c r="AA26" s="883">
        <v>161518.79999999999</v>
      </c>
      <c r="AB26" s="883">
        <v>164634.29999999999</v>
      </c>
      <c r="AC26" s="883">
        <v>166969.20000000001</v>
      </c>
      <c r="AD26" s="883">
        <v>168401.2</v>
      </c>
      <c r="AE26" s="883">
        <v>182768.2</v>
      </c>
      <c r="AF26" s="883">
        <v>188930.6</v>
      </c>
      <c r="AG26" s="883">
        <v>191852.4</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38</v>
      </c>
      <c r="D28" s="882" t="s">
        <v>35</v>
      </c>
      <c r="E28" s="883">
        <f>santé!E28*100/santé!$E28</f>
        <v>100</v>
      </c>
      <c r="F28" s="883">
        <f>santé!F28*100/santé!$E28</f>
        <v>101.85072875530754</v>
      </c>
      <c r="G28" s="883">
        <f>santé!G28*100/santé!$E28</f>
        <v>104.16871066752242</v>
      </c>
      <c r="H28" s="883">
        <f>santé!H28*100/santé!$E28</f>
        <v>106.10056066223403</v>
      </c>
      <c r="I28" s="883">
        <f>santé!I28*100/santé!$E28</f>
        <v>105.91275498332683</v>
      </c>
      <c r="J28" s="883">
        <f>santé!J28*100/santé!$E28</f>
        <v>106.61967108535877</v>
      </c>
      <c r="K28" s="883">
        <f>santé!K28*100/santé!$E28</f>
        <v>109.95769507932354</v>
      </c>
      <c r="L28" s="883">
        <f>santé!L28*100/santé!$E28</f>
        <v>116.45882165184959</v>
      </c>
      <c r="M28" s="883">
        <f>santé!M28*100/santé!$E28</f>
        <v>120.55297909666966</v>
      </c>
      <c r="N28" s="883">
        <f>santé!N28*100/santé!$E28</f>
        <v>124.91345531919033</v>
      </c>
      <c r="O28" s="883">
        <f>santé!O28*100/santé!$E28</f>
        <v>128.12973512266609</v>
      </c>
      <c r="P28" s="883">
        <f>santé!P28*100/santé!$E28</f>
        <v>131.75892978335494</v>
      </c>
      <c r="Q28" s="883">
        <f>santé!Q28*100/santé!$E28</f>
        <v>133.09367935089125</v>
      </c>
      <c r="R28" s="883">
        <f>santé!R28*100/santé!$E28</f>
        <v>139.74195687445612</v>
      </c>
      <c r="S28" s="883">
        <f>santé!S28*100/santé!$E28</f>
        <v>148.77381336874214</v>
      </c>
      <c r="T28" s="883">
        <f>santé!T28*100/santé!$E28</f>
        <v>153.80476750015296</v>
      </c>
      <c r="U28" s="883">
        <f>santé!U28*100/santé!$E28</f>
        <v>159.98011604441331</v>
      </c>
      <c r="V28" s="883">
        <f>santé!V28*100/santé!$E28</f>
        <v>158.56571430261536</v>
      </c>
      <c r="W28" s="883">
        <f>santé!W28*100/santé!$E28</f>
        <v>158.54526716465125</v>
      </c>
      <c r="X28" s="883">
        <f>santé!X28*100/santé!$E28</f>
        <v>161.36839727021786</v>
      </c>
      <c r="Y28" s="883">
        <f>santé!Y28*100/santé!$E28</f>
        <v>161.68537068510088</v>
      </c>
      <c r="Z28" s="883">
        <f>santé!Z28*100/santé!$E28</f>
        <v>164.21040034078402</v>
      </c>
      <c r="AA28" s="883">
        <f>santé!AA28*100/santé!$E28</f>
        <v>166.00407754796456</v>
      </c>
      <c r="AB28" s="883">
        <f>santé!AB28*100/santé!$E28</f>
        <v>168.42212943998967</v>
      </c>
      <c r="AC28" s="883">
        <f>santé!AC28*100/santé!$E28</f>
        <v>172.26858441347306</v>
      </c>
      <c r="AD28" s="883">
        <f>santé!AD28*100/santé!$E28</f>
        <v>161.25946156782589</v>
      </c>
      <c r="AE28" s="883">
        <f>santé!AE28*100/santé!$E28</f>
        <v>174.63542435242155</v>
      </c>
      <c r="AF28" s="883">
        <f>santé!AF28*100/santé!$E28</f>
        <v>183.49625819819624</v>
      </c>
      <c r="AG28" s="883">
        <f>santé!AG28*100/santé!$E28</f>
        <v>189.86423515934382</v>
      </c>
    </row>
    <row r="29" spans="2:33" x14ac:dyDescent="0.25">
      <c r="B29" s="881" t="s">
        <v>37</v>
      </c>
      <c r="C29" s="881" t="s">
        <v>39</v>
      </c>
      <c r="D29" s="882" t="s">
        <v>35</v>
      </c>
      <c r="E29" s="883">
        <f>santé!E29*100/santé!$E29</f>
        <v>100</v>
      </c>
      <c r="F29" s="883">
        <f>santé!F29*100/santé!$E29</f>
        <v>102.64967637540452</v>
      </c>
      <c r="G29" s="883">
        <f>santé!G29*100/santé!$E29</f>
        <v>107.97431229773463</v>
      </c>
      <c r="H29" s="883">
        <f>santé!H29*100/santé!$E29</f>
        <v>114.26982200647249</v>
      </c>
      <c r="I29" s="883">
        <f>santé!I29*100/santé!$E29</f>
        <v>120.45914239482201</v>
      </c>
      <c r="J29" s="883">
        <f>santé!J29*100/santé!$E29</f>
        <v>128.56492718446603</v>
      </c>
      <c r="K29" s="883">
        <f>santé!K29*100/santé!$E29</f>
        <v>143.59830097087379</v>
      </c>
      <c r="L29" s="883">
        <f>santé!L29*100/santé!$E29</f>
        <v>165.1243932038835</v>
      </c>
      <c r="M29" s="883">
        <f>santé!M29*100/santé!$E29</f>
        <v>177.68507281553397</v>
      </c>
      <c r="N29" s="883">
        <f>santé!N29*100/santé!$E29</f>
        <v>186.56957928802589</v>
      </c>
      <c r="O29" s="883">
        <f>santé!O29*100/santé!$E29</f>
        <v>192.98644822006472</v>
      </c>
      <c r="P29" s="883">
        <f>santé!P29*100/santé!$E29</f>
        <v>202.65978964401293</v>
      </c>
      <c r="Q29" s="883">
        <f>santé!Q29*100/santé!$E29</f>
        <v>210.05258899676375</v>
      </c>
      <c r="R29" s="883">
        <f>santé!R29*100/santé!$E29</f>
        <v>225.86974110032364</v>
      </c>
      <c r="S29" s="883">
        <f>santé!S29*100/santé!$E29</f>
        <v>246.13167475728156</v>
      </c>
      <c r="T29" s="883">
        <f>santé!T29*100/santé!$E29</f>
        <v>257.92880258899675</v>
      </c>
      <c r="U29" s="883">
        <f>santé!U29*100/santé!$E29</f>
        <v>264.81088187702267</v>
      </c>
      <c r="V29" s="883">
        <f>santé!V29*100/santé!$E29</f>
        <v>274.47916666666669</v>
      </c>
      <c r="W29" s="883">
        <f>santé!W29*100/santé!$E29</f>
        <v>279.71783980582524</v>
      </c>
      <c r="X29" s="883">
        <f>santé!X29*100/santé!$E29</f>
        <v>285.74534789644014</v>
      </c>
      <c r="Y29" s="883">
        <f>santé!Y29*100/santé!$E29</f>
        <v>284.28903721682849</v>
      </c>
      <c r="Z29" s="883">
        <f>santé!Z29*100/santé!$E29</f>
        <v>293.96237864077671</v>
      </c>
      <c r="AA29" s="883">
        <f>santé!AA29*100/santé!$E29</f>
        <v>300.28317152103563</v>
      </c>
      <c r="AB29" s="883">
        <f>santé!AB29*100/santé!$E29</f>
        <v>313.96136731391584</v>
      </c>
      <c r="AC29" s="883">
        <f>santé!AC29*100/santé!$E29</f>
        <v>331.3764158576052</v>
      </c>
      <c r="AD29" s="883">
        <f>santé!AD29*100/santé!$E29</f>
        <v>320.5400485436893</v>
      </c>
      <c r="AE29" s="883">
        <f>santé!AE29*100/santé!$E29</f>
        <v>361.26618122977345</v>
      </c>
      <c r="AF29" s="883">
        <f>santé!AF29*100/santé!$E29</f>
        <v>380.5926375404531</v>
      </c>
      <c r="AG29" s="883">
        <f>santé!AG29*100/santé!$E29</f>
        <v>415.44296116504853</v>
      </c>
    </row>
    <row r="30" spans="2:33" x14ac:dyDescent="0.25">
      <c r="B30" s="881" t="s">
        <v>40</v>
      </c>
      <c r="C30" s="881" t="s">
        <v>38</v>
      </c>
      <c r="D30" s="882" t="s">
        <v>35</v>
      </c>
      <c r="E30" s="883">
        <f>santé!E30*100/santé!$E30</f>
        <v>99.999999999999986</v>
      </c>
      <c r="F30" s="883">
        <f>santé!F30*100/santé!$E30</f>
        <v>102.61336339018709</v>
      </c>
      <c r="G30" s="883">
        <f>santé!G30*100/santé!$E30</f>
        <v>105.41788562074444</v>
      </c>
      <c r="H30" s="883">
        <f>santé!H30*100/santé!$E30</f>
        <v>109.69945576024776</v>
      </c>
      <c r="I30" s="883">
        <f>santé!I30*100/santé!$E30</f>
        <v>111.85562119843634</v>
      </c>
      <c r="J30" s="883">
        <f>santé!J30*100/santé!$E30</f>
        <v>114.522776693102</v>
      </c>
      <c r="K30" s="883">
        <f>santé!K30*100/santé!$E30</f>
        <v>119.46068415625464</v>
      </c>
      <c r="L30" s="883">
        <f>santé!L30*100/santé!$E30</f>
        <v>125.56208736253222</v>
      </c>
      <c r="M30" s="883">
        <f>santé!M30*100/santé!$E30</f>
        <v>130.26382133218294</v>
      </c>
      <c r="N30" s="883">
        <f>santé!N30*100/santé!$E30</f>
        <v>133.44334733017047</v>
      </c>
      <c r="O30" s="883">
        <f>santé!O30*100/santé!$E30</f>
        <v>136.68079544255389</v>
      </c>
      <c r="P30" s="883">
        <f>santé!P30*100/santé!$E30</f>
        <v>140.84631173684991</v>
      </c>
      <c r="Q30" s="883">
        <f>santé!Q30*100/santé!$E30</f>
        <v>144.08446801279936</v>
      </c>
      <c r="R30" s="883">
        <f>santé!R30*100/santé!$E30</f>
        <v>152.4658803016996</v>
      </c>
      <c r="S30" s="883">
        <f>santé!S30*100/santé!$E30</f>
        <v>161.87963832972503</v>
      </c>
      <c r="T30" s="883">
        <f>santé!T30*100/santé!$E30</f>
        <v>166.33364535334795</v>
      </c>
      <c r="U30" s="883">
        <f>santé!U30*100/santé!$E30</f>
        <v>171.60833841259713</v>
      </c>
      <c r="V30" s="883">
        <f>santé!V30*100/santé!$E30</f>
        <v>173.18387771031195</v>
      </c>
      <c r="W30" s="883">
        <f>santé!W30*100/santé!$E30</f>
        <v>173.78120895720028</v>
      </c>
      <c r="X30" s="883">
        <f>santé!X30*100/santé!$E30</f>
        <v>174.73304877369861</v>
      </c>
      <c r="Y30" s="883">
        <f>santé!Y30*100/santé!$E30</f>
        <v>175.30436870069624</v>
      </c>
      <c r="Z30" s="883">
        <f>santé!Z30*100/santé!$E30</f>
        <v>178.93794651601277</v>
      </c>
      <c r="AA30" s="883">
        <f>santé!AA30*100/santé!$E30</f>
        <v>181.51165085806386</v>
      </c>
      <c r="AB30" s="883">
        <f>santé!AB30*100/santé!$E30</f>
        <v>186.08543005772498</v>
      </c>
      <c r="AC30" s="883">
        <f>santé!AC30*100/santé!$E30</f>
        <v>192.17286072473499</v>
      </c>
      <c r="AD30" s="883">
        <f>santé!AD30*100/santé!$E30</f>
        <v>188.30649915885274</v>
      </c>
      <c r="AE30" s="883">
        <f>santé!AE30*100/santé!$E30</f>
        <v>204.33445957148965</v>
      </c>
      <c r="AF30" s="883">
        <f>santé!AF30*100/santé!$E30</f>
        <v>207.74119843332312</v>
      </c>
      <c r="AG30" s="883">
        <f>santé!AG30*100/santé!$E30</f>
        <v>213.76797064191797</v>
      </c>
    </row>
    <row r="31" spans="2:33" x14ac:dyDescent="0.25">
      <c r="B31" s="881" t="s">
        <v>40</v>
      </c>
      <c r="C31" s="881" t="s">
        <v>39</v>
      </c>
      <c r="D31" s="882" t="s">
        <v>35</v>
      </c>
      <c r="E31" s="883">
        <f>santé!E31*100/santé!$E31</f>
        <v>100</v>
      </c>
      <c r="F31" s="883">
        <f>santé!F31*100/santé!$E31</f>
        <v>103.63045627913547</v>
      </c>
      <c r="G31" s="883">
        <f>santé!G31*100/santé!$E31</f>
        <v>109.29862974996469</v>
      </c>
      <c r="H31" s="883">
        <f>santé!H31*100/santé!$E31</f>
        <v>116.96920468992795</v>
      </c>
      <c r="I31" s="883">
        <f>santé!I31*100/santé!$E31</f>
        <v>124.55855346800395</v>
      </c>
      <c r="J31" s="883">
        <f>santé!J31*100/santé!$E31</f>
        <v>134.40810848989969</v>
      </c>
      <c r="K31" s="883">
        <f>santé!K31*100/santé!$E31</f>
        <v>149.69981635824269</v>
      </c>
      <c r="L31" s="883">
        <f>santé!L31*100/santé!$E31</f>
        <v>168.44187032066677</v>
      </c>
      <c r="M31" s="883">
        <f>santé!M31*100/santé!$E31</f>
        <v>180.7140839101568</v>
      </c>
      <c r="N31" s="883">
        <f>santé!N31*100/santé!$E31</f>
        <v>187.05325610962001</v>
      </c>
      <c r="O31" s="883">
        <f>santé!O31*100/santé!$E31</f>
        <v>193.4030230258511</v>
      </c>
      <c r="P31" s="883">
        <f>santé!P31*100/santé!$E31</f>
        <v>202.91707868342985</v>
      </c>
      <c r="Q31" s="883">
        <f>santé!Q31*100/santé!$E31</f>
        <v>212.06385082638792</v>
      </c>
      <c r="R31" s="883">
        <f>santé!R31*100/santé!$E31</f>
        <v>229.8771012854923</v>
      </c>
      <c r="S31" s="883">
        <f>santé!S31*100/santé!$E31</f>
        <v>247.97994066958611</v>
      </c>
      <c r="T31" s="883">
        <f>santé!T31*100/santé!$E31</f>
        <v>258.25681593445404</v>
      </c>
      <c r="U31" s="883">
        <f>santé!U31*100/santé!$E31</f>
        <v>265.41531289730187</v>
      </c>
      <c r="V31" s="883">
        <f>santé!V31*100/santé!$E31</f>
        <v>277.47916372368979</v>
      </c>
      <c r="W31" s="883">
        <f>santé!W31*100/santé!$E31</f>
        <v>283.05551631586383</v>
      </c>
      <c r="X31" s="883">
        <f>santé!X31*100/santé!$E31</f>
        <v>285.14620709139712</v>
      </c>
      <c r="Y31" s="883">
        <f>santé!Y31*100/santé!$E31</f>
        <v>285.05085464048597</v>
      </c>
      <c r="Z31" s="883">
        <f>santé!Z31*100/santé!$E31</f>
        <v>294.39539482977824</v>
      </c>
      <c r="AA31" s="883">
        <f>santé!AA31*100/santé!$E31</f>
        <v>301.46560248622689</v>
      </c>
      <c r="AB31" s="883">
        <f>santé!AB31*100/santé!$E31</f>
        <v>316.95860997316004</v>
      </c>
      <c r="AC31" s="883">
        <f>santé!AC31*100/santé!$E31</f>
        <v>337.19805057211471</v>
      </c>
      <c r="AD31" s="883">
        <f>santé!AD31*100/santé!$E31</f>
        <v>339.35584122051137</v>
      </c>
      <c r="AE31" s="883">
        <f>santé!AE31*100/santé!$E31</f>
        <v>382.12671281254416</v>
      </c>
      <c r="AF31" s="883">
        <f>santé!AF31*100/santé!$E31</f>
        <v>400.13419974572679</v>
      </c>
      <c r="AG31" s="883">
        <f>santé!AG31*100/santé!$E31</f>
        <v>433.30625794603759</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46985</v>
      </c>
      <c r="F33" s="883">
        <v>47541</v>
      </c>
      <c r="G33" s="883">
        <v>48197</v>
      </c>
      <c r="H33" s="883">
        <v>48878</v>
      </c>
      <c r="I33" s="883">
        <v>50050</v>
      </c>
      <c r="J33" s="883">
        <v>51882</v>
      </c>
      <c r="K33" s="883">
        <v>52857</v>
      </c>
      <c r="L33" s="883">
        <v>54865</v>
      </c>
      <c r="M33" s="883">
        <v>57784</v>
      </c>
      <c r="N33" s="883">
        <v>60195</v>
      </c>
      <c r="O33" s="883">
        <v>62240</v>
      </c>
      <c r="P33" s="883">
        <v>64326</v>
      </c>
      <c r="Q33" s="883">
        <v>66672</v>
      </c>
      <c r="R33" s="883">
        <v>69541</v>
      </c>
      <c r="S33" s="883">
        <v>70759</v>
      </c>
      <c r="T33" s="883">
        <v>71677</v>
      </c>
      <c r="U33" s="883">
        <v>72476</v>
      </c>
      <c r="V33" s="883">
        <v>71439</v>
      </c>
      <c r="W33" s="883">
        <v>71720</v>
      </c>
      <c r="X33" s="883">
        <v>69922</v>
      </c>
      <c r="Y33" s="883">
        <v>70802</v>
      </c>
      <c r="Z33" s="883">
        <v>72322</v>
      </c>
      <c r="AA33" s="883">
        <v>75100</v>
      </c>
      <c r="AB33" s="883">
        <v>75411</v>
      </c>
      <c r="AC33" s="883">
        <v>78274</v>
      </c>
      <c r="AD33" s="883">
        <v>75312</v>
      </c>
      <c r="AE33" s="883">
        <v>77928</v>
      </c>
      <c r="AF33" s="885">
        <v>79222</v>
      </c>
      <c r="AG33" s="885">
        <v>85694</v>
      </c>
    </row>
    <row r="34" spans="2:34" x14ac:dyDescent="0.25">
      <c r="B34" s="881" t="s">
        <v>37</v>
      </c>
      <c r="C34" s="881" t="s">
        <v>39</v>
      </c>
      <c r="D34" s="882" t="s">
        <v>35</v>
      </c>
      <c r="E34" s="883">
        <v>21521</v>
      </c>
      <c r="F34" s="883">
        <v>22856</v>
      </c>
      <c r="G34" s="883">
        <v>23422</v>
      </c>
      <c r="H34" s="883">
        <v>24718</v>
      </c>
      <c r="I34" s="883">
        <v>26336</v>
      </c>
      <c r="J34" s="883">
        <v>27995</v>
      </c>
      <c r="K34" s="883">
        <v>29926</v>
      </c>
      <c r="L34" s="883">
        <v>33162</v>
      </c>
      <c r="M34" s="883">
        <v>37298</v>
      </c>
      <c r="N34" s="883">
        <v>40700</v>
      </c>
      <c r="O34" s="883">
        <v>44852</v>
      </c>
      <c r="P34" s="883">
        <v>48506</v>
      </c>
      <c r="Q34" s="883">
        <v>53460</v>
      </c>
      <c r="R34" s="883">
        <v>59752</v>
      </c>
      <c r="S34" s="883">
        <v>63381</v>
      </c>
      <c r="T34" s="883">
        <v>63363</v>
      </c>
      <c r="U34" s="883">
        <v>63610</v>
      </c>
      <c r="V34" s="883">
        <v>60848</v>
      </c>
      <c r="W34" s="883">
        <v>60492</v>
      </c>
      <c r="X34" s="883">
        <v>59774</v>
      </c>
      <c r="Y34" s="883">
        <v>62359</v>
      </c>
      <c r="Z34" s="883">
        <v>64814</v>
      </c>
      <c r="AA34" s="883">
        <v>67584</v>
      </c>
      <c r="AB34" s="883">
        <v>70094</v>
      </c>
      <c r="AC34" s="883">
        <v>74553</v>
      </c>
      <c r="AD34" s="883">
        <v>75312</v>
      </c>
      <c r="AE34" s="883">
        <v>77044</v>
      </c>
      <c r="AF34" s="885">
        <v>80380</v>
      </c>
      <c r="AG34" s="885">
        <v>86900</v>
      </c>
    </row>
    <row r="35" spans="2:34" x14ac:dyDescent="0.25">
      <c r="B35" s="881" t="s">
        <v>40</v>
      </c>
      <c r="C35" s="881" t="s">
        <v>39</v>
      </c>
      <c r="D35" s="882" t="s">
        <v>35</v>
      </c>
      <c r="E35" s="883">
        <v>30575</v>
      </c>
      <c r="F35" s="883">
        <v>32620</v>
      </c>
      <c r="G35" s="883">
        <v>33987</v>
      </c>
      <c r="H35" s="883">
        <v>35903</v>
      </c>
      <c r="I35" s="883">
        <v>38980</v>
      </c>
      <c r="J35" s="883">
        <v>42096</v>
      </c>
      <c r="K35" s="883">
        <v>44894</v>
      </c>
      <c r="L35" s="883">
        <v>49421</v>
      </c>
      <c r="M35" s="883">
        <v>55428</v>
      </c>
      <c r="N35" s="883">
        <v>61335</v>
      </c>
      <c r="O35" s="883">
        <v>68358</v>
      </c>
      <c r="P35" s="883">
        <v>73230</v>
      </c>
      <c r="Q35" s="883">
        <v>80946</v>
      </c>
      <c r="R35" s="883">
        <v>88866</v>
      </c>
      <c r="S35" s="883">
        <v>94372</v>
      </c>
      <c r="T35" s="883">
        <v>93698</v>
      </c>
      <c r="U35" s="883">
        <v>94455</v>
      </c>
      <c r="V35" s="883">
        <v>91728</v>
      </c>
      <c r="W35" s="883">
        <v>90264</v>
      </c>
      <c r="X35" s="883">
        <v>90296</v>
      </c>
      <c r="Y35" s="883">
        <v>94952</v>
      </c>
      <c r="Z35" s="883">
        <v>98127</v>
      </c>
      <c r="AA35" s="883">
        <v>102385</v>
      </c>
      <c r="AB35" s="883">
        <v>104922</v>
      </c>
      <c r="AC35" s="883">
        <v>111873</v>
      </c>
      <c r="AD35" s="883">
        <v>116509</v>
      </c>
      <c r="AE35" s="883">
        <v>125691</v>
      </c>
      <c r="AF35" s="885">
        <v>132210</v>
      </c>
      <c r="AG35" s="885">
        <v>143880</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128198</v>
      </c>
      <c r="F37" s="883">
        <v>130916</v>
      </c>
      <c r="G37" s="883">
        <v>132895</v>
      </c>
      <c r="H37" s="883">
        <v>135167</v>
      </c>
      <c r="I37" s="883">
        <v>134283</v>
      </c>
      <c r="J37" s="883">
        <v>138608</v>
      </c>
      <c r="K37" s="883">
        <v>151773</v>
      </c>
      <c r="L37" s="883">
        <v>152943</v>
      </c>
      <c r="M37" s="883">
        <v>159796</v>
      </c>
      <c r="N37" s="883">
        <v>165209</v>
      </c>
      <c r="O37" s="883">
        <v>170718</v>
      </c>
      <c r="P37" s="883">
        <v>171420</v>
      </c>
      <c r="Q37" s="883">
        <v>172403</v>
      </c>
      <c r="R37" s="883">
        <v>174751</v>
      </c>
      <c r="S37" s="883">
        <v>170191</v>
      </c>
      <c r="T37" s="883">
        <v>175180</v>
      </c>
      <c r="U37" s="883">
        <v>177796</v>
      </c>
      <c r="V37" s="883">
        <v>180918</v>
      </c>
      <c r="W37" s="883">
        <v>181991</v>
      </c>
      <c r="X37" s="883">
        <v>183119</v>
      </c>
      <c r="Y37" s="883">
        <v>189718</v>
      </c>
      <c r="Z37" s="883">
        <v>194715</v>
      </c>
      <c r="AA37" s="883">
        <v>202180</v>
      </c>
      <c r="AB37" s="883">
        <v>201487</v>
      </c>
      <c r="AC37" s="883">
        <v>198539</v>
      </c>
      <c r="AD37" s="883">
        <v>140925</v>
      </c>
      <c r="AE37" s="883">
        <v>176318</v>
      </c>
      <c r="AF37" s="883">
        <v>183265</v>
      </c>
      <c r="AG37" s="886" t="s">
        <v>35</v>
      </c>
    </row>
    <row r="38" spans="2:34" x14ac:dyDescent="0.25">
      <c r="B38" s="881" t="s">
        <v>37</v>
      </c>
      <c r="C38" s="881" t="s">
        <v>49</v>
      </c>
      <c r="D38" s="882" t="s">
        <v>35</v>
      </c>
      <c r="E38" s="883">
        <v>41776</v>
      </c>
      <c r="F38" s="883">
        <v>44759</v>
      </c>
      <c r="G38" s="883">
        <v>45795</v>
      </c>
      <c r="H38" s="883">
        <v>48640</v>
      </c>
      <c r="I38" s="883">
        <v>50458</v>
      </c>
      <c r="J38" s="883">
        <v>54295</v>
      </c>
      <c r="K38" s="883">
        <v>61627</v>
      </c>
      <c r="L38" s="883">
        <v>66928</v>
      </c>
      <c r="M38" s="883">
        <v>74241</v>
      </c>
      <c r="N38" s="883">
        <v>81792</v>
      </c>
      <c r="O38" s="883">
        <v>88255</v>
      </c>
      <c r="P38" s="883">
        <v>93626</v>
      </c>
      <c r="Q38" s="883">
        <v>97413</v>
      </c>
      <c r="R38" s="883">
        <v>100236</v>
      </c>
      <c r="S38" s="883">
        <v>104383</v>
      </c>
      <c r="T38" s="883">
        <v>108963</v>
      </c>
      <c r="U38" s="883">
        <v>113219</v>
      </c>
      <c r="V38" s="883">
        <v>117353</v>
      </c>
      <c r="W38" s="883">
        <v>118567</v>
      </c>
      <c r="X38" s="883">
        <v>122485</v>
      </c>
      <c r="Y38" s="883">
        <v>127950</v>
      </c>
      <c r="Z38" s="883">
        <v>135079</v>
      </c>
      <c r="AA38" s="883">
        <v>140301</v>
      </c>
      <c r="AB38" s="883">
        <v>144671</v>
      </c>
      <c r="AC38" s="883">
        <v>153611</v>
      </c>
      <c r="AD38" s="883">
        <v>161447</v>
      </c>
      <c r="AE38" s="883">
        <v>173651</v>
      </c>
      <c r="AF38" s="883">
        <v>183265</v>
      </c>
      <c r="AG38" s="886" t="s">
        <v>35</v>
      </c>
    </row>
    <row r="39" spans="2:34" x14ac:dyDescent="0.25">
      <c r="B39" s="881" t="s">
        <v>40</v>
      </c>
      <c r="C39" s="881" t="s">
        <v>49</v>
      </c>
      <c r="D39" s="882" t="s">
        <v>35</v>
      </c>
      <c r="E39" s="883">
        <v>61825</v>
      </c>
      <c r="F39" s="883">
        <v>65392</v>
      </c>
      <c r="G39" s="883">
        <v>67199</v>
      </c>
      <c r="H39" s="883">
        <v>71726</v>
      </c>
      <c r="I39" s="883">
        <v>75962</v>
      </c>
      <c r="J39" s="883">
        <v>81041</v>
      </c>
      <c r="K39" s="883">
        <v>88847</v>
      </c>
      <c r="L39" s="883">
        <v>96818</v>
      </c>
      <c r="M39" s="883">
        <v>105848</v>
      </c>
      <c r="N39" s="883">
        <v>116033</v>
      </c>
      <c r="O39" s="883">
        <v>126433</v>
      </c>
      <c r="P39" s="883">
        <v>135444</v>
      </c>
      <c r="Q39" s="883">
        <v>143771</v>
      </c>
      <c r="R39" s="883">
        <v>154680</v>
      </c>
      <c r="S39" s="883">
        <v>166821</v>
      </c>
      <c r="T39" s="883">
        <v>172508</v>
      </c>
      <c r="U39" s="883">
        <v>178890</v>
      </c>
      <c r="V39" s="883">
        <v>187754</v>
      </c>
      <c r="W39" s="883">
        <v>197671</v>
      </c>
      <c r="X39" s="883">
        <v>206770</v>
      </c>
      <c r="Y39" s="883">
        <v>213265</v>
      </c>
      <c r="Z39" s="883">
        <v>223028</v>
      </c>
      <c r="AA39" s="883">
        <v>228412</v>
      </c>
      <c r="AB39" s="883">
        <v>237401</v>
      </c>
      <c r="AC39" s="883">
        <v>251594</v>
      </c>
      <c r="AD39" s="883">
        <v>283445</v>
      </c>
      <c r="AE39" s="883">
        <v>308405</v>
      </c>
      <c r="AF39" s="883">
        <v>312341</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C76587EC-4EF5-4F2E-B71B-99796073A58A}"/>
    <hyperlink ref="AH41" r:id="rId2" xr:uid="{E0B1AC26-AD80-4A0E-8FDF-31B92AE43AF6}"/>
  </hyperlinks>
  <pageMargins left="0.7" right="0.7" top="0.75" bottom="0.75" header="0.3" footer="0.3"/>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7"/>
  <sheetViews>
    <sheetView workbookViewId="0"/>
  </sheetViews>
  <sheetFormatPr baseColWidth="10" defaultRowHeight="15" x14ac:dyDescent="0.25"/>
  <cols>
    <col min="2" max="2" width="115" style="867" customWidth="1"/>
  </cols>
  <sheetData>
    <row r="1" spans="2:2" x14ac:dyDescent="0.25">
      <c r="B1" s="868" t="s">
        <v>0</v>
      </c>
    </row>
    <row r="2" spans="2:2" ht="55.5" customHeight="1" x14ac:dyDescent="0.25">
      <c r="B2" s="867" t="s">
        <v>51</v>
      </c>
    </row>
    <row r="4" spans="2:2" ht="39.75" customHeight="1" x14ac:dyDescent="0.25">
      <c r="B4" s="867" t="s">
        <v>52</v>
      </c>
    </row>
    <row r="6" spans="2:2" ht="39.75" customHeight="1" x14ac:dyDescent="0.25">
      <c r="B6" s="867" t="s">
        <v>53</v>
      </c>
    </row>
    <row r="8" spans="2:2" x14ac:dyDescent="0.25">
      <c r="B8" s="867" t="s">
        <v>54</v>
      </c>
    </row>
    <row r="9" spans="2:2" x14ac:dyDescent="0.25">
      <c r="B9" s="867" t="s">
        <v>55</v>
      </c>
    </row>
    <row r="12" spans="2:2" x14ac:dyDescent="0.25">
      <c r="B12" s="869" t="s">
        <v>56</v>
      </c>
    </row>
    <row r="13" spans="2:2" x14ac:dyDescent="0.25">
      <c r="B13" s="870" t="s">
        <v>57</v>
      </c>
    </row>
    <row r="14" spans="2:2" x14ac:dyDescent="0.25">
      <c r="B14" s="871" t="s">
        <v>58</v>
      </c>
    </row>
    <row r="15" spans="2:2" x14ac:dyDescent="0.25">
      <c r="B15" s="872" t="s">
        <v>59</v>
      </c>
    </row>
    <row r="16" spans="2:2" x14ac:dyDescent="0.25">
      <c r="B16" s="873" t="s">
        <v>60</v>
      </c>
    </row>
    <row r="17" spans="2:2" x14ac:dyDescent="0.25">
      <c r="B17" s="874" t="s">
        <v>61</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95630-BBD2-48D4-86F8-292E50EBD4FA}">
  <dimension ref="B1:AH41"/>
  <sheetViews>
    <sheetView workbookViewId="0">
      <selection activeCell="A13" sqref="A13:XFD16"/>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43552.2</v>
      </c>
      <c r="F9" s="883">
        <v>44793.3</v>
      </c>
      <c r="G9" s="883">
        <v>47604.7</v>
      </c>
      <c r="H9" s="883">
        <v>49037.4</v>
      </c>
      <c r="I9" s="883">
        <v>49397.4</v>
      </c>
      <c r="J9" s="883">
        <v>52193</v>
      </c>
      <c r="K9" s="883">
        <v>52563.1</v>
      </c>
      <c r="L9" s="883">
        <v>52783.199999999997</v>
      </c>
      <c r="M9" s="883">
        <v>52677.7</v>
      </c>
      <c r="N9" s="883">
        <v>55359.1</v>
      </c>
      <c r="O9" s="883">
        <v>56824.800000000003</v>
      </c>
      <c r="P9" s="883">
        <v>55506</v>
      </c>
      <c r="Q9" s="883">
        <v>59026.5</v>
      </c>
      <c r="R9" s="883">
        <v>57054.2</v>
      </c>
      <c r="S9" s="884">
        <v>52648.3</v>
      </c>
      <c r="T9" s="883">
        <v>54819.1</v>
      </c>
      <c r="U9" s="883">
        <v>55157</v>
      </c>
      <c r="V9" s="883">
        <v>54239.9</v>
      </c>
      <c r="W9" s="883">
        <v>55346.400000000001</v>
      </c>
      <c r="X9" s="883">
        <v>56237.3</v>
      </c>
      <c r="Y9" s="883">
        <v>57033.5</v>
      </c>
      <c r="Z9" s="883">
        <v>55896.800000000003</v>
      </c>
      <c r="AA9" s="883">
        <v>57305.8</v>
      </c>
      <c r="AB9" s="883">
        <v>58018.7</v>
      </c>
      <c r="AC9" s="883">
        <v>59794.2</v>
      </c>
      <c r="AD9" s="883">
        <v>55705.8</v>
      </c>
      <c r="AE9" s="883">
        <v>52876.7</v>
      </c>
      <c r="AF9" s="883">
        <v>59394.9</v>
      </c>
      <c r="AG9" s="885">
        <v>58453.5</v>
      </c>
    </row>
    <row r="10" spans="2:33" x14ac:dyDescent="0.25">
      <c r="B10" s="881" t="s">
        <v>37</v>
      </c>
      <c r="C10" s="881" t="s">
        <v>39</v>
      </c>
      <c r="D10" s="882" t="s">
        <v>35</v>
      </c>
      <c r="E10" s="883">
        <v>38595.9</v>
      </c>
      <c r="F10" s="883">
        <v>38931.800000000003</v>
      </c>
      <c r="G10" s="883">
        <v>41233.4</v>
      </c>
      <c r="H10" s="883">
        <v>42242.7</v>
      </c>
      <c r="I10" s="883">
        <v>41936.400000000001</v>
      </c>
      <c r="J10" s="883">
        <v>44958.1</v>
      </c>
      <c r="K10" s="883">
        <v>45044.1</v>
      </c>
      <c r="L10" s="883">
        <v>45892.2</v>
      </c>
      <c r="M10" s="883">
        <v>45555.1</v>
      </c>
      <c r="N10" s="883">
        <v>47758.1</v>
      </c>
      <c r="O10" s="883">
        <v>49205.9</v>
      </c>
      <c r="P10" s="883">
        <v>48833</v>
      </c>
      <c r="Q10" s="883">
        <v>51750.1</v>
      </c>
      <c r="R10" s="883">
        <v>49218.5</v>
      </c>
      <c r="S10" s="884">
        <v>44656.4</v>
      </c>
      <c r="T10" s="883">
        <v>47688.800000000003</v>
      </c>
      <c r="U10" s="883">
        <v>49047.3</v>
      </c>
      <c r="V10" s="883">
        <v>48963.5</v>
      </c>
      <c r="W10" s="883">
        <v>49975.7</v>
      </c>
      <c r="X10" s="883">
        <v>50959.1</v>
      </c>
      <c r="Y10" s="883">
        <v>52223.7</v>
      </c>
      <c r="Z10" s="883">
        <v>52480.4</v>
      </c>
      <c r="AA10" s="883">
        <v>55185.7</v>
      </c>
      <c r="AB10" s="883">
        <v>56719.3</v>
      </c>
      <c r="AC10" s="883">
        <v>59514.7</v>
      </c>
      <c r="AD10" s="883">
        <v>55705.8</v>
      </c>
      <c r="AE10" s="883">
        <v>54373.8</v>
      </c>
      <c r="AF10" s="883">
        <v>68536.899999999994</v>
      </c>
      <c r="AG10" s="885">
        <v>67112.600000000006</v>
      </c>
    </row>
    <row r="11" spans="2:33" x14ac:dyDescent="0.25">
      <c r="B11" s="881" t="s">
        <v>40</v>
      </c>
      <c r="C11" s="881" t="s">
        <v>38</v>
      </c>
      <c r="D11" s="882" t="s">
        <v>35</v>
      </c>
      <c r="E11" s="883">
        <v>193608.4</v>
      </c>
      <c r="F11" s="883">
        <v>194469.6</v>
      </c>
      <c r="G11" s="883">
        <v>204371.3</v>
      </c>
      <c r="H11" s="883">
        <v>211569.9</v>
      </c>
      <c r="I11" s="883">
        <v>215462.39999999999</v>
      </c>
      <c r="J11" s="883">
        <v>226638.7</v>
      </c>
      <c r="K11" s="883">
        <v>229964</v>
      </c>
      <c r="L11" s="883">
        <v>219896.3</v>
      </c>
      <c r="M11" s="883">
        <v>219604.4</v>
      </c>
      <c r="N11" s="883">
        <v>228968.8</v>
      </c>
      <c r="O11" s="883">
        <v>227697.8</v>
      </c>
      <c r="P11" s="883">
        <v>236789.2</v>
      </c>
      <c r="Q11" s="883">
        <v>245865.1</v>
      </c>
      <c r="R11" s="883">
        <v>240140.5</v>
      </c>
      <c r="S11" s="884">
        <v>204257.7</v>
      </c>
      <c r="T11" s="883">
        <v>222157</v>
      </c>
      <c r="U11" s="883">
        <v>235943</v>
      </c>
      <c r="V11" s="883">
        <v>229655.1</v>
      </c>
      <c r="W11" s="883">
        <v>224713.2</v>
      </c>
      <c r="X11" s="883">
        <v>225195.6</v>
      </c>
      <c r="Y11" s="883">
        <v>228326</v>
      </c>
      <c r="Z11" s="883">
        <v>227842.4</v>
      </c>
      <c r="AA11" s="883">
        <v>233771.1</v>
      </c>
      <c r="AB11" s="883">
        <v>235998.1</v>
      </c>
      <c r="AC11" s="883">
        <v>233382.2</v>
      </c>
      <c r="AD11" s="883">
        <v>217065.3</v>
      </c>
      <c r="AE11" s="883">
        <v>235362.7</v>
      </c>
      <c r="AF11" s="883">
        <v>242635.4</v>
      </c>
      <c r="AG11" s="885">
        <v>228296.7</v>
      </c>
    </row>
    <row r="12" spans="2:33" x14ac:dyDescent="0.25">
      <c r="B12" s="881" t="s">
        <v>40</v>
      </c>
      <c r="C12" s="881" t="s">
        <v>39</v>
      </c>
      <c r="D12" s="882" t="s">
        <v>35</v>
      </c>
      <c r="E12" s="883">
        <v>134485.9</v>
      </c>
      <c r="F12" s="883">
        <v>134646.1</v>
      </c>
      <c r="G12" s="883">
        <v>143835.9</v>
      </c>
      <c r="H12" s="883">
        <v>147668.6</v>
      </c>
      <c r="I12" s="883">
        <v>150393.1</v>
      </c>
      <c r="J12" s="883">
        <v>168515.8</v>
      </c>
      <c r="K12" s="883">
        <v>169796.5</v>
      </c>
      <c r="L12" s="883">
        <v>163582</v>
      </c>
      <c r="M12" s="883">
        <v>161133</v>
      </c>
      <c r="N12" s="883">
        <v>175174.9</v>
      </c>
      <c r="O12" s="883">
        <v>181899.4</v>
      </c>
      <c r="P12" s="883">
        <v>198539.8</v>
      </c>
      <c r="Q12" s="883">
        <v>212317.4</v>
      </c>
      <c r="R12" s="883">
        <v>218934.8</v>
      </c>
      <c r="S12" s="884">
        <v>174670.4</v>
      </c>
      <c r="T12" s="883">
        <v>200849.5</v>
      </c>
      <c r="U12" s="883">
        <v>227937</v>
      </c>
      <c r="V12" s="883">
        <v>228672.5</v>
      </c>
      <c r="W12" s="883">
        <v>222705.9</v>
      </c>
      <c r="X12" s="883">
        <v>219554.2</v>
      </c>
      <c r="Y12" s="883">
        <v>214638.6</v>
      </c>
      <c r="Z12" s="883">
        <v>212473.5</v>
      </c>
      <c r="AA12" s="883">
        <v>229405.3</v>
      </c>
      <c r="AB12" s="883">
        <v>239783.6</v>
      </c>
      <c r="AC12" s="883">
        <v>238306.3</v>
      </c>
      <c r="AD12" s="883">
        <v>217065.3</v>
      </c>
      <c r="AE12" s="883">
        <v>262462.8</v>
      </c>
      <c r="AF12" s="883">
        <v>322261.90000000002</v>
      </c>
      <c r="AG12" s="885">
        <v>303505.2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165228.79999999999</v>
      </c>
      <c r="F14" s="883">
        <v>167178.6</v>
      </c>
      <c r="G14" s="883">
        <v>175231</v>
      </c>
      <c r="H14" s="883">
        <v>184169.5</v>
      </c>
      <c r="I14" s="883">
        <v>191420.4</v>
      </c>
      <c r="J14" s="883">
        <v>201465.4</v>
      </c>
      <c r="K14" s="883">
        <v>203559.9</v>
      </c>
      <c r="L14" s="883">
        <v>202687.6</v>
      </c>
      <c r="M14" s="883">
        <v>207442.8</v>
      </c>
      <c r="N14" s="883">
        <v>212569.5</v>
      </c>
      <c r="O14" s="883">
        <v>216257.4</v>
      </c>
      <c r="P14" s="883">
        <v>222040</v>
      </c>
      <c r="Q14" s="883">
        <v>227083.4</v>
      </c>
      <c r="R14" s="883">
        <v>220207.3</v>
      </c>
      <c r="S14" s="883">
        <v>205671.7</v>
      </c>
      <c r="T14" s="883">
        <v>210343.2</v>
      </c>
      <c r="U14" s="883">
        <v>218387.9</v>
      </c>
      <c r="V14" s="883">
        <v>216707</v>
      </c>
      <c r="W14" s="883">
        <v>217252.9</v>
      </c>
      <c r="X14" s="883">
        <v>220329.60000000001</v>
      </c>
      <c r="Y14" s="883">
        <v>221114.8</v>
      </c>
      <c r="Z14" s="883">
        <v>222126.3</v>
      </c>
      <c r="AA14" s="883">
        <v>226628.3</v>
      </c>
      <c r="AB14" s="883">
        <v>230848.5</v>
      </c>
      <c r="AC14" s="883">
        <v>235296.7</v>
      </c>
      <c r="AD14" s="883">
        <v>214340.1</v>
      </c>
      <c r="AE14" s="883">
        <v>232844.79999999999</v>
      </c>
      <c r="AF14" s="885">
        <v>229813.3</v>
      </c>
      <c r="AG14" s="885">
        <v>234784.2</v>
      </c>
    </row>
    <row r="15" spans="2:33" x14ac:dyDescent="0.25">
      <c r="B15" s="881" t="s">
        <v>37</v>
      </c>
      <c r="C15" s="881" t="s">
        <v>39</v>
      </c>
      <c r="D15" s="882" t="s">
        <v>35</v>
      </c>
      <c r="E15" s="883">
        <v>178486.2</v>
      </c>
      <c r="F15" s="883">
        <v>178101.1</v>
      </c>
      <c r="G15" s="883">
        <v>187353.3</v>
      </c>
      <c r="H15" s="883">
        <v>195313.2</v>
      </c>
      <c r="I15" s="883">
        <v>199674.5</v>
      </c>
      <c r="J15" s="883">
        <v>212007.3</v>
      </c>
      <c r="K15" s="883">
        <v>213133.6</v>
      </c>
      <c r="L15" s="883">
        <v>212440.2</v>
      </c>
      <c r="M15" s="883">
        <v>210775.2</v>
      </c>
      <c r="N15" s="883">
        <v>213153.6</v>
      </c>
      <c r="O15" s="883">
        <v>214005.1</v>
      </c>
      <c r="P15" s="883">
        <v>214859</v>
      </c>
      <c r="Q15" s="883">
        <v>224404.6</v>
      </c>
      <c r="R15" s="883">
        <v>220252.7</v>
      </c>
      <c r="S15" s="883">
        <v>203682.8</v>
      </c>
      <c r="T15" s="883">
        <v>205147.3</v>
      </c>
      <c r="U15" s="883">
        <v>212674.5</v>
      </c>
      <c r="V15" s="883">
        <v>213988.4</v>
      </c>
      <c r="W15" s="883">
        <v>217407.1</v>
      </c>
      <c r="X15" s="883">
        <v>219282.3</v>
      </c>
      <c r="Y15" s="883">
        <v>227182.7</v>
      </c>
      <c r="Z15" s="883">
        <v>226869.6</v>
      </c>
      <c r="AA15" s="883">
        <v>229398.39999999999</v>
      </c>
      <c r="AB15" s="883">
        <v>232856</v>
      </c>
      <c r="AC15" s="883">
        <v>241054.8</v>
      </c>
      <c r="AD15" s="883">
        <v>214340.1</v>
      </c>
      <c r="AE15" s="883">
        <v>228132.6</v>
      </c>
      <c r="AF15" s="885">
        <v>253431.6</v>
      </c>
      <c r="AG15" s="885">
        <v>274674.40000000002</v>
      </c>
    </row>
    <row r="16" spans="2:33" x14ac:dyDescent="0.25">
      <c r="B16" s="881" t="s">
        <v>40</v>
      </c>
      <c r="C16" s="881" t="s">
        <v>38</v>
      </c>
      <c r="D16" s="882" t="s">
        <v>35</v>
      </c>
      <c r="E16" s="883">
        <v>637057.5</v>
      </c>
      <c r="F16" s="883">
        <v>639171.80000000005</v>
      </c>
      <c r="G16" s="883">
        <v>674492.8</v>
      </c>
      <c r="H16" s="883">
        <v>720431.3</v>
      </c>
      <c r="I16" s="883">
        <v>758904.1</v>
      </c>
      <c r="J16" s="883">
        <v>801283.6</v>
      </c>
      <c r="K16" s="883">
        <v>817844</v>
      </c>
      <c r="L16" s="883">
        <v>802815.5</v>
      </c>
      <c r="M16" s="883">
        <v>788368.7</v>
      </c>
      <c r="N16" s="883">
        <v>805035.8</v>
      </c>
      <c r="O16" s="883">
        <v>813301.1</v>
      </c>
      <c r="P16" s="883">
        <v>831862.4</v>
      </c>
      <c r="Q16" s="883">
        <v>842976.9</v>
      </c>
      <c r="R16" s="883">
        <v>827659.9</v>
      </c>
      <c r="S16" s="883">
        <v>731942</v>
      </c>
      <c r="T16" s="883">
        <v>760159.2</v>
      </c>
      <c r="U16" s="883">
        <v>782680.8</v>
      </c>
      <c r="V16" s="883">
        <v>757029.6</v>
      </c>
      <c r="W16" s="883">
        <v>753671.6</v>
      </c>
      <c r="X16" s="883">
        <v>766321.8</v>
      </c>
      <c r="Y16" s="883">
        <v>775042.7</v>
      </c>
      <c r="Z16" s="883">
        <v>785311.6</v>
      </c>
      <c r="AA16" s="883">
        <v>816720.6</v>
      </c>
      <c r="AB16" s="883">
        <v>823538.3</v>
      </c>
      <c r="AC16" s="883">
        <v>828689.4</v>
      </c>
      <c r="AD16" s="883">
        <v>716362.6</v>
      </c>
      <c r="AE16" s="883">
        <v>772661.2</v>
      </c>
      <c r="AF16" s="885">
        <v>784990.5</v>
      </c>
      <c r="AG16" s="885">
        <v>791408.4</v>
      </c>
    </row>
    <row r="17" spans="2:33" x14ac:dyDescent="0.25">
      <c r="B17" s="881" t="s">
        <v>40</v>
      </c>
      <c r="C17" s="881" t="s">
        <v>39</v>
      </c>
      <c r="D17" s="882" t="s">
        <v>35</v>
      </c>
      <c r="E17" s="883">
        <v>538278.40000000002</v>
      </c>
      <c r="F17" s="883">
        <v>539211.6</v>
      </c>
      <c r="G17" s="883">
        <v>572515</v>
      </c>
      <c r="H17" s="883">
        <v>599382.4</v>
      </c>
      <c r="I17" s="883">
        <v>626585.30000000005</v>
      </c>
      <c r="J17" s="883">
        <v>691529.8</v>
      </c>
      <c r="K17" s="883">
        <v>710476.5</v>
      </c>
      <c r="L17" s="883">
        <v>691308.6</v>
      </c>
      <c r="M17" s="883">
        <v>675205.7</v>
      </c>
      <c r="N17" s="883">
        <v>697934.9</v>
      </c>
      <c r="O17" s="883">
        <v>721530.3</v>
      </c>
      <c r="P17" s="883">
        <v>755675.9</v>
      </c>
      <c r="Q17" s="883">
        <v>783896.9</v>
      </c>
      <c r="R17" s="883">
        <v>798246.7</v>
      </c>
      <c r="S17" s="883">
        <v>675285.6</v>
      </c>
      <c r="T17" s="883">
        <v>721227.3</v>
      </c>
      <c r="U17" s="883">
        <v>776376.3</v>
      </c>
      <c r="V17" s="883">
        <v>766167.6</v>
      </c>
      <c r="W17" s="883">
        <v>759400.2</v>
      </c>
      <c r="X17" s="883">
        <v>764645.8</v>
      </c>
      <c r="Y17" s="883">
        <v>763688.5</v>
      </c>
      <c r="Z17" s="883">
        <v>763015.7</v>
      </c>
      <c r="AA17" s="883">
        <v>807750.4</v>
      </c>
      <c r="AB17" s="883">
        <v>826769.7</v>
      </c>
      <c r="AC17" s="883">
        <v>841287.7</v>
      </c>
      <c r="AD17" s="883">
        <v>716362.6</v>
      </c>
      <c r="AE17" s="883">
        <v>807436.6</v>
      </c>
      <c r="AF17" s="885">
        <v>934901.7</v>
      </c>
      <c r="AG17" s="885">
        <v>968973.8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458206.95</v>
      </c>
      <c r="F19" s="883">
        <v>445798.65</v>
      </c>
      <c r="G19" s="883">
        <v>463671.74</v>
      </c>
      <c r="H19" s="883">
        <v>469072.24</v>
      </c>
      <c r="I19" s="883">
        <v>474344.16</v>
      </c>
      <c r="J19" s="883">
        <v>507840.14</v>
      </c>
      <c r="K19" s="883">
        <v>515362.27</v>
      </c>
      <c r="L19" s="883">
        <v>500510.88</v>
      </c>
      <c r="M19" s="883">
        <v>506168.55</v>
      </c>
      <c r="N19" s="883">
        <v>525970.4</v>
      </c>
      <c r="O19" s="883">
        <v>534521.18999999994</v>
      </c>
      <c r="P19" s="883">
        <v>580875.51</v>
      </c>
      <c r="Q19" s="883">
        <v>607106.52</v>
      </c>
      <c r="R19" s="883">
        <v>594569.64</v>
      </c>
      <c r="S19" s="883">
        <v>476787.25</v>
      </c>
      <c r="T19" s="883">
        <v>569817.34</v>
      </c>
      <c r="U19" s="883">
        <v>621443.56999999995</v>
      </c>
      <c r="V19" s="883">
        <v>610706.86</v>
      </c>
      <c r="W19" s="883">
        <v>610192.52</v>
      </c>
      <c r="X19" s="883">
        <v>643881.38</v>
      </c>
      <c r="Y19" s="883">
        <v>650181.96</v>
      </c>
      <c r="Z19" s="883">
        <v>676220.1</v>
      </c>
      <c r="AA19" s="883">
        <v>701165.28</v>
      </c>
      <c r="AB19" s="883">
        <v>708558.83</v>
      </c>
      <c r="AC19" s="883">
        <v>698593.61</v>
      </c>
      <c r="AD19" s="885">
        <v>642917</v>
      </c>
      <c r="AE19" s="885">
        <v>698850.78</v>
      </c>
      <c r="AF19" s="885">
        <v>703158.32</v>
      </c>
      <c r="AG19" s="885">
        <v>709523.2</v>
      </c>
    </row>
    <row r="20" spans="2:33" x14ac:dyDescent="0.25">
      <c r="B20" s="881" t="s">
        <v>37</v>
      </c>
      <c r="C20" s="881" t="s">
        <v>39</v>
      </c>
      <c r="D20" s="882" t="s">
        <v>35</v>
      </c>
      <c r="E20" s="883">
        <v>384110</v>
      </c>
      <c r="F20" s="883">
        <v>380563</v>
      </c>
      <c r="G20" s="883">
        <v>391363</v>
      </c>
      <c r="H20" s="883">
        <v>406222</v>
      </c>
      <c r="I20" s="883">
        <v>410120</v>
      </c>
      <c r="J20" s="883">
        <v>431981</v>
      </c>
      <c r="K20" s="883">
        <v>441002</v>
      </c>
      <c r="L20" s="883">
        <v>433029</v>
      </c>
      <c r="M20" s="883">
        <v>438145</v>
      </c>
      <c r="N20" s="883">
        <v>453784</v>
      </c>
      <c r="O20" s="883">
        <v>459778</v>
      </c>
      <c r="P20" s="883">
        <v>493457</v>
      </c>
      <c r="Q20" s="883">
        <v>521915</v>
      </c>
      <c r="R20" s="883">
        <v>511556</v>
      </c>
      <c r="S20" s="883">
        <v>432931</v>
      </c>
      <c r="T20" s="883">
        <v>508373</v>
      </c>
      <c r="U20" s="883">
        <v>553250</v>
      </c>
      <c r="V20" s="883">
        <v>561676</v>
      </c>
      <c r="W20" s="883">
        <v>566798</v>
      </c>
      <c r="X20" s="883">
        <v>600530</v>
      </c>
      <c r="Y20" s="883">
        <v>621786</v>
      </c>
      <c r="Z20" s="883">
        <v>653112</v>
      </c>
      <c r="AA20" s="883">
        <v>672930</v>
      </c>
      <c r="AB20" s="883">
        <v>681620</v>
      </c>
      <c r="AC20" s="883">
        <v>684665</v>
      </c>
      <c r="AD20" s="885">
        <v>642917</v>
      </c>
      <c r="AE20" s="885">
        <v>687379</v>
      </c>
      <c r="AF20" s="885">
        <v>722622</v>
      </c>
      <c r="AG20" s="885">
        <v>775842</v>
      </c>
    </row>
    <row r="21" spans="2:33" x14ac:dyDescent="0.25">
      <c r="B21" s="881" t="s">
        <v>40</v>
      </c>
      <c r="C21" s="881" t="s">
        <v>38</v>
      </c>
      <c r="D21" s="882" t="s">
        <v>35</v>
      </c>
      <c r="E21" s="883">
        <v>1271750.6299999999</v>
      </c>
      <c r="F21" s="883">
        <v>1269176.6100000001</v>
      </c>
      <c r="G21" s="883">
        <v>1317163.73</v>
      </c>
      <c r="H21" s="883">
        <v>1375630.79</v>
      </c>
      <c r="I21" s="883">
        <v>1423066.34</v>
      </c>
      <c r="J21" s="883">
        <v>1521798.46</v>
      </c>
      <c r="K21" s="883">
        <v>1550848.13</v>
      </c>
      <c r="L21" s="883">
        <v>1514444.11</v>
      </c>
      <c r="M21" s="883">
        <v>1535955.58</v>
      </c>
      <c r="N21" s="883">
        <v>1599019.11</v>
      </c>
      <c r="O21" s="883">
        <v>1637445.58</v>
      </c>
      <c r="P21" s="883">
        <v>1747393.08</v>
      </c>
      <c r="Q21" s="883">
        <v>1851273.25</v>
      </c>
      <c r="R21" s="883">
        <v>1841712.6</v>
      </c>
      <c r="S21" s="883">
        <v>1540552.05</v>
      </c>
      <c r="T21" s="883">
        <v>1720182</v>
      </c>
      <c r="U21" s="883">
        <v>1859730.75</v>
      </c>
      <c r="V21" s="883">
        <v>1829945.64</v>
      </c>
      <c r="W21" s="883">
        <v>1816523.96</v>
      </c>
      <c r="X21" s="883">
        <v>1860650.04</v>
      </c>
      <c r="Y21" s="883">
        <v>1890802.87</v>
      </c>
      <c r="Z21" s="883">
        <v>1928677.76</v>
      </c>
      <c r="AA21" s="883">
        <v>1994866.9</v>
      </c>
      <c r="AB21" s="883">
        <v>1998176.35</v>
      </c>
      <c r="AC21" s="883">
        <v>1970413.69</v>
      </c>
      <c r="AD21" s="885">
        <v>1838587</v>
      </c>
      <c r="AE21" s="885">
        <v>1977768.04</v>
      </c>
      <c r="AF21" s="885">
        <v>2043037.87</v>
      </c>
      <c r="AG21" s="885">
        <v>2042854.02</v>
      </c>
    </row>
    <row r="22" spans="2:33" x14ac:dyDescent="0.25">
      <c r="B22" s="881" t="s">
        <v>40</v>
      </c>
      <c r="C22" s="881" t="s">
        <v>39</v>
      </c>
      <c r="D22" s="882" t="s">
        <v>35</v>
      </c>
      <c r="E22" s="883">
        <v>1036053</v>
      </c>
      <c r="F22" s="883">
        <v>1032836</v>
      </c>
      <c r="G22" s="883">
        <v>1077759</v>
      </c>
      <c r="H22" s="883">
        <v>1124823</v>
      </c>
      <c r="I22" s="883">
        <v>1153509</v>
      </c>
      <c r="J22" s="883">
        <v>1264439</v>
      </c>
      <c r="K22" s="883">
        <v>1298438</v>
      </c>
      <c r="L22" s="883">
        <v>1264597</v>
      </c>
      <c r="M22" s="883">
        <v>1282502</v>
      </c>
      <c r="N22" s="883">
        <v>1349832</v>
      </c>
      <c r="O22" s="883">
        <v>1412928</v>
      </c>
      <c r="P22" s="883">
        <v>1539677</v>
      </c>
      <c r="Q22" s="883">
        <v>1662407</v>
      </c>
      <c r="R22" s="883">
        <v>1692579</v>
      </c>
      <c r="S22" s="883">
        <v>1377105</v>
      </c>
      <c r="T22" s="883">
        <v>1573598</v>
      </c>
      <c r="U22" s="883">
        <v>1768452</v>
      </c>
      <c r="V22" s="883">
        <v>1767352</v>
      </c>
      <c r="W22" s="883">
        <v>1753920</v>
      </c>
      <c r="X22" s="883">
        <v>1794345</v>
      </c>
      <c r="Y22" s="883">
        <v>1814595</v>
      </c>
      <c r="Z22" s="883">
        <v>1839046</v>
      </c>
      <c r="AA22" s="883">
        <v>1945087</v>
      </c>
      <c r="AB22" s="883">
        <v>1986785</v>
      </c>
      <c r="AC22" s="883">
        <v>1977364</v>
      </c>
      <c r="AD22" s="885">
        <v>1838587</v>
      </c>
      <c r="AE22" s="885">
        <v>2076587</v>
      </c>
      <c r="AF22" s="885">
        <v>2416019</v>
      </c>
      <c r="AG22" s="885">
        <v>2478478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273997.8</v>
      </c>
      <c r="F24" s="883">
        <v>272846.59999999998</v>
      </c>
      <c r="G24" s="883">
        <v>275792.59999999998</v>
      </c>
      <c r="H24" s="883">
        <v>279710.09999999998</v>
      </c>
      <c r="I24" s="883">
        <v>279060.3</v>
      </c>
      <c r="J24" s="883">
        <v>287144.5</v>
      </c>
      <c r="K24" s="883">
        <v>286369</v>
      </c>
      <c r="L24" s="883">
        <v>285207.2</v>
      </c>
      <c r="M24" s="883">
        <v>278242.2</v>
      </c>
      <c r="N24" s="883">
        <v>282508.59999999998</v>
      </c>
      <c r="O24" s="883">
        <v>283208.2</v>
      </c>
      <c r="P24" s="883">
        <v>296944.3</v>
      </c>
      <c r="Q24" s="883">
        <v>306458.09999999998</v>
      </c>
      <c r="R24" s="883">
        <v>296265.3</v>
      </c>
      <c r="S24" s="883">
        <v>240253.3</v>
      </c>
      <c r="T24" s="883">
        <v>263931.09999999998</v>
      </c>
      <c r="U24" s="883">
        <v>269114.40000000002</v>
      </c>
      <c r="V24" s="883">
        <v>258441.8</v>
      </c>
      <c r="W24" s="883">
        <v>255916.79999999999</v>
      </c>
      <c r="X24" s="883">
        <v>255413.4</v>
      </c>
      <c r="Y24" s="883">
        <v>261810</v>
      </c>
      <c r="Z24" s="883">
        <v>267106.90000000002</v>
      </c>
      <c r="AA24" s="883">
        <v>276905.5</v>
      </c>
      <c r="AB24" s="883">
        <v>279750.7</v>
      </c>
      <c r="AC24" s="883">
        <v>280183</v>
      </c>
      <c r="AD24" s="883">
        <v>241771.9</v>
      </c>
      <c r="AE24" s="883">
        <v>279551</v>
      </c>
      <c r="AF24" s="883">
        <v>287501.3</v>
      </c>
      <c r="AG24" s="883">
        <v>284500.90000000002</v>
      </c>
    </row>
    <row r="25" spans="2:33" x14ac:dyDescent="0.25">
      <c r="B25" s="881" t="s">
        <v>37</v>
      </c>
      <c r="C25" s="881" t="s">
        <v>39</v>
      </c>
      <c r="D25" s="882" t="s">
        <v>35</v>
      </c>
      <c r="E25" s="883">
        <v>190032.8</v>
      </c>
      <c r="F25" s="883">
        <v>197430.39999999999</v>
      </c>
      <c r="G25" s="883">
        <v>203986.7</v>
      </c>
      <c r="H25" s="883">
        <v>211587.4</v>
      </c>
      <c r="I25" s="883">
        <v>211684.1</v>
      </c>
      <c r="J25" s="883">
        <v>219982.9</v>
      </c>
      <c r="K25" s="883">
        <v>225044.5</v>
      </c>
      <c r="L25" s="883">
        <v>228127.8</v>
      </c>
      <c r="M25" s="883">
        <v>225779.8</v>
      </c>
      <c r="N25" s="883">
        <v>231337.8</v>
      </c>
      <c r="O25" s="883">
        <v>232700.6</v>
      </c>
      <c r="P25" s="883">
        <v>242915.1</v>
      </c>
      <c r="Q25" s="883">
        <v>258795.9</v>
      </c>
      <c r="R25" s="883">
        <v>254456.4</v>
      </c>
      <c r="S25" s="883">
        <v>216351</v>
      </c>
      <c r="T25" s="883">
        <v>229150.8</v>
      </c>
      <c r="U25" s="883">
        <v>234216.9</v>
      </c>
      <c r="V25" s="883">
        <v>224658</v>
      </c>
      <c r="W25" s="883">
        <v>223074.9</v>
      </c>
      <c r="X25" s="883">
        <v>226342.7</v>
      </c>
      <c r="Y25" s="883">
        <v>237222.39999999999</v>
      </c>
      <c r="Z25" s="883">
        <v>249997.8</v>
      </c>
      <c r="AA25" s="883">
        <v>258477.6</v>
      </c>
      <c r="AB25" s="883">
        <v>265738.5</v>
      </c>
      <c r="AC25" s="883">
        <v>267061.09999999998</v>
      </c>
      <c r="AD25" s="883">
        <v>241771.9</v>
      </c>
      <c r="AE25" s="883">
        <v>283106.8</v>
      </c>
      <c r="AF25" s="883">
        <v>306024.5</v>
      </c>
      <c r="AG25" s="883">
        <v>327043.20000000001</v>
      </c>
    </row>
    <row r="26" spans="2:33" x14ac:dyDescent="0.25">
      <c r="B26" s="881" t="s">
        <v>40</v>
      </c>
      <c r="C26" s="881" t="s">
        <v>39</v>
      </c>
      <c r="D26" s="882" t="s">
        <v>35</v>
      </c>
      <c r="E26" s="883">
        <v>633876.9</v>
      </c>
      <c r="F26" s="883">
        <v>640940.80000000005</v>
      </c>
      <c r="G26" s="883">
        <v>677535</v>
      </c>
      <c r="H26" s="883">
        <v>704520.3</v>
      </c>
      <c r="I26" s="883">
        <v>723183.2</v>
      </c>
      <c r="J26" s="883">
        <v>791516.1</v>
      </c>
      <c r="K26" s="883">
        <v>807678.5</v>
      </c>
      <c r="L26" s="883">
        <v>815738.9</v>
      </c>
      <c r="M26" s="883">
        <v>819334.5</v>
      </c>
      <c r="N26" s="883">
        <v>854388</v>
      </c>
      <c r="O26" s="883">
        <v>888321.3</v>
      </c>
      <c r="P26" s="883">
        <v>957102.1</v>
      </c>
      <c r="Q26" s="883">
        <v>1030946.9</v>
      </c>
      <c r="R26" s="883">
        <v>1031039.5</v>
      </c>
      <c r="S26" s="883">
        <v>809201.9</v>
      </c>
      <c r="T26" s="883">
        <v>903902.2</v>
      </c>
      <c r="U26" s="883">
        <v>957632.1</v>
      </c>
      <c r="V26" s="883">
        <v>919669.3</v>
      </c>
      <c r="W26" s="883">
        <v>898410.9</v>
      </c>
      <c r="X26" s="883">
        <v>902490.1</v>
      </c>
      <c r="Y26" s="883">
        <v>907504.6</v>
      </c>
      <c r="Z26" s="883">
        <v>908000.4</v>
      </c>
      <c r="AA26" s="883">
        <v>967015.6</v>
      </c>
      <c r="AB26" s="883">
        <v>1000570.1</v>
      </c>
      <c r="AC26" s="883">
        <v>991638.2</v>
      </c>
      <c r="AD26" s="883">
        <v>884442.6</v>
      </c>
      <c r="AE26" s="883">
        <v>1090674.8999999999</v>
      </c>
      <c r="AF26" s="883">
        <v>1284007.2</v>
      </c>
      <c r="AG26" s="883">
        <v>1290787.3999999999</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53210.999000000003</v>
      </c>
      <c r="F28" s="883">
        <v>54215.625999999997</v>
      </c>
      <c r="G28" s="883">
        <v>55579.357000000004</v>
      </c>
      <c r="H28" s="883">
        <v>58228.953999999998</v>
      </c>
      <c r="I28" s="883">
        <v>60850.836000000003</v>
      </c>
      <c r="J28" s="883">
        <v>64293.96</v>
      </c>
      <c r="K28" s="883">
        <v>65981.873000000007</v>
      </c>
      <c r="L28" s="883">
        <v>65580.144</v>
      </c>
      <c r="M28" s="883">
        <v>64555.197</v>
      </c>
      <c r="N28" s="883">
        <v>67131.801000000007</v>
      </c>
      <c r="O28" s="883">
        <v>69474.092000000004</v>
      </c>
      <c r="P28" s="883">
        <v>71354.054000000004</v>
      </c>
      <c r="Q28" s="883">
        <v>75557.070000000007</v>
      </c>
      <c r="R28" s="883">
        <v>75019.990000000005</v>
      </c>
      <c r="S28" s="883">
        <v>66985.41</v>
      </c>
      <c r="T28" s="883">
        <v>69948.275999999998</v>
      </c>
      <c r="U28" s="883">
        <v>73484.816999999995</v>
      </c>
      <c r="V28" s="883">
        <v>73133.284</v>
      </c>
      <c r="W28" s="883">
        <v>72804.188999999998</v>
      </c>
      <c r="X28" s="883">
        <v>74338.160999999993</v>
      </c>
      <c r="Y28" s="883">
        <v>75236.055999999997</v>
      </c>
      <c r="Z28" s="883">
        <v>77357.695999999996</v>
      </c>
      <c r="AA28" s="883">
        <v>82775.035999999993</v>
      </c>
      <c r="AB28" s="883">
        <v>86788.606</v>
      </c>
      <c r="AC28" s="883">
        <v>87772.125</v>
      </c>
      <c r="AD28" s="883">
        <v>86163.22</v>
      </c>
      <c r="AE28" s="883">
        <v>95886</v>
      </c>
      <c r="AF28" s="883">
        <v>100585</v>
      </c>
      <c r="AG28" s="883">
        <v>99669.487999999998</v>
      </c>
    </row>
    <row r="29" spans="2:33" x14ac:dyDescent="0.25">
      <c r="B29" s="881" t="s">
        <v>37</v>
      </c>
      <c r="C29" s="881" t="s">
        <v>39</v>
      </c>
      <c r="D29" s="882" t="s">
        <v>35</v>
      </c>
      <c r="E29" s="883">
        <v>48252</v>
      </c>
      <c r="F29" s="883">
        <v>48263</v>
      </c>
      <c r="G29" s="883">
        <v>50050</v>
      </c>
      <c r="H29" s="883">
        <v>53279</v>
      </c>
      <c r="I29" s="883">
        <v>54504</v>
      </c>
      <c r="J29" s="883">
        <v>57479</v>
      </c>
      <c r="K29" s="883">
        <v>60442</v>
      </c>
      <c r="L29" s="883">
        <v>59889</v>
      </c>
      <c r="M29" s="883">
        <v>58978</v>
      </c>
      <c r="N29" s="883">
        <v>61334</v>
      </c>
      <c r="O29" s="883">
        <v>64117</v>
      </c>
      <c r="P29" s="883">
        <v>66057</v>
      </c>
      <c r="Q29" s="883">
        <v>70622</v>
      </c>
      <c r="R29" s="883">
        <v>70346</v>
      </c>
      <c r="S29" s="883">
        <v>61992</v>
      </c>
      <c r="T29" s="883">
        <v>62837</v>
      </c>
      <c r="U29" s="883">
        <v>66266</v>
      </c>
      <c r="V29" s="883">
        <v>66223</v>
      </c>
      <c r="W29" s="883">
        <v>64215</v>
      </c>
      <c r="X29" s="883">
        <v>65571</v>
      </c>
      <c r="Y29" s="883">
        <v>70958</v>
      </c>
      <c r="Z29" s="883">
        <v>73940</v>
      </c>
      <c r="AA29" s="883">
        <v>79216</v>
      </c>
      <c r="AB29" s="883">
        <v>83919</v>
      </c>
      <c r="AC29" s="883">
        <v>86468</v>
      </c>
      <c r="AD29" s="883">
        <v>85598</v>
      </c>
      <c r="AE29" s="883">
        <v>95886</v>
      </c>
      <c r="AF29" s="883">
        <v>102836</v>
      </c>
      <c r="AG29" s="883">
        <v>115740</v>
      </c>
    </row>
    <row r="30" spans="2:33" x14ac:dyDescent="0.25">
      <c r="B30" s="881" t="s">
        <v>40</v>
      </c>
      <c r="C30" s="881" t="s">
        <v>45</v>
      </c>
      <c r="D30" s="882" t="s">
        <v>35</v>
      </c>
      <c r="E30" s="883">
        <v>225836.35</v>
      </c>
      <c r="F30" s="883">
        <v>234487.99100000001</v>
      </c>
      <c r="G30" s="883">
        <v>247899.73300000001</v>
      </c>
      <c r="H30" s="883">
        <v>260728.51699999999</v>
      </c>
      <c r="I30" s="883">
        <v>270176.54700000002</v>
      </c>
      <c r="J30" s="883">
        <v>283382.15700000001</v>
      </c>
      <c r="K30" s="883">
        <v>284657.66700000002</v>
      </c>
      <c r="L30" s="883">
        <v>280311.15999999997</v>
      </c>
      <c r="M30" s="883">
        <v>279298.43599999999</v>
      </c>
      <c r="N30" s="883">
        <v>288231.53000000003</v>
      </c>
      <c r="O30" s="883">
        <v>294933.99599999998</v>
      </c>
      <c r="P30" s="883">
        <v>302689.94500000001</v>
      </c>
      <c r="Q30" s="883">
        <v>314609.54399999999</v>
      </c>
      <c r="R30" s="883">
        <v>312475.61099999998</v>
      </c>
      <c r="S30" s="883">
        <v>288719.12900000002</v>
      </c>
      <c r="T30" s="883">
        <v>300732.98300000001</v>
      </c>
      <c r="U30" s="883">
        <v>318601.92800000001</v>
      </c>
      <c r="V30" s="883">
        <v>318764.51799999998</v>
      </c>
      <c r="W30" s="883">
        <v>320082.40000000002</v>
      </c>
      <c r="X30" s="883">
        <v>327484.255</v>
      </c>
      <c r="Y30" s="883">
        <v>341972.27299999999</v>
      </c>
      <c r="Z30" s="883">
        <v>350273.38099999999</v>
      </c>
      <c r="AA30" s="883">
        <v>364389.84600000002</v>
      </c>
      <c r="AB30" s="883">
        <v>384430.63199999998</v>
      </c>
      <c r="AC30" s="883">
        <v>380524.35200000001</v>
      </c>
      <c r="AD30" s="883">
        <v>364424.46799999999</v>
      </c>
      <c r="AE30" s="883">
        <v>377319</v>
      </c>
      <c r="AF30" s="883">
        <v>392680</v>
      </c>
      <c r="AG30" s="883">
        <v>385983.04</v>
      </c>
    </row>
    <row r="31" spans="2:33" x14ac:dyDescent="0.25">
      <c r="B31" s="881" t="s">
        <v>40</v>
      </c>
      <c r="C31" s="881" t="s">
        <v>39</v>
      </c>
      <c r="D31" s="882" t="s">
        <v>35</v>
      </c>
      <c r="E31" s="883">
        <v>147327</v>
      </c>
      <c r="F31" s="883">
        <v>154172</v>
      </c>
      <c r="G31" s="883">
        <v>166725</v>
      </c>
      <c r="H31" s="883">
        <v>172779</v>
      </c>
      <c r="I31" s="883">
        <v>179632</v>
      </c>
      <c r="J31" s="883">
        <v>203287</v>
      </c>
      <c r="K31" s="883">
        <v>206690</v>
      </c>
      <c r="L31" s="883">
        <v>202333</v>
      </c>
      <c r="M31" s="883">
        <v>202601</v>
      </c>
      <c r="N31" s="883">
        <v>214890</v>
      </c>
      <c r="O31" s="883">
        <v>229758</v>
      </c>
      <c r="P31" s="883">
        <v>244344</v>
      </c>
      <c r="Q31" s="883">
        <v>262576</v>
      </c>
      <c r="R31" s="883">
        <v>274088</v>
      </c>
      <c r="S31" s="883">
        <v>233737</v>
      </c>
      <c r="T31" s="883">
        <v>257481</v>
      </c>
      <c r="U31" s="883">
        <v>291973</v>
      </c>
      <c r="V31" s="883">
        <v>299201</v>
      </c>
      <c r="W31" s="883">
        <v>296175</v>
      </c>
      <c r="X31" s="883">
        <v>297466</v>
      </c>
      <c r="Y31" s="883">
        <v>303120</v>
      </c>
      <c r="Z31" s="883">
        <v>302844</v>
      </c>
      <c r="AA31" s="883">
        <v>327938</v>
      </c>
      <c r="AB31" s="883">
        <v>354387</v>
      </c>
      <c r="AC31" s="883">
        <v>352023</v>
      </c>
      <c r="AD31" s="883">
        <v>326708</v>
      </c>
      <c r="AE31" s="883">
        <v>377319</v>
      </c>
      <c r="AF31" s="883">
        <v>469319</v>
      </c>
      <c r="AG31" s="883">
        <v>461012</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114778</v>
      </c>
      <c r="F33" s="883">
        <v>118004</v>
      </c>
      <c r="G33" s="883">
        <v>125342</v>
      </c>
      <c r="H33" s="883">
        <v>132119</v>
      </c>
      <c r="I33" s="883">
        <v>138956</v>
      </c>
      <c r="J33" s="883">
        <v>145815</v>
      </c>
      <c r="K33" s="883">
        <v>150378</v>
      </c>
      <c r="L33" s="883">
        <v>150173</v>
      </c>
      <c r="M33" s="883">
        <v>151791</v>
      </c>
      <c r="N33" s="883">
        <v>151861</v>
      </c>
      <c r="O33" s="883">
        <v>153050</v>
      </c>
      <c r="P33" s="883">
        <v>155859</v>
      </c>
      <c r="Q33" s="883">
        <v>156674</v>
      </c>
      <c r="R33" s="883">
        <v>152211</v>
      </c>
      <c r="S33" s="883">
        <v>134809</v>
      </c>
      <c r="T33" s="883">
        <v>133798</v>
      </c>
      <c r="U33" s="883">
        <v>132203</v>
      </c>
      <c r="V33" s="883">
        <v>124635</v>
      </c>
      <c r="W33" s="883">
        <v>123063</v>
      </c>
      <c r="X33" s="883">
        <v>125736</v>
      </c>
      <c r="Y33" s="883">
        <v>132125</v>
      </c>
      <c r="Z33" s="883">
        <v>134321</v>
      </c>
      <c r="AA33" s="883">
        <v>143456</v>
      </c>
      <c r="AB33" s="883">
        <v>141838</v>
      </c>
      <c r="AC33" s="883">
        <v>142723</v>
      </c>
      <c r="AD33" s="883">
        <v>122556</v>
      </c>
      <c r="AE33" s="883">
        <v>139604</v>
      </c>
      <c r="AF33" s="885">
        <v>148418</v>
      </c>
      <c r="AG33" s="885">
        <v>151499</v>
      </c>
    </row>
    <row r="34" spans="2:34" x14ac:dyDescent="0.25">
      <c r="B34" s="881" t="s">
        <v>37</v>
      </c>
      <c r="C34" s="881" t="s">
        <v>39</v>
      </c>
      <c r="D34" s="882" t="s">
        <v>35</v>
      </c>
      <c r="E34" s="883">
        <v>74961</v>
      </c>
      <c r="F34" s="883">
        <v>80050</v>
      </c>
      <c r="G34" s="883">
        <v>86582</v>
      </c>
      <c r="H34" s="883">
        <v>92106</v>
      </c>
      <c r="I34" s="883">
        <v>97146</v>
      </c>
      <c r="J34" s="883">
        <v>105341</v>
      </c>
      <c r="K34" s="883">
        <v>110960</v>
      </c>
      <c r="L34" s="883">
        <v>113885</v>
      </c>
      <c r="M34" s="883">
        <v>117206</v>
      </c>
      <c r="N34" s="883">
        <v>120560</v>
      </c>
      <c r="O34" s="883">
        <v>125316</v>
      </c>
      <c r="P34" s="883">
        <v>131369</v>
      </c>
      <c r="Q34" s="883">
        <v>135843</v>
      </c>
      <c r="R34" s="883">
        <v>137888</v>
      </c>
      <c r="S34" s="883">
        <v>121547</v>
      </c>
      <c r="T34" s="883">
        <v>119716</v>
      </c>
      <c r="U34" s="883">
        <v>119709</v>
      </c>
      <c r="V34" s="883">
        <v>112007</v>
      </c>
      <c r="W34" s="883">
        <v>111450</v>
      </c>
      <c r="X34" s="883">
        <v>114259</v>
      </c>
      <c r="Y34" s="883">
        <v>119732</v>
      </c>
      <c r="Z34" s="883">
        <v>122996</v>
      </c>
      <c r="AA34" s="883">
        <v>130043</v>
      </c>
      <c r="AB34" s="883">
        <v>130788</v>
      </c>
      <c r="AC34" s="883">
        <v>134106</v>
      </c>
      <c r="AD34" s="883">
        <v>122556</v>
      </c>
      <c r="AE34" s="883">
        <v>139066</v>
      </c>
      <c r="AF34" s="885">
        <v>150826</v>
      </c>
      <c r="AG34" s="885">
        <v>163192</v>
      </c>
    </row>
    <row r="35" spans="2:34" x14ac:dyDescent="0.25">
      <c r="B35" s="881" t="s">
        <v>40</v>
      </c>
      <c r="C35" s="881" t="s">
        <v>39</v>
      </c>
      <c r="D35" s="882" t="s">
        <v>35</v>
      </c>
      <c r="E35" s="883">
        <v>252708</v>
      </c>
      <c r="F35" s="883">
        <v>268926</v>
      </c>
      <c r="G35" s="883">
        <v>289862</v>
      </c>
      <c r="H35" s="883">
        <v>308075</v>
      </c>
      <c r="I35" s="883">
        <v>327106</v>
      </c>
      <c r="J35" s="883">
        <v>368073</v>
      </c>
      <c r="K35" s="883">
        <v>392654</v>
      </c>
      <c r="L35" s="883">
        <v>404560</v>
      </c>
      <c r="M35" s="883">
        <v>416872</v>
      </c>
      <c r="N35" s="883">
        <v>446106</v>
      </c>
      <c r="O35" s="883">
        <v>478221</v>
      </c>
      <c r="P35" s="883">
        <v>517141</v>
      </c>
      <c r="Q35" s="883">
        <v>550658</v>
      </c>
      <c r="R35" s="883">
        <v>550175</v>
      </c>
      <c r="S35" s="883">
        <v>435664</v>
      </c>
      <c r="T35" s="883">
        <v>465743</v>
      </c>
      <c r="U35" s="883">
        <v>487843</v>
      </c>
      <c r="V35" s="883">
        <v>469072</v>
      </c>
      <c r="W35" s="883">
        <v>455814</v>
      </c>
      <c r="X35" s="883">
        <v>461510</v>
      </c>
      <c r="Y35" s="883">
        <v>469315</v>
      </c>
      <c r="Z35" s="883">
        <v>464817</v>
      </c>
      <c r="AA35" s="883">
        <v>503280</v>
      </c>
      <c r="AB35" s="883">
        <v>528165</v>
      </c>
      <c r="AC35" s="883">
        <v>533626</v>
      </c>
      <c r="AD35" s="883">
        <v>475873</v>
      </c>
      <c r="AE35" s="883">
        <v>565051</v>
      </c>
      <c r="AF35" s="885">
        <v>683807</v>
      </c>
      <c r="AG35" s="885">
        <v>684962</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131624</v>
      </c>
      <c r="F37" s="883">
        <v>132606</v>
      </c>
      <c r="G37" s="883">
        <v>138363</v>
      </c>
      <c r="H37" s="883">
        <v>145218</v>
      </c>
      <c r="I37" s="883">
        <v>152348</v>
      </c>
      <c r="J37" s="883">
        <v>159658</v>
      </c>
      <c r="K37" s="883">
        <v>165836</v>
      </c>
      <c r="L37" s="883">
        <v>171782</v>
      </c>
      <c r="M37" s="883">
        <v>176600</v>
      </c>
      <c r="N37" s="883">
        <v>181139</v>
      </c>
      <c r="O37" s="883">
        <v>184363</v>
      </c>
      <c r="P37" s="883">
        <v>197893</v>
      </c>
      <c r="Q37" s="883">
        <v>197820</v>
      </c>
      <c r="R37" s="883">
        <v>196841</v>
      </c>
      <c r="S37" s="883">
        <v>178436</v>
      </c>
      <c r="T37" s="883">
        <v>178236</v>
      </c>
      <c r="U37" s="883">
        <v>177500</v>
      </c>
      <c r="V37" s="883">
        <v>183065</v>
      </c>
      <c r="W37" s="883">
        <v>190174</v>
      </c>
      <c r="X37" s="883">
        <v>197316</v>
      </c>
      <c r="Y37" s="883">
        <v>198592</v>
      </c>
      <c r="Z37" s="883">
        <v>195744</v>
      </c>
      <c r="AA37" s="883">
        <v>199176</v>
      </c>
      <c r="AB37" s="883">
        <v>207568</v>
      </c>
      <c r="AC37" s="883">
        <v>208475</v>
      </c>
      <c r="AD37" s="883">
        <v>213142</v>
      </c>
      <c r="AE37" s="883">
        <v>221176</v>
      </c>
      <c r="AF37" s="883">
        <v>204851</v>
      </c>
      <c r="AG37" s="886" t="s">
        <v>35</v>
      </c>
    </row>
    <row r="38" spans="2:34" x14ac:dyDescent="0.25">
      <c r="B38" s="881" t="s">
        <v>37</v>
      </c>
      <c r="C38" s="881" t="s">
        <v>49</v>
      </c>
      <c r="D38" s="882" t="s">
        <v>35</v>
      </c>
      <c r="E38" s="883">
        <v>130655</v>
      </c>
      <c r="F38" s="883">
        <v>137731</v>
      </c>
      <c r="G38" s="883">
        <v>142519</v>
      </c>
      <c r="H38" s="883">
        <v>143691</v>
      </c>
      <c r="I38" s="883">
        <v>143882</v>
      </c>
      <c r="J38" s="883">
        <v>146143</v>
      </c>
      <c r="K38" s="883">
        <v>142996</v>
      </c>
      <c r="L38" s="883">
        <v>144346</v>
      </c>
      <c r="M38" s="883">
        <v>145493</v>
      </c>
      <c r="N38" s="883">
        <v>144828</v>
      </c>
      <c r="O38" s="883">
        <v>147067</v>
      </c>
      <c r="P38" s="883">
        <v>148323</v>
      </c>
      <c r="Q38" s="883">
        <v>149398</v>
      </c>
      <c r="R38" s="883">
        <v>152843</v>
      </c>
      <c r="S38" s="883">
        <v>140507</v>
      </c>
      <c r="T38" s="883">
        <v>151932</v>
      </c>
      <c r="U38" s="883">
        <v>155110</v>
      </c>
      <c r="V38" s="883">
        <v>160169</v>
      </c>
      <c r="W38" s="883">
        <v>170898</v>
      </c>
      <c r="X38" s="883">
        <v>175275</v>
      </c>
      <c r="Y38" s="883">
        <v>178129</v>
      </c>
      <c r="Z38" s="883">
        <v>181435</v>
      </c>
      <c r="AA38" s="883">
        <v>188552</v>
      </c>
      <c r="AB38" s="883">
        <v>192682</v>
      </c>
      <c r="AC38" s="883">
        <v>196514</v>
      </c>
      <c r="AD38" s="883">
        <v>189256</v>
      </c>
      <c r="AE38" s="883">
        <v>197603</v>
      </c>
      <c r="AF38" s="883">
        <v>204853</v>
      </c>
      <c r="AG38" s="886" t="s">
        <v>35</v>
      </c>
    </row>
    <row r="39" spans="2:34" x14ac:dyDescent="0.25">
      <c r="B39" s="881" t="s">
        <v>40</v>
      </c>
      <c r="C39" s="881" t="s">
        <v>49</v>
      </c>
      <c r="D39" s="882" t="s">
        <v>35</v>
      </c>
      <c r="E39" s="883">
        <v>338104</v>
      </c>
      <c r="F39" s="883">
        <v>359312</v>
      </c>
      <c r="G39" s="883">
        <v>378867</v>
      </c>
      <c r="H39" s="883">
        <v>377942</v>
      </c>
      <c r="I39" s="883">
        <v>375794</v>
      </c>
      <c r="J39" s="883">
        <v>385247</v>
      </c>
      <c r="K39" s="883">
        <v>380705</v>
      </c>
      <c r="L39" s="883">
        <v>377902</v>
      </c>
      <c r="M39" s="883">
        <v>380788</v>
      </c>
      <c r="N39" s="883">
        <v>391065</v>
      </c>
      <c r="O39" s="883">
        <v>402285</v>
      </c>
      <c r="P39" s="883">
        <v>419663</v>
      </c>
      <c r="Q39" s="883">
        <v>427047</v>
      </c>
      <c r="R39" s="883">
        <v>442546</v>
      </c>
      <c r="S39" s="883">
        <v>409084</v>
      </c>
      <c r="T39" s="883">
        <v>437707</v>
      </c>
      <c r="U39" s="883">
        <v>463111</v>
      </c>
      <c r="V39" s="883">
        <v>472625</v>
      </c>
      <c r="W39" s="883">
        <v>482476</v>
      </c>
      <c r="X39" s="883">
        <v>486825</v>
      </c>
      <c r="Y39" s="883">
        <v>478976</v>
      </c>
      <c r="Z39" s="883">
        <v>492588</v>
      </c>
      <c r="AA39" s="883">
        <v>519379</v>
      </c>
      <c r="AB39" s="883">
        <v>543721</v>
      </c>
      <c r="AC39" s="883">
        <v>539148</v>
      </c>
      <c r="AD39" s="883">
        <v>496284</v>
      </c>
      <c r="AE39" s="883">
        <v>545232</v>
      </c>
      <c r="AF39" s="883">
        <v>623357</v>
      </c>
      <c r="AG39" s="886" t="s">
        <v>35</v>
      </c>
    </row>
    <row r="41" spans="2:34" x14ac:dyDescent="0.25">
      <c r="B41" s="887" t="s">
        <v>50</v>
      </c>
      <c r="AH41" s="888" t="s">
        <v>0</v>
      </c>
    </row>
  </sheetData>
  <mergeCells count="8">
    <mergeCell ref="B27:AF27"/>
    <mergeCell ref="B32:AF32"/>
    <mergeCell ref="B36:AF36"/>
    <mergeCell ref="B6:D6"/>
    <mergeCell ref="B8:AF8"/>
    <mergeCell ref="B13:AF13"/>
    <mergeCell ref="B18:AF18"/>
    <mergeCell ref="B23:AF23"/>
  </mergeCells>
  <hyperlinks>
    <hyperlink ref="B41" r:id="rId1" xr:uid="{D0A7AF26-29EC-493A-8144-53795523419B}"/>
    <hyperlink ref="AH41" r:id="rId2" xr:uid="{238F44CC-66DF-4B51-A875-9CC0B28F7FD1}"/>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B389-7F4D-4B7A-B8CD-A85B079D4030}">
  <dimension ref="B1:AH41"/>
  <sheetViews>
    <sheetView workbookViewId="0">
      <selection sqref="A1:XFD1048576"/>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9" t="s">
        <v>36</v>
      </c>
      <c r="C8" s="1150"/>
      <c r="D8" s="1150"/>
      <c r="E8" s="1150"/>
      <c r="F8" s="1150"/>
      <c r="G8" s="1150"/>
      <c r="H8" s="1150"/>
      <c r="I8" s="1150"/>
      <c r="J8" s="1150"/>
      <c r="K8" s="1150"/>
      <c r="L8" s="1150"/>
      <c r="M8" s="1150"/>
      <c r="N8" s="1150"/>
      <c r="O8" s="1150"/>
      <c r="P8" s="1150"/>
      <c r="Q8" s="1150"/>
      <c r="R8" s="1150"/>
      <c r="S8" s="1150"/>
      <c r="T8" s="1150"/>
      <c r="U8" s="1150"/>
      <c r="V8" s="1150"/>
      <c r="W8" s="1150"/>
      <c r="X8" s="1150"/>
      <c r="Y8" s="1150"/>
      <c r="Z8" s="1150"/>
      <c r="AA8" s="1150"/>
      <c r="AB8" s="1150"/>
      <c r="AC8" s="1150"/>
      <c r="AD8" s="1150"/>
      <c r="AE8" s="1150"/>
      <c r="AF8" s="1150"/>
      <c r="AG8" s="880" t="s">
        <v>35</v>
      </c>
    </row>
    <row r="9" spans="2:33" x14ac:dyDescent="0.25">
      <c r="B9" s="881" t="s">
        <v>37</v>
      </c>
      <c r="C9" s="881" t="s">
        <v>38</v>
      </c>
      <c r="D9" s="882" t="s">
        <v>35</v>
      </c>
      <c r="E9" s="883">
        <f>100*industrie!E9/industrie!$E9</f>
        <v>100</v>
      </c>
      <c r="F9" s="883">
        <f>100*industrie!F9/industrie!$E9</f>
        <v>102.84968382768265</v>
      </c>
      <c r="G9" s="883">
        <f>100*industrie!G9/industrie!$E9</f>
        <v>109.30492604277167</v>
      </c>
      <c r="H9" s="883">
        <f>100*industrie!H9/industrie!$E9</f>
        <v>112.59454172234699</v>
      </c>
      <c r="I9" s="883">
        <f>100*industrie!I9/industrie!$E9</f>
        <v>113.42113601609104</v>
      </c>
      <c r="J9" s="883">
        <f>100*industrie!J9/industrie!$E9</f>
        <v>119.84009992606575</v>
      </c>
      <c r="K9" s="883">
        <f>100*industrie!K9/industrie!$E9</f>
        <v>120.68988478193984</v>
      </c>
      <c r="L9" s="883">
        <f>100*industrie!L9/industrie!$E9</f>
        <v>121.19525534875392</v>
      </c>
      <c r="M9" s="883">
        <f>100*industrie!M9/industrie!$E9</f>
        <v>120.9530172987817</v>
      </c>
      <c r="N9" s="883">
        <f>100*industrie!N9/industrie!$E9</f>
        <v>127.1097671300187</v>
      </c>
      <c r="O9" s="883">
        <f>100*industrie!O9/industrie!$E9</f>
        <v>130.47515395318723</v>
      </c>
      <c r="P9" s="883">
        <f>100*industrie!P9/industrie!$E9</f>
        <v>127.44706352377148</v>
      </c>
      <c r="Q9" s="883">
        <f>100*industrie!Q9/industrie!$E9</f>
        <v>135.53046688801027</v>
      </c>
      <c r="R9" s="883">
        <f>100*industrie!R9/industrie!$E9</f>
        <v>131.00187820592302</v>
      </c>
      <c r="S9" s="883">
        <f>100*industrie!S9/industrie!$E9</f>
        <v>120.88551209812593</v>
      </c>
      <c r="T9" s="883">
        <f>100*industrie!T9/industrie!$E9</f>
        <v>125.8698756894026</v>
      </c>
      <c r="U9" s="883">
        <f>100*industrie!U9/industrie!$E9</f>
        <v>126.64572627789182</v>
      </c>
      <c r="V9" s="883">
        <f>100*industrie!V9/industrie!$E9</f>
        <v>124.53997731457883</v>
      </c>
      <c r="W9" s="883">
        <f>100*industrie!W9/industrie!$E9</f>
        <v>127.08060672021162</v>
      </c>
      <c r="X9" s="883">
        <f>100*industrie!X9/industrie!$E9</f>
        <v>129.12619798770211</v>
      </c>
      <c r="Y9" s="883">
        <f>100*industrie!Y9/industrie!$E9</f>
        <v>130.95434903403273</v>
      </c>
      <c r="Z9" s="883">
        <f>100*industrie!Z9/industrie!$E9</f>
        <v>128.34437755153587</v>
      </c>
      <c r="AA9" s="883">
        <f>100*industrie!AA9/industrie!$E9</f>
        <v>131.5795757734397</v>
      </c>
      <c r="AB9" s="883">
        <f>100*industrie!AB9/industrie!$E9</f>
        <v>133.21646208457898</v>
      </c>
      <c r="AC9" s="883">
        <f>100*industrie!AC9/industrie!$E9</f>
        <v>137.29317921941947</v>
      </c>
      <c r="AD9" s="883">
        <f>100*industrie!AD9/industrie!$E9</f>
        <v>127.90582335679943</v>
      </c>
      <c r="AE9" s="883">
        <f>100*industrie!AE9/industrie!$E9</f>
        <v>121.40994025560133</v>
      </c>
      <c r="AF9" s="883">
        <f>100*industrie!AF9/industrie!$E9</f>
        <v>136.37634838194168</v>
      </c>
      <c r="AG9" s="883">
        <f>100*industrie!AG9/industrie!$E9</f>
        <v>134.21480430380097</v>
      </c>
    </row>
    <row r="10" spans="2:33" x14ac:dyDescent="0.25">
      <c r="B10" s="881" t="s">
        <v>37</v>
      </c>
      <c r="C10" s="881" t="s">
        <v>39</v>
      </c>
      <c r="D10" s="882" t="s">
        <v>35</v>
      </c>
      <c r="E10" s="883">
        <f>100*industrie!E10/industrie!$E10</f>
        <v>100</v>
      </c>
      <c r="F10" s="883">
        <f>100*industrie!F10/industrie!$E10</f>
        <v>100.87029969504533</v>
      </c>
      <c r="G10" s="883">
        <f>100*industrie!G10/industrie!$E10</f>
        <v>106.8336274060198</v>
      </c>
      <c r="H10" s="883">
        <f>100*industrie!H10/industrie!$E10</f>
        <v>109.44867200920305</v>
      </c>
      <c r="I10" s="883">
        <f>100*industrie!I10/industrie!$E10</f>
        <v>108.65506439803191</v>
      </c>
      <c r="J10" s="883">
        <f>100*industrie!J10/industrie!$E10</f>
        <v>116.48413432514852</v>
      </c>
      <c r="K10" s="883">
        <f>100*industrie!K10/industrie!$E10</f>
        <v>116.70695592018841</v>
      </c>
      <c r="L10" s="883">
        <f>100*industrie!L10/industrie!$E10</f>
        <v>118.90433958011084</v>
      </c>
      <c r="M10" s="883">
        <f>100*industrie!M10/industrie!$E10</f>
        <v>118.03093074653006</v>
      </c>
      <c r="N10" s="883">
        <f>100*industrie!N10/industrie!$E10</f>
        <v>123.73879090784254</v>
      </c>
      <c r="O10" s="883">
        <f>100*industrie!O10/industrie!$E10</f>
        <v>127.48996655085125</v>
      </c>
      <c r="P10" s="883">
        <f>100*industrie!P10/industrie!$E10</f>
        <v>126.52380175096319</v>
      </c>
      <c r="Q10" s="883">
        <f>100*industrie!Q10/industrie!$E10</f>
        <v>134.08185843574057</v>
      </c>
      <c r="R10" s="883">
        <f>100*industrie!R10/industrie!$E10</f>
        <v>127.52261250547338</v>
      </c>
      <c r="S10" s="883">
        <f>100*industrie!S10/industrie!$E10</f>
        <v>115.70244507836324</v>
      </c>
      <c r="T10" s="883">
        <f>100*industrie!T10/industrie!$E10</f>
        <v>123.55923815742086</v>
      </c>
      <c r="U10" s="883">
        <f>100*industrie!U10/industrie!$E10</f>
        <v>127.07904207441723</v>
      </c>
      <c r="V10" s="883">
        <f>100*industrie!V10/industrie!$E10</f>
        <v>126.86192056669232</v>
      </c>
      <c r="W10" s="883">
        <f>100*industrie!W10/industrie!$E10</f>
        <v>129.4844789213362</v>
      </c>
      <c r="X10" s="883">
        <f>100*industrie!X10/industrie!$E10</f>
        <v>132.03241795112953</v>
      </c>
      <c r="Y10" s="883">
        <f>100*industrie!Y10/industrie!$E10</f>
        <v>135.30893177772768</v>
      </c>
      <c r="Z10" s="883">
        <f>100*industrie!Z10/industrie!$E10</f>
        <v>135.97402832943396</v>
      </c>
      <c r="AA10" s="883">
        <f>100*industrie!AA10/industrie!$E10</f>
        <v>142.98332206270615</v>
      </c>
      <c r="AB10" s="883">
        <f>100*industrie!AB10/industrie!$E10</f>
        <v>146.95680111099884</v>
      </c>
      <c r="AC10" s="883">
        <f>100*industrie!AC10/industrie!$E10</f>
        <v>154.19953932930699</v>
      </c>
      <c r="AD10" s="883">
        <f>100*industrie!AD10/industrie!$E10</f>
        <v>144.33087452294154</v>
      </c>
      <c r="AE10" s="883">
        <f>100*industrie!AE10/industrie!$E10</f>
        <v>140.87973074860284</v>
      </c>
      <c r="AF10" s="883">
        <f>100*industrie!AF10/industrie!$E10</f>
        <v>177.5755974080148</v>
      </c>
      <c r="AG10" s="883">
        <f>100*industrie!AG10/industrie!$E10</f>
        <v>173.88530906132519</v>
      </c>
    </row>
    <row r="11" spans="2:33" x14ac:dyDescent="0.25">
      <c r="B11" s="881" t="s">
        <v>40</v>
      </c>
      <c r="C11" s="881" t="s">
        <v>38</v>
      </c>
      <c r="D11" s="882" t="s">
        <v>35</v>
      </c>
      <c r="E11" s="883">
        <f>100*E10/E9</f>
        <v>100</v>
      </c>
      <c r="F11" s="883">
        <f t="shared" ref="F11:AG11" si="0">100*F10/F9</f>
        <v>98.075459195427726</v>
      </c>
      <c r="G11" s="883">
        <f t="shared" si="0"/>
        <v>97.739078442096172</v>
      </c>
      <c r="H11" s="883">
        <f t="shared" si="0"/>
        <v>97.206019346034111</v>
      </c>
      <c r="I11" s="883">
        <f t="shared" si="0"/>
        <v>95.797898182413761</v>
      </c>
      <c r="J11" s="883">
        <f t="shared" si="0"/>
        <v>97.19963050515841</v>
      </c>
      <c r="K11" s="883">
        <f t="shared" si="0"/>
        <v>96.699865221557133</v>
      </c>
      <c r="L11" s="883">
        <f t="shared" si="0"/>
        <v>98.109731472531095</v>
      </c>
      <c r="M11" s="883">
        <f t="shared" si="0"/>
        <v>97.584114379690575</v>
      </c>
      <c r="N11" s="883">
        <f t="shared" si="0"/>
        <v>97.347980176277062</v>
      </c>
      <c r="O11" s="883">
        <f t="shared" si="0"/>
        <v>97.712064472131573</v>
      </c>
      <c r="P11" s="883">
        <f t="shared" si="0"/>
        <v>99.275572345661715</v>
      </c>
      <c r="Q11" s="883">
        <f t="shared" si="0"/>
        <v>98.93115659856268</v>
      </c>
      <c r="R11" s="883">
        <f t="shared" si="0"/>
        <v>97.344110063078205</v>
      </c>
      <c r="S11" s="883">
        <f t="shared" si="0"/>
        <v>95.712416707507955</v>
      </c>
      <c r="T11" s="883">
        <f t="shared" si="0"/>
        <v>98.164264865341181</v>
      </c>
      <c r="U11" s="883">
        <f t="shared" si="0"/>
        <v>100.3421479818234</v>
      </c>
      <c r="V11" s="883">
        <f t="shared" si="0"/>
        <v>101.86441599089778</v>
      </c>
      <c r="W11" s="883">
        <f t="shared" si="0"/>
        <v>101.89161215323523</v>
      </c>
      <c r="X11" s="883">
        <f t="shared" si="0"/>
        <v>102.25068189780063</v>
      </c>
      <c r="Y11" s="883">
        <f t="shared" si="0"/>
        <v>103.32526775614247</v>
      </c>
      <c r="Z11" s="883">
        <f t="shared" si="0"/>
        <v>105.94467083284148</v>
      </c>
      <c r="AA11" s="883">
        <f t="shared" si="0"/>
        <v>108.66680578823419</v>
      </c>
      <c r="AB11" s="883">
        <f t="shared" si="0"/>
        <v>110.31429510393103</v>
      </c>
      <c r="AC11" s="883">
        <f t="shared" si="0"/>
        <v>112.31405682788369</v>
      </c>
      <c r="AD11" s="883">
        <f t="shared" si="0"/>
        <v>112.84151943600226</v>
      </c>
      <c r="AE11" s="883">
        <f t="shared" si="0"/>
        <v>116.03640562874196</v>
      </c>
      <c r="AF11" s="883">
        <f t="shared" si="0"/>
        <v>130.209966401717</v>
      </c>
      <c r="AG11" s="883">
        <f t="shared" si="0"/>
        <v>129.55747315901777</v>
      </c>
    </row>
    <row r="12" spans="2:33" x14ac:dyDescent="0.25">
      <c r="B12" s="881" t="s">
        <v>40</v>
      </c>
      <c r="C12" s="881" t="s">
        <v>39</v>
      </c>
      <c r="D12" s="882" t="s">
        <v>35</v>
      </c>
      <c r="E12" s="883">
        <f>commerce!E12+transport!E12+information!E12+financiers!E12+'SRE1'!E12+'SRE2'!E12+administration!E12+éducation!E12+santé!E12</f>
        <v>197226.3</v>
      </c>
      <c r="F12" s="883">
        <f>commerce!F12+transport!F12+information!F12+financiers!F12+'SRE1'!F12+'SRE2'!F12+administration!F12+éducation!F12+santé!F12</f>
        <v>205373.19999999998</v>
      </c>
      <c r="G12" s="883">
        <f>commerce!G12+transport!G12+information!G12+financiers!G12+'SRE1'!G12+'SRE2'!G12+administration!G12+éducation!G12+santé!G12</f>
        <v>217418.49999999997</v>
      </c>
      <c r="H12" s="883">
        <f>commerce!H12+transport!H12+information!H12+financiers!H12+'SRE1'!H12+'SRE2'!H12+administration!H12+éducation!H12+santé!H12</f>
        <v>232894.3</v>
      </c>
      <c r="I12" s="883">
        <f>commerce!I12+transport!I12+information!I12+financiers!I12+'SRE1'!I12+'SRE2'!I12+administration!I12+éducation!I12+santé!I12</f>
        <v>249381.69999999998</v>
      </c>
      <c r="J12" s="883">
        <f>commerce!J12+transport!J12+information!J12+financiers!J12+'SRE1'!J12+'SRE2'!J12+administration!J12+éducation!J12+santé!J12</f>
        <v>260928.40000000002</v>
      </c>
      <c r="K12" s="883">
        <f>commerce!K12+transport!K12+information!K12+financiers!K12+'SRE1'!K12+'SRE2'!K12+administration!K12+éducation!K12+santé!K12</f>
        <v>276947.10000000003</v>
      </c>
      <c r="L12" s="883">
        <f>commerce!L12+transport!L12+information!L12+financiers!L12+'SRE1'!L12+'SRE2'!L12+administration!L12+éducation!L12+santé!L12</f>
        <v>284439.19999999995</v>
      </c>
      <c r="M12" s="883">
        <f>commerce!M12+transport!M12+information!M12+financiers!M12+'SRE1'!M12+'SRE2'!M12+administration!M12+éducation!M12+santé!M12</f>
        <v>289897.30000000005</v>
      </c>
      <c r="N12" s="883">
        <f>commerce!N12+transport!N12+information!N12+financiers!N12+'SRE1'!N12+'SRE2'!N12+administration!N12+éducation!N12+santé!N12</f>
        <v>305510.40000000002</v>
      </c>
      <c r="O12" s="883">
        <f>commerce!O12+transport!O12+information!O12+financiers!O12+'SRE1'!O12+'SRE2'!O12+administration!O12+éducation!O12+santé!O12</f>
        <v>325087.69999999995</v>
      </c>
      <c r="P12" s="883">
        <f>commerce!P12+transport!P12+information!P12+financiers!P12+'SRE1'!P12+'SRE2'!P12+administration!P12+éducation!P12+santé!P12</f>
        <v>341661.5</v>
      </c>
      <c r="Q12" s="883">
        <f>commerce!Q12+transport!Q12+information!Q12+financiers!Q12+'SRE1'!Q12+'SRE2'!Q12+administration!Q12+éducation!Q12+santé!Q12</f>
        <v>362589.5</v>
      </c>
      <c r="R12" s="883">
        <f>commerce!R12+transport!R12+information!R12+financiers!R12+'SRE1'!R12+'SRE2'!R12+administration!R12+éducation!R12+santé!R12</f>
        <v>380442.3</v>
      </c>
      <c r="S12" s="883">
        <f>commerce!S12+transport!S12+information!S12+financiers!S12+'SRE1'!S12+'SRE2'!S12+administration!S12+éducation!S12+santé!S12</f>
        <v>372742.3</v>
      </c>
      <c r="T12" s="883">
        <f>commerce!T12+transport!T12+information!T12+financiers!T12+'SRE1'!T12+'SRE2'!T12+administration!T12+éducation!T12+santé!T12</f>
        <v>392810.7</v>
      </c>
      <c r="U12" s="883">
        <f>commerce!U12+transport!U12+information!U12+financiers!U12+'SRE1'!U12+'SRE2'!U12+administration!U12+éducation!U12+santé!U12</f>
        <v>411057.10000000003</v>
      </c>
      <c r="V12" s="883">
        <f>commerce!V12+transport!V12+information!V12+financiers!V12+'SRE1'!V12+'SRE2'!V12+administration!V12+éducation!V12+santé!V12</f>
        <v>424061.5</v>
      </c>
      <c r="W12" s="883">
        <f>commerce!W12+transport!W12+information!W12+financiers!W12+'SRE1'!W12+'SRE2'!W12+administration!W12+éducation!W12+santé!W12</f>
        <v>428835.09999999992</v>
      </c>
      <c r="X12" s="883">
        <f>commerce!X12+transport!X12+information!X12+financiers!X12+'SRE1'!X12+'SRE2'!X12+administration!X12+éducation!X12+santé!X12</f>
        <v>442625.60000000003</v>
      </c>
      <c r="Y12" s="883">
        <f>commerce!Y12+transport!Y12+information!Y12+financiers!Y12+'SRE1'!Y12+'SRE2'!Y12+administration!Y12+éducation!Y12+santé!Y12</f>
        <v>454055.29999999993</v>
      </c>
      <c r="Z12" s="883">
        <f>commerce!Z12+transport!Z12+information!Z12+financiers!Z12+'SRE1'!Z12+'SRE2'!Z12+administration!Z12+éducation!Z12+santé!Z12</f>
        <v>473275.4</v>
      </c>
      <c r="AA12" s="883">
        <f>commerce!AA12+transport!AA12+information!AA12+financiers!AA12+'SRE1'!AA12+'SRE2'!AA12+administration!AA12+éducation!AA12+santé!AA12</f>
        <v>491751.2</v>
      </c>
      <c r="AB12" s="883">
        <f>commerce!AB12+transport!AB12+information!AB12+financiers!AB12+'SRE1'!AB12+'SRE2'!AB12+administration!AB12+éducation!AB12+santé!AB12</f>
        <v>513876.79999999993</v>
      </c>
      <c r="AC12" s="883">
        <f>commerce!AC12+transport!AC12+information!AC12+financiers!AC12+'SRE1'!AC12+'SRE2'!AC12+administration!AC12+éducation!AC12+santé!AC12</f>
        <v>539325.29999999993</v>
      </c>
      <c r="AD12" s="883">
        <f>commerce!AD12+transport!AD12+information!AD12+financiers!AD12+'SRE1'!AD12+'SRE2'!AD12+administration!AD12+éducation!AD12+santé!AD12</f>
        <v>516786.1</v>
      </c>
      <c r="AE12" s="883">
        <f>commerce!AE12+transport!AE12+information!AE12+financiers!AE12+'SRE1'!AE12+'SRE2'!AE12+administration!AE12+éducation!AE12+santé!AE12</f>
        <v>595724.6</v>
      </c>
      <c r="AF12" s="883">
        <f>commerce!AF12+transport!AF12+information!AF12+financiers!AF12+'SRE1'!AF12+'SRE2'!AF12+administration!AF12+éducation!AF12+santé!AF12</f>
        <v>651482.5</v>
      </c>
      <c r="AG12" s="885">
        <v>303505.2</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100*industrie!E14/industrie!$E14</f>
        <v>100</v>
      </c>
      <c r="F14" s="883">
        <f>100*industrie!F14/industrie!$E14</f>
        <v>101.18006061897201</v>
      </c>
      <c r="G14" s="883">
        <f>100*industrie!G14/industrie!$E14</f>
        <v>106.05354514467213</v>
      </c>
      <c r="H14" s="883">
        <f>100*industrie!H14/industrie!$E14</f>
        <v>111.46331632257815</v>
      </c>
      <c r="I14" s="883">
        <f>100*industrie!I14/industrie!$E14</f>
        <v>115.85171592361623</v>
      </c>
      <c r="J14" s="883">
        <f>100*industrie!J14/industrie!$E14</f>
        <v>121.93116454274316</v>
      </c>
      <c r="K14" s="883">
        <f>100*industrie!K14/industrie!$E14</f>
        <v>123.19880069334161</v>
      </c>
      <c r="L14" s="883">
        <f>100*industrie!L14/industrie!$E14</f>
        <v>122.67086609598327</v>
      </c>
      <c r="M14" s="883">
        <f>100*industrie!M14/industrie!$E14</f>
        <v>125.54881473447729</v>
      </c>
      <c r="N14" s="883">
        <f>100*industrie!N14/industrie!$E14</f>
        <v>128.65160311035365</v>
      </c>
      <c r="O14" s="883">
        <f>100*industrie!O14/industrie!$E14</f>
        <v>130.88359898516481</v>
      </c>
      <c r="P14" s="883">
        <f>100*industrie!P14/industrie!$E14</f>
        <v>134.38335205484759</v>
      </c>
      <c r="Q14" s="883">
        <f>100*industrie!Q14/industrie!$E14</f>
        <v>137.43572549095558</v>
      </c>
      <c r="R14" s="883">
        <f>100*industrie!R14/industrie!$E14</f>
        <v>133.27416285780689</v>
      </c>
      <c r="S14" s="883">
        <f>100*industrie!S14/industrie!$E14</f>
        <v>124.47690717356781</v>
      </c>
      <c r="T14" s="883">
        <f>100*industrie!T14/industrie!$E14</f>
        <v>127.30419878374715</v>
      </c>
      <c r="U14" s="883">
        <f>100*industrie!U14/industrie!$E14</f>
        <v>132.17302310493088</v>
      </c>
      <c r="V14" s="883">
        <f>100*industrie!V14/industrie!$E14</f>
        <v>131.15570651121354</v>
      </c>
      <c r="W14" s="883">
        <f>100*industrie!W14/industrie!$E14</f>
        <v>131.48609685478561</v>
      </c>
      <c r="X14" s="883">
        <f>100*industrie!X14/industrie!$E14</f>
        <v>133.34818143084016</v>
      </c>
      <c r="Y14" s="883">
        <f>100*industrie!Y14/industrie!$E14</f>
        <v>133.82340124724021</v>
      </c>
      <c r="Z14" s="883">
        <f>100*industrie!Z14/industrie!$E14</f>
        <v>134.43558265871326</v>
      </c>
      <c r="AA14" s="883">
        <f>100*industrie!AA14/industrie!$E14</f>
        <v>137.16028924739513</v>
      </c>
      <c r="AB14" s="883">
        <f>100*industrie!AB14/industrie!$E14</f>
        <v>139.71444445520393</v>
      </c>
      <c r="AC14" s="883">
        <f>100*industrie!AC14/industrie!$E14</f>
        <v>142.40659013440757</v>
      </c>
      <c r="AD14" s="883">
        <f>100*industrie!AD14/industrie!$E14</f>
        <v>129.72320806058025</v>
      </c>
      <c r="AE14" s="883">
        <f>100*industrie!AE14/industrie!$E14</f>
        <v>140.92264786768411</v>
      </c>
      <c r="AF14" s="883">
        <f>100*industrie!AF14/industrie!$E14</f>
        <v>139.08791929736222</v>
      </c>
      <c r="AG14" s="883">
        <f>100*industrie!AG14/industrie!$E14</f>
        <v>142.09641418445213</v>
      </c>
    </row>
    <row r="15" spans="2:33" x14ac:dyDescent="0.25">
      <c r="B15" s="881" t="s">
        <v>37</v>
      </c>
      <c r="C15" s="881" t="s">
        <v>39</v>
      </c>
      <c r="D15" s="882" t="s">
        <v>35</v>
      </c>
      <c r="E15" s="883">
        <f>100*industrie!E15/industrie!$E15</f>
        <v>100</v>
      </c>
      <c r="F15" s="883">
        <f>100*industrie!F15/industrie!$E15</f>
        <v>99.784241022555236</v>
      </c>
      <c r="G15" s="883">
        <f>100*industrie!G15/industrie!$E15</f>
        <v>104.96794710179273</v>
      </c>
      <c r="H15" s="883">
        <f>100*industrie!H15/industrie!$E15</f>
        <v>109.4276196142895</v>
      </c>
      <c r="I15" s="883">
        <f>100*industrie!I15/industrie!$E15</f>
        <v>111.87111384521604</v>
      </c>
      <c r="J15" s="883">
        <f>100*industrie!J15/industrie!$E15</f>
        <v>118.78077969053069</v>
      </c>
      <c r="K15" s="883">
        <f>100*industrie!K15/industrie!$E15</f>
        <v>119.41180886813657</v>
      </c>
      <c r="L15" s="883">
        <f>100*industrie!L15/industrie!$E15</f>
        <v>119.02331944990705</v>
      </c>
      <c r="M15" s="883">
        <f>100*industrie!M15/industrie!$E15</f>
        <v>118.09047422153645</v>
      </c>
      <c r="N15" s="883">
        <f>100*industrie!N15/industrie!$E15</f>
        <v>119.42301421622511</v>
      </c>
      <c r="O15" s="883">
        <f>100*industrie!O15/industrie!$E15</f>
        <v>119.90008191109452</v>
      </c>
      <c r="P15" s="883">
        <f>100*industrie!P15/industrie!$E15</f>
        <v>120.37849424773455</v>
      </c>
      <c r="Q15" s="883">
        <f>100*industrie!Q15/industrie!$E15</f>
        <v>125.72658278343087</v>
      </c>
      <c r="R15" s="883">
        <f>100*industrie!R15/industrie!$E15</f>
        <v>123.4004085469913</v>
      </c>
      <c r="S15" s="883">
        <f>100*industrie!S15/industrie!$E15</f>
        <v>114.11683368237992</v>
      </c>
      <c r="T15" s="883">
        <f>100*industrie!T15/industrie!$E15</f>
        <v>114.93734529616295</v>
      </c>
      <c r="U15" s="883">
        <f>100*industrie!U15/industrie!$E15</f>
        <v>119.15459010276425</v>
      </c>
      <c r="V15" s="883">
        <f>100*industrie!V15/industrie!$E15</f>
        <v>119.89072544544059</v>
      </c>
      <c r="W15" s="883">
        <f>100*industrie!W15/industrie!$E15</f>
        <v>121.80611162095444</v>
      </c>
      <c r="X15" s="883">
        <f>100*industrie!X15/industrie!$E15</f>
        <v>122.85672505773555</v>
      </c>
      <c r="Y15" s="883">
        <f>100*industrie!Y15/industrie!$E15</f>
        <v>127.28306165966892</v>
      </c>
      <c r="Z15" s="883">
        <f>100*industrie!Z15/industrie!$E15</f>
        <v>127.1076419353429</v>
      </c>
      <c r="AA15" s="883">
        <f>100*industrie!AA15/industrie!$E15</f>
        <v>128.52444614765736</v>
      </c>
      <c r="AB15" s="883">
        <f>100*industrie!AB15/industrie!$E15</f>
        <v>130.46162672520339</v>
      </c>
      <c r="AC15" s="883">
        <f>100*industrie!AC15/industrie!$E15</f>
        <v>135.05514712061773</v>
      </c>
      <c r="AD15" s="883">
        <f>100*industrie!AD15/industrie!$E15</f>
        <v>120.0877714915775</v>
      </c>
      <c r="AE15" s="883">
        <f>100*industrie!AE15/industrie!$E15</f>
        <v>127.81525966713392</v>
      </c>
      <c r="AF15" s="883">
        <f>100*industrie!AF15/industrie!$E15</f>
        <v>141.98946473172714</v>
      </c>
      <c r="AG15" s="883">
        <f>100*industrie!AG15/industrie!$E15</f>
        <v>153.89111315048447</v>
      </c>
    </row>
    <row r="16" spans="2:33" x14ac:dyDescent="0.25">
      <c r="B16" s="881" t="s">
        <v>40</v>
      </c>
      <c r="C16" s="881" t="s">
        <v>38</v>
      </c>
      <c r="D16" s="882" t="s">
        <v>35</v>
      </c>
      <c r="E16" s="883">
        <f>100*E15/E14</f>
        <v>100</v>
      </c>
      <c r="F16" s="883">
        <f t="shared" ref="F16:AG16" si="1">100*F15/F14</f>
        <v>98.620459814040629</v>
      </c>
      <c r="G16" s="883">
        <f t="shared" si="1"/>
        <v>98.976367983363033</v>
      </c>
      <c r="H16" s="883">
        <f t="shared" si="1"/>
        <v>98.173662173842672</v>
      </c>
      <c r="I16" s="883">
        <f t="shared" si="1"/>
        <v>96.564054276913183</v>
      </c>
      <c r="J16" s="883">
        <f t="shared" si="1"/>
        <v>97.41625952312782</v>
      </c>
      <c r="K16" s="883">
        <f t="shared" si="1"/>
        <v>96.926113075863967</v>
      </c>
      <c r="L16" s="883">
        <f t="shared" si="1"/>
        <v>97.026558332748536</v>
      </c>
      <c r="M16" s="883">
        <f t="shared" si="1"/>
        <v>94.059409856863681</v>
      </c>
      <c r="N16" s="883">
        <f t="shared" si="1"/>
        <v>92.826681773866028</v>
      </c>
      <c r="O16" s="883">
        <f t="shared" si="1"/>
        <v>91.608179207147842</v>
      </c>
      <c r="P16" s="883">
        <f t="shared" si="1"/>
        <v>89.578427987570166</v>
      </c>
      <c r="Q16" s="883">
        <f t="shared" si="1"/>
        <v>91.480277296389531</v>
      </c>
      <c r="R16" s="883">
        <f t="shared" si="1"/>
        <v>92.591396487442125</v>
      </c>
      <c r="S16" s="883">
        <f t="shared" si="1"/>
        <v>91.677112063250377</v>
      </c>
      <c r="T16" s="883">
        <f t="shared" si="1"/>
        <v>90.285588687776198</v>
      </c>
      <c r="U16" s="883">
        <f t="shared" si="1"/>
        <v>90.150461345026955</v>
      </c>
      <c r="V16" s="883">
        <f t="shared" si="1"/>
        <v>91.410986707764934</v>
      </c>
      <c r="W16" s="883">
        <f t="shared" si="1"/>
        <v>92.63801613601639</v>
      </c>
      <c r="X16" s="883">
        <f t="shared" si="1"/>
        <v>92.132283874792918</v>
      </c>
      <c r="Y16" s="883">
        <f t="shared" si="1"/>
        <v>95.112708594599269</v>
      </c>
      <c r="Z16" s="883">
        <f t="shared" si="1"/>
        <v>94.549106286857437</v>
      </c>
      <c r="AA16" s="883">
        <f t="shared" si="1"/>
        <v>93.703831373407681</v>
      </c>
      <c r="AB16" s="883">
        <f t="shared" si="1"/>
        <v>93.377336347662151</v>
      </c>
      <c r="AC16" s="883">
        <f t="shared" si="1"/>
        <v>94.837708699540286</v>
      </c>
      <c r="AD16" s="883">
        <f t="shared" si="1"/>
        <v>92.572310912552339</v>
      </c>
      <c r="AE16" s="883">
        <f t="shared" si="1"/>
        <v>90.698877434621409</v>
      </c>
      <c r="AF16" s="883">
        <f t="shared" si="1"/>
        <v>102.08612325859988</v>
      </c>
      <c r="AG16" s="883">
        <f t="shared" si="1"/>
        <v>108.30049022259064</v>
      </c>
    </row>
    <row r="17" spans="2:33" x14ac:dyDescent="0.25">
      <c r="B17" s="881" t="s">
        <v>40</v>
      </c>
      <c r="C17" s="881" t="s">
        <v>39</v>
      </c>
      <c r="D17" s="882" t="s">
        <v>35</v>
      </c>
      <c r="E17" s="883">
        <f>commerce!E17+transport!E17+information!E17+financiers!E17+'SRE1'!E17+'SRE2'!E17+administration!E17+éducation!E17+santé!E17</f>
        <v>1000578.8999999999</v>
      </c>
      <c r="F17" s="883">
        <f>commerce!F17+transport!F17+information!F17+financiers!F17+'SRE1'!F17+'SRE2'!F17+administration!F17+éducation!F17+santé!F17</f>
        <v>1034138.0000000001</v>
      </c>
      <c r="G17" s="883">
        <f>commerce!G17+transport!G17+information!G17+financiers!G17+'SRE1'!G17+'SRE2'!G17+administration!G17+éducation!G17+santé!G17</f>
        <v>1075830.5</v>
      </c>
      <c r="H17" s="883">
        <f>commerce!H17+transport!H17+information!H17+financiers!H17+'SRE1'!H17+'SRE2'!H17+administration!H17+éducation!H17+santé!H17</f>
        <v>1124854.5</v>
      </c>
      <c r="I17" s="883">
        <f>commerce!I17+transport!I17+information!I17+financiers!I17+'SRE1'!I17+'SRE2'!I17+administration!I17+éducation!I17+santé!I17</f>
        <v>1190431.1000000001</v>
      </c>
      <c r="J17" s="883">
        <f>commerce!J17+transport!J17+information!J17+financiers!J17+'SRE1'!J17+'SRE2'!J17+administration!J17+éducation!J17+santé!J17</f>
        <v>1288042.1000000001</v>
      </c>
      <c r="K17" s="883">
        <f>commerce!K17+transport!K17+information!K17+financiers!K17+'SRE1'!K17+'SRE2'!K17+administration!K17+éducation!K17+santé!K17</f>
        <v>1360103.4000000001</v>
      </c>
      <c r="L17" s="883">
        <f>commerce!L17+transport!L17+information!L17+financiers!L17+'SRE1'!L17+'SRE2'!L17+administration!L17+éducation!L17+santé!L17</f>
        <v>1414601.7000000002</v>
      </c>
      <c r="M17" s="883">
        <f>commerce!M17+transport!M17+information!M17+financiers!M17+'SRE1'!M17+'SRE2'!M17+administration!M17+éducation!M17+santé!M17</f>
        <v>1450936.5</v>
      </c>
      <c r="N17" s="883">
        <f>commerce!N17+transport!N17+information!N17+financiers!N17+'SRE1'!N17+'SRE2'!N17+administration!N17+éducation!N17+santé!N17</f>
        <v>1522255.9999999998</v>
      </c>
      <c r="O17" s="883">
        <f>commerce!O17+transport!O17+information!O17+financiers!O17+'SRE1'!O17+'SRE2'!O17+administration!O17+éducation!O17+santé!O17</f>
        <v>1591723.4</v>
      </c>
      <c r="P17" s="883">
        <f>commerce!P17+transport!P17+information!P17+financiers!P17+'SRE1'!P17+'SRE2'!P17+administration!P17+éducation!P17+santé!P17</f>
        <v>1677764.3999999997</v>
      </c>
      <c r="Q17" s="883">
        <f>commerce!Q17+transport!Q17+information!Q17+financiers!Q17+'SRE1'!Q17+'SRE2'!Q17+administration!Q17+éducation!Q17+santé!Q17</f>
        <v>1760422.0999999999</v>
      </c>
      <c r="R17" s="883">
        <f>commerce!R17+transport!R17+information!R17+financiers!R17+'SRE1'!R17+'SRE2'!R17+administration!R17+éducation!R17+santé!R17</f>
        <v>1820766.0999999999</v>
      </c>
      <c r="S17" s="883">
        <f>commerce!S17+transport!S17+information!S17+financiers!S17+'SRE1'!S17+'SRE2'!S17+administration!S17+éducation!S17+santé!S17</f>
        <v>1784172.5999999999</v>
      </c>
      <c r="T17" s="883">
        <f>commerce!T17+transport!T17+information!T17+financiers!T17+'SRE1'!T17+'SRE2'!T17+administration!T17+éducation!T17+santé!T17</f>
        <v>1861574</v>
      </c>
      <c r="U17" s="883">
        <f>commerce!U17+transport!U17+information!U17+financiers!U17+'SRE1'!U17+'SRE2'!U17+administration!U17+éducation!U17+santé!U17</f>
        <v>1921849.9000000001</v>
      </c>
      <c r="V17" s="883">
        <f>commerce!V17+transport!V17+information!V17+financiers!V17+'SRE1'!V17+'SRE2'!V17+administration!V17+éducation!V17+santé!V17</f>
        <v>1959365.7</v>
      </c>
      <c r="W17" s="883">
        <f>commerce!W17+transport!W17+information!W17+financiers!W17+'SRE1'!W17+'SRE2'!W17+administration!W17+éducation!W17+santé!W17</f>
        <v>1982252.3</v>
      </c>
      <c r="X17" s="883">
        <f>commerce!X17+transport!X17+information!X17+financiers!X17+'SRE1'!X17+'SRE2'!X17+administration!X17+éducation!X17+santé!X17</f>
        <v>2019578.5999999999</v>
      </c>
      <c r="Y17" s="883">
        <f>commerce!Y17+transport!Y17+information!Y17+financiers!Y17+'SRE1'!Y17+'SRE2'!Y17+administration!Y17+éducation!Y17+santé!Y17</f>
        <v>2069608.1000000003</v>
      </c>
      <c r="Z17" s="883">
        <f>commerce!Z17+transport!Z17+information!Z17+financiers!Z17+'SRE1'!Z17+'SRE2'!Z17+administration!Z17+éducation!Z17+santé!Z17</f>
        <v>2104355.5</v>
      </c>
      <c r="AA17" s="883">
        <f>commerce!AA17+transport!AA17+information!AA17+financiers!AA17+'SRE1'!AA17+'SRE2'!AA17+administration!AA17+éducation!AA17+santé!AA17</f>
        <v>2181497.6000000006</v>
      </c>
      <c r="AB17" s="883">
        <f>commerce!AB17+transport!AB17+information!AB17+financiers!AB17+'SRE1'!AB17+'SRE2'!AB17+administration!AB17+éducation!AB17+santé!AB17</f>
        <v>2253663.5999999996</v>
      </c>
      <c r="AC17" s="883">
        <f>commerce!AC17+transport!AC17+information!AC17+financiers!AC17+'SRE1'!AC17+'SRE2'!AC17+administration!AC17+éducation!AC17+santé!AC17</f>
        <v>2336992.4</v>
      </c>
      <c r="AD17" s="883">
        <f>commerce!AD17+transport!AD17+information!AD17+financiers!AD17+'SRE1'!AD17+'SRE2'!AD17+administration!AD17+éducation!AD17+santé!AD17</f>
        <v>2264690.5</v>
      </c>
      <c r="AE17" s="883">
        <f>commerce!AE17+transport!AE17+information!AE17+financiers!AE17+'SRE1'!AE17+'SRE2'!AE17+administration!AE17+éducation!AE17+santé!AE17</f>
        <v>2493241.3000000003</v>
      </c>
      <c r="AF17" s="883">
        <f>commerce!AF17+transport!AF17+information!AF17+financiers!AF17+'SRE1'!AF17+'SRE2'!AF17+administration!AF17+éducation!AF17+santé!AF17</f>
        <v>2744172</v>
      </c>
      <c r="AG17" s="885">
        <v>968973.8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100*industrie!E19/industrie!$E19</f>
        <v>100</v>
      </c>
      <c r="F19" s="883">
        <f>100*industrie!F19/industrie!$E19</f>
        <v>97.291987823405989</v>
      </c>
      <c r="G19" s="883">
        <f>100*industrie!G19/industrie!$E19</f>
        <v>101.1926466850841</v>
      </c>
      <c r="H19" s="883">
        <f>100*industrie!H19/industrie!$E19</f>
        <v>102.37126259215404</v>
      </c>
      <c r="I19" s="883">
        <f>100*industrie!I19/industrie!$E19</f>
        <v>103.52181694319565</v>
      </c>
      <c r="J19" s="883">
        <f>100*industrie!J19/industrie!$E19</f>
        <v>110.83204652395604</v>
      </c>
      <c r="K19" s="883">
        <f>100*industrie!K19/industrie!$E19</f>
        <v>112.47369120001343</v>
      </c>
      <c r="L19" s="883">
        <f>100*industrie!L19/industrie!$E19</f>
        <v>109.23249418194115</v>
      </c>
      <c r="M19" s="883">
        <f>100*industrie!M19/industrie!$E19</f>
        <v>110.46723538348775</v>
      </c>
      <c r="N19" s="883">
        <f>100*industrie!N19/industrie!$E19</f>
        <v>114.78883068011081</v>
      </c>
      <c r="O19" s="883">
        <f>100*industrie!O19/industrie!$E19</f>
        <v>116.65497216923487</v>
      </c>
      <c r="P19" s="883">
        <f>100*industrie!P19/industrie!$E19</f>
        <v>126.77143155510845</v>
      </c>
      <c r="Q19" s="883">
        <f>100*industrie!Q19/industrie!$E19</f>
        <v>132.49613957186813</v>
      </c>
      <c r="R19" s="883">
        <f>100*industrie!R19/industrie!$E19</f>
        <v>129.76006583924578</v>
      </c>
      <c r="S19" s="883">
        <f>100*industrie!S19/industrie!$E19</f>
        <v>104.05500178467393</v>
      </c>
      <c r="T19" s="883">
        <f>100*industrie!T19/industrie!$E19</f>
        <v>124.35807444649191</v>
      </c>
      <c r="U19" s="883">
        <f>100*industrie!U19/industrie!$E19</f>
        <v>135.6250860009871</v>
      </c>
      <c r="V19" s="883">
        <f>100*industrie!V19/industrie!$E19</f>
        <v>133.2818849648614</v>
      </c>
      <c r="W19" s="883">
        <f>100*industrie!W19/industrie!$E19</f>
        <v>133.16963437590809</v>
      </c>
      <c r="X19" s="883">
        <f>100*industrie!X19/industrie!$E19</f>
        <v>140.52195847313098</v>
      </c>
      <c r="Y19" s="883">
        <f>100*industrie!Y19/industrie!$E19</f>
        <v>141.89700963723925</v>
      </c>
      <c r="Z19" s="883">
        <f>100*industrie!Z19/industrie!$E19</f>
        <v>147.57962531995639</v>
      </c>
      <c r="AA19" s="883">
        <f>100*industrie!AA19/industrie!$E19</f>
        <v>153.02371122917276</v>
      </c>
      <c r="AB19" s="883">
        <f>100*industrie!AB19/industrie!$E19</f>
        <v>154.63729434920182</v>
      </c>
      <c r="AC19" s="883">
        <f>100*industrie!AC19/industrie!$E19</f>
        <v>152.46246483166613</v>
      </c>
      <c r="AD19" s="883">
        <f>100*industrie!AD19/industrie!$E19</f>
        <v>140.3114902556585</v>
      </c>
      <c r="AE19" s="883">
        <f>100*industrie!AE19/industrie!$E19</f>
        <v>152.51859012614278</v>
      </c>
      <c r="AF19" s="883">
        <f>100*industrie!AF19/industrie!$E19</f>
        <v>153.45867625971189</v>
      </c>
      <c r="AG19" s="883">
        <f>100*industrie!AG19/industrie!$E19</f>
        <v>154.84776038425431</v>
      </c>
    </row>
    <row r="20" spans="2:33" x14ac:dyDescent="0.25">
      <c r="B20" s="881" t="s">
        <v>37</v>
      </c>
      <c r="C20" s="881" t="s">
        <v>39</v>
      </c>
      <c r="D20" s="882" t="s">
        <v>35</v>
      </c>
      <c r="E20" s="883">
        <f>100*industrie!E20/industrie!$E20</f>
        <v>100</v>
      </c>
      <c r="F20" s="883">
        <f>100*industrie!F20/industrie!$E20</f>
        <v>99.076566608523606</v>
      </c>
      <c r="G20" s="883">
        <f>100*industrie!G20/industrie!$E20</f>
        <v>101.8882611751842</v>
      </c>
      <c r="H20" s="883">
        <f>100*industrie!H20/industrie!$E20</f>
        <v>105.75668428314806</v>
      </c>
      <c r="I20" s="883">
        <f>100*industrie!I20/industrie!$E20</f>
        <v>106.77149774804093</v>
      </c>
      <c r="J20" s="883">
        <f>100*industrie!J20/industrie!$E20</f>
        <v>112.46283616672308</v>
      </c>
      <c r="K20" s="883">
        <f>100*industrie!K20/industrie!$E20</f>
        <v>114.81138215615319</v>
      </c>
      <c r="L20" s="883">
        <f>100*industrie!L20/industrie!$E20</f>
        <v>112.73567467652495</v>
      </c>
      <c r="M20" s="883">
        <f>100*industrie!M20/industrie!$E20</f>
        <v>114.06758480643566</v>
      </c>
      <c r="N20" s="883">
        <f>100*industrie!N20/industrie!$E20</f>
        <v>118.1390747442139</v>
      </c>
      <c r="O20" s="883">
        <f>100*industrie!O20/industrie!$E20</f>
        <v>119.69956522871053</v>
      </c>
      <c r="P20" s="883">
        <f>100*industrie!P20/industrie!$E20</f>
        <v>128.46762646116997</v>
      </c>
      <c r="Q20" s="883">
        <f>100*industrie!Q20/industrie!$E20</f>
        <v>135.87644164432064</v>
      </c>
      <c r="R20" s="883">
        <f>100*industrie!R20/industrie!$E20</f>
        <v>133.17955793913202</v>
      </c>
      <c r="S20" s="883">
        <f>100*industrie!S20/industrie!$E20</f>
        <v>112.71016115175341</v>
      </c>
      <c r="T20" s="883">
        <f>100*industrie!T20/industrie!$E20</f>
        <v>132.35088906823566</v>
      </c>
      <c r="U20" s="883">
        <f>100*industrie!U20/industrie!$E20</f>
        <v>144.03426101897895</v>
      </c>
      <c r="V20" s="883">
        <f>100*industrie!V20/industrie!$E20</f>
        <v>146.22790346515322</v>
      </c>
      <c r="W20" s="883">
        <f>100*industrie!W20/industrie!$E20</f>
        <v>147.56137564760095</v>
      </c>
      <c r="X20" s="883">
        <f>100*industrie!X20/industrie!$E20</f>
        <v>156.34323501080419</v>
      </c>
      <c r="Y20" s="883">
        <f>100*industrie!Y20/industrie!$E20</f>
        <v>161.87706646533545</v>
      </c>
      <c r="Z20" s="883">
        <f>100*industrie!Z20/industrie!$E20</f>
        <v>170.03254276118821</v>
      </c>
      <c r="AA20" s="883">
        <f>100*industrie!AA20/industrie!$E20</f>
        <v>175.1920022910104</v>
      </c>
      <c r="AB20" s="883">
        <f>100*industrie!AB20/industrie!$E20</f>
        <v>177.45437504881414</v>
      </c>
      <c r="AC20" s="883">
        <f>100*industrie!AC20/industrie!$E20</f>
        <v>178.24711671135873</v>
      </c>
      <c r="AD20" s="883">
        <f>100*industrie!AD20/industrie!$E20</f>
        <v>167.37835515867852</v>
      </c>
      <c r="AE20" s="883">
        <f>100*industrie!AE20/industrie!$E20</f>
        <v>178.95368514227695</v>
      </c>
      <c r="AF20" s="883">
        <f>100*industrie!AF20/industrie!$E20</f>
        <v>188.12892140272317</v>
      </c>
      <c r="AG20" s="883">
        <f>100*industrie!AG20/industrie!$E20</f>
        <v>201.98432740621178</v>
      </c>
    </row>
    <row r="21" spans="2:33" x14ac:dyDescent="0.25">
      <c r="B21" s="881" t="s">
        <v>40</v>
      </c>
      <c r="C21" s="881" t="s">
        <v>38</v>
      </c>
      <c r="D21" s="882" t="s">
        <v>35</v>
      </c>
      <c r="E21" s="883">
        <f>100*E20/E19</f>
        <v>100</v>
      </c>
      <c r="F21" s="883">
        <f t="shared" ref="F21:AG21" si="2">100*F20/F19</f>
        <v>101.83425051234106</v>
      </c>
      <c r="G21" s="883">
        <f t="shared" si="2"/>
        <v>100.68741604542164</v>
      </c>
      <c r="H21" s="883">
        <f t="shared" si="2"/>
        <v>103.30700394355934</v>
      </c>
      <c r="I21" s="883">
        <f t="shared" si="2"/>
        <v>103.13912651535902</v>
      </c>
      <c r="J21" s="883">
        <f t="shared" si="2"/>
        <v>101.47140623485154</v>
      </c>
      <c r="K21" s="883">
        <f t="shared" si="2"/>
        <v>102.07843357072954</v>
      </c>
      <c r="L21" s="883">
        <f t="shared" si="2"/>
        <v>103.20708642681801</v>
      </c>
      <c r="M21" s="883">
        <f t="shared" si="2"/>
        <v>103.25920116534941</v>
      </c>
      <c r="N21" s="883">
        <f t="shared" si="2"/>
        <v>102.91861502922652</v>
      </c>
      <c r="O21" s="883">
        <f t="shared" si="2"/>
        <v>102.60991280771023</v>
      </c>
      <c r="P21" s="883">
        <f t="shared" si="2"/>
        <v>101.337994598037</v>
      </c>
      <c r="Q21" s="883">
        <f t="shared" si="2"/>
        <v>102.55124570676188</v>
      </c>
      <c r="R21" s="883">
        <f t="shared" si="2"/>
        <v>102.6352422663861</v>
      </c>
      <c r="S21" s="883">
        <f t="shared" si="2"/>
        <v>108.31786960610508</v>
      </c>
      <c r="T21" s="883">
        <f t="shared" si="2"/>
        <v>106.42725826796462</v>
      </c>
      <c r="U21" s="883">
        <f t="shared" si="2"/>
        <v>106.20030944565127</v>
      </c>
      <c r="V21" s="883">
        <f t="shared" si="2"/>
        <v>109.71326186128363</v>
      </c>
      <c r="W21" s="883">
        <f t="shared" si="2"/>
        <v>110.80707425468196</v>
      </c>
      <c r="X21" s="883">
        <f t="shared" si="2"/>
        <v>111.25893540737862</v>
      </c>
      <c r="Y21" s="883">
        <f t="shared" si="2"/>
        <v>114.08067504676481</v>
      </c>
      <c r="Z21" s="883">
        <f t="shared" si="2"/>
        <v>115.21410383889599</v>
      </c>
      <c r="AA21" s="883">
        <f t="shared" si="2"/>
        <v>114.48683402315197</v>
      </c>
      <c r="AB21" s="883">
        <f t="shared" si="2"/>
        <v>114.75522498996058</v>
      </c>
      <c r="AC21" s="883">
        <f t="shared" si="2"/>
        <v>116.91213106659494</v>
      </c>
      <c r="AD21" s="883">
        <f t="shared" si="2"/>
        <v>119.29055478899275</v>
      </c>
      <c r="AE21" s="883">
        <f t="shared" si="2"/>
        <v>117.33237567582459</v>
      </c>
      <c r="AF21" s="883">
        <f t="shared" si="2"/>
        <v>122.59256106467106</v>
      </c>
      <c r="AG21" s="883">
        <f t="shared" si="2"/>
        <v>130.44058687383543</v>
      </c>
    </row>
    <row r="22" spans="2:33" x14ac:dyDescent="0.25">
      <c r="B22" s="881" t="s">
        <v>40</v>
      </c>
      <c r="C22" s="881" t="s">
        <v>39</v>
      </c>
      <c r="D22" s="882" t="s">
        <v>35</v>
      </c>
      <c r="E22" s="883">
        <f>commerce!E22+transport!E22+information!E22+financiers!E22+'SRE1'!E22+'SRE2'!E22+administration!E22+éducation!E22+santé!E22</f>
        <v>1360187</v>
      </c>
      <c r="F22" s="883">
        <f>commerce!F22+transport!F22+information!F22+financiers!F22+'SRE1'!F22+'SRE2'!F22+administration!F22+éducation!F22+santé!F22</f>
        <v>1407063</v>
      </c>
      <c r="G22" s="883">
        <f>commerce!G22+transport!G22+information!G22+financiers!G22+'SRE1'!G22+'SRE2'!G22+administration!G22+éducation!G22+santé!G22</f>
        <v>1458008</v>
      </c>
      <c r="H22" s="883">
        <f>commerce!H22+transport!H22+information!H22+financiers!H22+'SRE1'!H22+'SRE2'!H22+administration!H22+éducation!H22+santé!H22</f>
        <v>1520442</v>
      </c>
      <c r="I22" s="883">
        <f>commerce!I22+transport!I22+information!I22+financiers!I22+'SRE1'!I22+'SRE2'!I22+administration!I22+éducation!I22+santé!I22</f>
        <v>1600816</v>
      </c>
      <c r="J22" s="883">
        <f>commerce!J22+transport!J22+information!J22+financiers!J22+'SRE1'!J22+'SRE2'!J22+administration!J22+éducation!J22+santé!J22</f>
        <v>1666703</v>
      </c>
      <c r="K22" s="883">
        <f>commerce!K22+transport!K22+information!K22+financiers!K22+'SRE1'!K22+'SRE2'!K22+administration!K22+éducation!K22+santé!K22</f>
        <v>1737468</v>
      </c>
      <c r="L22" s="883">
        <f>commerce!L22+transport!L22+information!L22+financiers!L22+'SRE1'!L22+'SRE2'!L22+administration!L22+éducation!L22+santé!L22</f>
        <v>1776617</v>
      </c>
      <c r="M22" s="883">
        <f>commerce!M22+transport!M22+information!M22+financiers!M22+'SRE1'!M22+'SRE2'!M22+administration!M22+éducation!M22+santé!M22</f>
        <v>1823338</v>
      </c>
      <c r="N22" s="883">
        <f>commerce!N22+transport!N22+information!N22+financiers!N22+'SRE1'!N22+'SRE2'!N22+administration!N22+éducation!N22+santé!N22</f>
        <v>1873963</v>
      </c>
      <c r="O22" s="883">
        <f>commerce!O22+transport!O22+information!O22+financiers!O22+'SRE1'!O22+'SRE2'!O22+administration!O22+éducation!O22+santé!O22</f>
        <v>1933351</v>
      </c>
      <c r="P22" s="883">
        <f>commerce!P22+transport!P22+information!P22+financiers!P22+'SRE1'!P22+'SRE2'!P22+administration!P22+éducation!P22+santé!P22</f>
        <v>1999944</v>
      </c>
      <c r="Q22" s="883">
        <f>commerce!Q22+transport!Q22+information!Q22+financiers!Q22+'SRE1'!Q22+'SRE2'!Q22+administration!Q22+éducation!Q22+santé!Q22</f>
        <v>2084151</v>
      </c>
      <c r="R22" s="883">
        <f>commerce!R22+transport!R22+information!R22+financiers!R22+'SRE1'!R22+'SRE2'!R22+administration!R22+éducation!R22+santé!R22</f>
        <v>2176245</v>
      </c>
      <c r="S22" s="883">
        <f>commerce!S22+transport!S22+information!S22+financiers!S22+'SRE1'!S22+'SRE2'!S22+administration!S22+éducation!S22+santé!S22</f>
        <v>2151467</v>
      </c>
      <c r="T22" s="883">
        <f>commerce!T22+transport!T22+information!T22+financiers!T22+'SRE1'!T22+'SRE2'!T22+administration!T22+éducation!T22+santé!T22</f>
        <v>2240558</v>
      </c>
      <c r="U22" s="883">
        <f>commerce!U22+transport!U22+information!U22+financiers!U22+'SRE1'!U22+'SRE2'!U22+administration!U22+éducation!U22+santé!U22</f>
        <v>2337957</v>
      </c>
      <c r="V22" s="883">
        <f>commerce!V22+transport!V22+information!V22+financiers!V22+'SRE1'!V22+'SRE2'!V22+administration!V22+éducation!V22+santé!V22</f>
        <v>2369599</v>
      </c>
      <c r="W22" s="883">
        <f>commerce!W22+transport!W22+information!W22+financiers!W22+'SRE1'!W22+'SRE2'!W22+administration!W22+éducation!W22+santé!W22</f>
        <v>2417622</v>
      </c>
      <c r="X22" s="883">
        <f>commerce!X22+transport!X22+information!X22+financiers!X22+'SRE1'!X22+'SRE2'!X22+administration!X22+éducation!X22+santé!X22</f>
        <v>2537992</v>
      </c>
      <c r="Y22" s="883">
        <f>commerce!Y22+transport!Y22+information!Y22+financiers!Y22+'SRE1'!Y22+'SRE2'!Y22+administration!Y22+éducation!Y22+santé!Y22</f>
        <v>2635704</v>
      </c>
      <c r="Z22" s="883">
        <f>commerce!Z22+transport!Z22+information!Z22+financiers!Z22+'SRE1'!Z22+'SRE2'!Z22+administration!Z22+éducation!Z22+santé!Z22</f>
        <v>2730322</v>
      </c>
      <c r="AA22" s="883">
        <f>commerce!AA22+transport!AA22+information!AA22+financiers!AA22+'SRE1'!AA22+'SRE2'!AA22+administration!AA22+éducation!AA22+santé!AA22</f>
        <v>2860084</v>
      </c>
      <c r="AB22" s="883">
        <f>commerce!AB22+transport!AB22+information!AB22+financiers!AB22+'SRE1'!AB22+'SRE2'!AB22+administration!AB22+éducation!AB22+santé!AB22</f>
        <v>3004801</v>
      </c>
      <c r="AC22" s="883">
        <f>commerce!AC22+transport!AC22+information!AC22+financiers!AC22+'SRE1'!AC22+'SRE2'!AC22+administration!AC22+éducation!AC22+santé!AC22</f>
        <v>3141936</v>
      </c>
      <c r="AD22" s="883">
        <f>commerce!AD22+transport!AD22+information!AD22+financiers!AD22+'SRE1'!AD22+'SRE2'!AD22+administration!AD22+éducation!AD22+santé!AD22</f>
        <v>3153411</v>
      </c>
      <c r="AE22" s="883">
        <f>commerce!AE22+transport!AE22+information!AE22+financiers!AE22+'SRE1'!AE22+'SRE2'!AE22+administration!AE22+éducation!AE22+santé!AE22</f>
        <v>3413582</v>
      </c>
      <c r="AF22" s="883">
        <f>commerce!AF22+transport!AF22+information!AF22+financiers!AF22+'SRE1'!AF22+'SRE2'!AF22+administration!AF22+éducation!AF22+santé!AF22</f>
        <v>3801878</v>
      </c>
      <c r="AG22" s="885">
        <v>2478478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f>100*industrie!E24/industrie!$E24</f>
        <v>100</v>
      </c>
      <c r="F24" s="883">
        <f>100*industrie!F24/industrie!$E24</f>
        <v>99.579850641136531</v>
      </c>
      <c r="G24" s="883">
        <f>100*industrie!G24/industrie!$E24</f>
        <v>100.65504175580971</v>
      </c>
      <c r="H24" s="883">
        <f>100*industrie!H24/industrie!$E24</f>
        <v>102.0847977611499</v>
      </c>
      <c r="I24" s="883">
        <f>100*industrie!I24/industrie!$E24</f>
        <v>101.84764257231262</v>
      </c>
      <c r="J24" s="883">
        <f>100*industrie!J24/industrie!$E24</f>
        <v>104.79810421835504</v>
      </c>
      <c r="K24" s="883">
        <f>100*industrie!K24/industrie!$E24</f>
        <v>104.51507274875929</v>
      </c>
      <c r="L24" s="883">
        <f>100*industrie!L24/industrie!$E24</f>
        <v>104.09105474569505</v>
      </c>
      <c r="M24" s="883">
        <f>100*industrie!M24/industrie!$E24</f>
        <v>101.5490635326269</v>
      </c>
      <c r="N24" s="883">
        <f>100*industrie!N24/industrie!$E24</f>
        <v>103.10615632680262</v>
      </c>
      <c r="O24" s="883">
        <f>100*industrie!O24/industrie!$E24</f>
        <v>103.36148684405495</v>
      </c>
      <c r="P24" s="883">
        <f>100*industrie!P24/industrie!$E24</f>
        <v>108.37470227863143</v>
      </c>
      <c r="Q24" s="883">
        <f>100*industrie!Q24/industrie!$E24</f>
        <v>111.84691993877323</v>
      </c>
      <c r="R24" s="883">
        <f>100*industrie!R24/industrie!$E24</f>
        <v>108.12689006992028</v>
      </c>
      <c r="S24" s="883">
        <f>100*industrie!S24/industrie!$E24</f>
        <v>87.684390166636376</v>
      </c>
      <c r="T24" s="883">
        <f>100*industrie!T24/industrie!$E24</f>
        <v>96.325992398479102</v>
      </c>
      <c r="U24" s="883">
        <f>100*industrie!U24/industrie!$E24</f>
        <v>98.217722916023433</v>
      </c>
      <c r="V24" s="883">
        <f>100*industrie!V24/industrie!$E24</f>
        <v>94.32258215211948</v>
      </c>
      <c r="W24" s="883">
        <f>100*industrie!W24/industrie!$E24</f>
        <v>93.401041906175891</v>
      </c>
      <c r="X24" s="883">
        <f>100*industrie!X24/industrie!$E24</f>
        <v>93.217317803281631</v>
      </c>
      <c r="Y24" s="883">
        <f>100*industrie!Y24/industrie!$E24</f>
        <v>95.551862095243109</v>
      </c>
      <c r="Z24" s="883">
        <f>100*industrie!Z24/industrie!$E24</f>
        <v>97.485052799694031</v>
      </c>
      <c r="AA24" s="883">
        <f>100*industrie!AA24/industrie!$E24</f>
        <v>101.06121290024957</v>
      </c>
      <c r="AB24" s="883">
        <f>100*industrie!AB24/industrie!$E24</f>
        <v>102.09961539837181</v>
      </c>
      <c r="AC24" s="883">
        <f>100*industrie!AC24/industrie!$E24</f>
        <v>102.25739038780604</v>
      </c>
      <c r="AD24" s="883">
        <f>100*industrie!AD24/industrie!$E24</f>
        <v>88.238628193365059</v>
      </c>
      <c r="AE24" s="883">
        <f>100*industrie!AE24/industrie!$E24</f>
        <v>102.02673160149462</v>
      </c>
      <c r="AF24" s="883">
        <f>100*industrie!AF24/industrie!$E24</f>
        <v>104.92832424201947</v>
      </c>
      <c r="AG24" s="883">
        <f>100*industrie!AG24/industrie!$E24</f>
        <v>103.83327895333468</v>
      </c>
    </row>
    <row r="25" spans="2:33" x14ac:dyDescent="0.25">
      <c r="B25" s="881" t="s">
        <v>37</v>
      </c>
      <c r="C25" s="881" t="s">
        <v>39</v>
      </c>
      <c r="D25" s="882" t="s">
        <v>35</v>
      </c>
      <c r="E25" s="883">
        <f>100*industrie!E25/industrie!$E25</f>
        <v>100</v>
      </c>
      <c r="F25" s="883">
        <f>100*industrie!F25/industrie!$E25</f>
        <v>103.8928016637128</v>
      </c>
      <c r="G25" s="883">
        <f>100*industrie!G25/industrie!$E25</f>
        <v>107.34289027999378</v>
      </c>
      <c r="H25" s="883">
        <f>100*industrie!H25/industrie!$E25</f>
        <v>111.34256823032656</v>
      </c>
      <c r="I25" s="883">
        <f>100*industrie!I25/industrie!$E25</f>
        <v>111.39345418264637</v>
      </c>
      <c r="J25" s="883">
        <f>100*industrie!J25/industrie!$E25</f>
        <v>115.76048976808215</v>
      </c>
      <c r="K25" s="883">
        <f>100*industrie!K25/industrie!$E25</f>
        <v>118.42402995693375</v>
      </c>
      <c r="L25" s="883">
        <f>100*industrie!L25/industrie!$E25</f>
        <v>120.04653933426231</v>
      </c>
      <c r="M25" s="883">
        <f>100*industrie!M25/industrie!$E25</f>
        <v>118.81096316004395</v>
      </c>
      <c r="N25" s="883">
        <f>100*industrie!N25/industrie!$E25</f>
        <v>121.73572141230356</v>
      </c>
      <c r="O25" s="883">
        <f>100*industrie!O25/industrie!$E25</f>
        <v>122.45286076929878</v>
      </c>
      <c r="P25" s="883">
        <f>100*industrie!P25/industrie!$E25</f>
        <v>127.82798548461109</v>
      </c>
      <c r="Q25" s="883">
        <f>100*industrie!Q25/industrie!$E25</f>
        <v>136.1848586138814</v>
      </c>
      <c r="R25" s="883">
        <f>100*industrie!R25/industrie!$E25</f>
        <v>133.90130545884711</v>
      </c>
      <c r="S25" s="883">
        <f>100*industrie!S25/industrie!$E25</f>
        <v>113.84929338514193</v>
      </c>
      <c r="T25" s="883">
        <f>100*industrie!T25/industrie!$E25</f>
        <v>120.58486745446051</v>
      </c>
      <c r="U25" s="883">
        <f>100*industrie!U25/industrie!$E25</f>
        <v>123.25077565557105</v>
      </c>
      <c r="V25" s="883">
        <f>100*industrie!V25/industrie!$E25</f>
        <v>118.22064401513845</v>
      </c>
      <c r="W25" s="883">
        <f>100*industrie!W25/industrie!$E25</f>
        <v>117.38757730244464</v>
      </c>
      <c r="X25" s="883">
        <f>100*industrie!X25/industrie!$E25</f>
        <v>119.10717518238957</v>
      </c>
      <c r="Y25" s="883">
        <f>100*industrie!Y25/industrie!$E25</f>
        <v>124.83234473206731</v>
      </c>
      <c r="Z25" s="883">
        <f>100*industrie!Z25/industrie!$E25</f>
        <v>131.55507891269298</v>
      </c>
      <c r="AA25" s="883">
        <f>100*industrie!AA25/industrie!$E25</f>
        <v>136.01736121343265</v>
      </c>
      <c r="AB25" s="883">
        <f>100*industrie!AB25/industrie!$E25</f>
        <v>139.83822792696841</v>
      </c>
      <c r="AC25" s="883">
        <f>100*industrie!AC25/industrie!$E25</f>
        <v>140.53421304111711</v>
      </c>
      <c r="AD25" s="883">
        <f>100*industrie!AD25/industrie!$E25</f>
        <v>127.22640512585197</v>
      </c>
      <c r="AE25" s="883">
        <f>100*industrie!AE25/industrie!$E25</f>
        <v>148.97786066405379</v>
      </c>
      <c r="AF25" s="883">
        <f>100*industrie!AF25/industrie!$E25</f>
        <v>161.0377261188595</v>
      </c>
      <c r="AG25" s="883">
        <f>100*industrie!AG25/industrie!$E25</f>
        <v>172.09829040039403</v>
      </c>
    </row>
    <row r="26" spans="2:33" x14ac:dyDescent="0.25">
      <c r="B26" s="881" t="s">
        <v>40</v>
      </c>
      <c r="C26" s="881" t="s">
        <v>39</v>
      </c>
      <c r="D26" s="882" t="s">
        <v>35</v>
      </c>
      <c r="E26" s="883">
        <f>100*E25/E24</f>
        <v>100</v>
      </c>
      <c r="F26" s="883">
        <f t="shared" ref="F26:AG26" si="3">100*F25/F24</f>
        <v>104.33114831445086</v>
      </c>
      <c r="G26" s="883">
        <f t="shared" si="3"/>
        <v>106.64432541830233</v>
      </c>
      <c r="H26" s="883">
        <f t="shared" si="3"/>
        <v>109.06870628361068</v>
      </c>
      <c r="I26" s="883">
        <f t="shared" si="3"/>
        <v>109.37263874670063</v>
      </c>
      <c r="J26" s="883">
        <f t="shared" si="3"/>
        <v>110.46048078015431</v>
      </c>
      <c r="K26" s="883">
        <f t="shared" si="3"/>
        <v>113.30808738143425</v>
      </c>
      <c r="L26" s="883">
        <f t="shared" si="3"/>
        <v>115.32839169278101</v>
      </c>
      <c r="M26" s="883">
        <f t="shared" si="3"/>
        <v>116.99858081100959</v>
      </c>
      <c r="N26" s="883">
        <f t="shared" si="3"/>
        <v>118.06833437418921</v>
      </c>
      <c r="O26" s="883">
        <f t="shared" si="3"/>
        <v>118.4704908067428</v>
      </c>
      <c r="P26" s="883">
        <f t="shared" si="3"/>
        <v>117.95002228099807</v>
      </c>
      <c r="Q26" s="883">
        <f t="shared" si="3"/>
        <v>121.76004371727997</v>
      </c>
      <c r="R26" s="883">
        <f t="shared" si="3"/>
        <v>123.8371929242206</v>
      </c>
      <c r="S26" s="883">
        <f t="shared" si="3"/>
        <v>129.83986450585047</v>
      </c>
      <c r="T26" s="883">
        <f t="shared" si="3"/>
        <v>125.18414236069104</v>
      </c>
      <c r="U26" s="883">
        <f t="shared" si="3"/>
        <v>125.48730717464402</v>
      </c>
      <c r="V26" s="883">
        <f t="shared" si="3"/>
        <v>125.33652209020018</v>
      </c>
      <c r="W26" s="883">
        <f t="shared" si="3"/>
        <v>125.68122893143305</v>
      </c>
      <c r="X26" s="883">
        <f t="shared" si="3"/>
        <v>127.77365621454997</v>
      </c>
      <c r="Y26" s="883">
        <f t="shared" si="3"/>
        <v>130.64354999972511</v>
      </c>
      <c r="Z26" s="883">
        <f t="shared" si="3"/>
        <v>134.9489743653356</v>
      </c>
      <c r="AA26" s="883">
        <f t="shared" si="3"/>
        <v>134.58908448653375</v>
      </c>
      <c r="AB26" s="883">
        <f t="shared" si="3"/>
        <v>136.96254131942442</v>
      </c>
      <c r="AC26" s="883">
        <f t="shared" si="3"/>
        <v>137.43183989748627</v>
      </c>
      <c r="AD26" s="883">
        <f t="shared" si="3"/>
        <v>144.18447762702019</v>
      </c>
      <c r="AE26" s="883">
        <f t="shared" si="3"/>
        <v>146.01845842317601</v>
      </c>
      <c r="AF26" s="883">
        <f t="shared" si="3"/>
        <v>153.47402837333271</v>
      </c>
      <c r="AG26" s="883">
        <f t="shared" si="3"/>
        <v>165.74482876317464</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f>100*industrie!E28/industrie!$E28</f>
        <v>100</v>
      </c>
      <c r="F28" s="883">
        <f>100*industrie!F28/industrie!$E28</f>
        <v>101.88800627479291</v>
      </c>
      <c r="G28" s="883">
        <f>100*industrie!G28/industrie!$E28</f>
        <v>104.45088054069423</v>
      </c>
      <c r="H28" s="883">
        <f>100*industrie!H28/industrie!$E28</f>
        <v>109.43029654451703</v>
      </c>
      <c r="I28" s="883">
        <f>100*industrie!I28/industrie!$E28</f>
        <v>114.35762745217394</v>
      </c>
      <c r="J28" s="883">
        <f>100*industrie!J28/industrie!$E28</f>
        <v>120.8283272411405</v>
      </c>
      <c r="K28" s="883">
        <f>100*industrie!K28/industrie!$E28</f>
        <v>124.00044020973935</v>
      </c>
      <c r="L28" s="883">
        <f>100*industrie!L28/industrie!$E28</f>
        <v>123.24546659986594</v>
      </c>
      <c r="M28" s="883">
        <f>100*industrie!M28/industrie!$E28</f>
        <v>121.31927273156438</v>
      </c>
      <c r="N28" s="883">
        <f>100*industrie!N28/industrie!$E28</f>
        <v>126.16151220915812</v>
      </c>
      <c r="O28" s="883">
        <f>100*industrie!O28/industrie!$E28</f>
        <v>130.56340475772686</v>
      </c>
      <c r="P28" s="883">
        <f>100*industrie!P28/industrie!$E28</f>
        <v>134.09643746774987</v>
      </c>
      <c r="Q28" s="883">
        <f>100*industrie!Q28/industrie!$E28</f>
        <v>141.9952104263256</v>
      </c>
      <c r="R28" s="883">
        <f>100*industrie!R28/industrie!$E28</f>
        <v>140.98587023333278</v>
      </c>
      <c r="S28" s="883">
        <f>100*industrie!S28/industrie!$E28</f>
        <v>125.88639803586472</v>
      </c>
      <c r="T28" s="883">
        <f>100*industrie!T28/industrie!$E28</f>
        <v>131.45454382467051</v>
      </c>
      <c r="U28" s="883">
        <f>100*industrie!U28/industrie!$E28</f>
        <v>138.10080318168804</v>
      </c>
      <c r="V28" s="883">
        <f>100*industrie!V28/industrie!$E28</f>
        <v>137.44016345192091</v>
      </c>
      <c r="W28" s="883">
        <f>100*industrie!W28/industrie!$E28</f>
        <v>136.82169169573379</v>
      </c>
      <c r="X28" s="883">
        <f>100*industrie!X28/industrie!$E28</f>
        <v>139.7045016952228</v>
      </c>
      <c r="Y28" s="883">
        <f>100*industrie!Y28/industrie!$E28</f>
        <v>141.39192537993881</v>
      </c>
      <c r="Z28" s="883">
        <f>100*industrie!Z28/industrie!$E28</f>
        <v>145.37914614232292</v>
      </c>
      <c r="AA28" s="883">
        <f>100*industrie!AA28/industrie!$E28</f>
        <v>155.56001119242282</v>
      </c>
      <c r="AB28" s="883">
        <f>100*industrie!AB28/industrie!$E28</f>
        <v>163.10275625533734</v>
      </c>
      <c r="AC28" s="883">
        <f>100*industrie!AC28/industrie!$E28</f>
        <v>164.95109403978677</v>
      </c>
      <c r="AD28" s="883">
        <f>100*industrie!AD28/industrie!$E28</f>
        <v>161.92746165130256</v>
      </c>
      <c r="AE28" s="883">
        <f>100*industrie!AE28/industrie!$E28</f>
        <v>180.19958617954154</v>
      </c>
      <c r="AF28" s="883">
        <f>100*industrie!AF28/industrie!$E28</f>
        <v>189.03046717841173</v>
      </c>
      <c r="AG28" s="883">
        <f>100*industrie!AG28/industrie!$E28</f>
        <v>187.30993567702043</v>
      </c>
    </row>
    <row r="29" spans="2:33" x14ac:dyDescent="0.25">
      <c r="B29" s="881" t="s">
        <v>37</v>
      </c>
      <c r="C29" s="881" t="s">
        <v>39</v>
      </c>
      <c r="D29" s="882" t="s">
        <v>35</v>
      </c>
      <c r="E29" s="883">
        <f>100*industrie!E29/industrie!$E29</f>
        <v>100</v>
      </c>
      <c r="F29" s="883">
        <f>100*industrie!F29/industrie!$E29</f>
        <v>100.0227969825085</v>
      </c>
      <c r="G29" s="883">
        <f>100*industrie!G29/industrie!$E29</f>
        <v>103.72627041366161</v>
      </c>
      <c r="H29" s="883">
        <f>100*industrie!H29/industrie!$E29</f>
        <v>110.41822100638315</v>
      </c>
      <c r="I29" s="883">
        <f>100*industrie!I29/industrie!$E29</f>
        <v>112.9569758766476</v>
      </c>
      <c r="J29" s="883">
        <f>100*industrie!J29/industrie!$E29</f>
        <v>119.1225234187184</v>
      </c>
      <c r="K29" s="883">
        <f>100*industrie!K29/industrie!$E29</f>
        <v>125.26320152532537</v>
      </c>
      <c r="L29" s="883">
        <f>100*industrie!L29/industrie!$E29</f>
        <v>124.11713504103457</v>
      </c>
      <c r="M29" s="883">
        <f>100*industrie!M29/industrie!$E29</f>
        <v>122.22913039873995</v>
      </c>
      <c r="N29" s="883">
        <f>100*industrie!N29/industrie!$E29</f>
        <v>127.11182956146895</v>
      </c>
      <c r="O29" s="883">
        <f>100*industrie!O29/industrie!$E29</f>
        <v>132.87946613611871</v>
      </c>
      <c r="P29" s="883">
        <f>100*industrie!P29/industrie!$E29</f>
        <v>136.90002486943547</v>
      </c>
      <c r="Q29" s="883">
        <f>100*industrie!Q29/industrie!$E29</f>
        <v>146.36077261046174</v>
      </c>
      <c r="R29" s="883">
        <f>100*industrie!R29/industrie!$E29</f>
        <v>145.788775594794</v>
      </c>
      <c r="S29" s="883">
        <f>100*industrie!S29/industrie!$E29</f>
        <v>128.47550360606814</v>
      </c>
      <c r="T29" s="883">
        <f>100*industrie!T29/industrie!$E29</f>
        <v>130.22672635331179</v>
      </c>
      <c r="U29" s="883">
        <f>100*industrie!U29/industrie!$E29</f>
        <v>137.3331675370969</v>
      </c>
      <c r="V29" s="883">
        <f>100*industrie!V29/industrie!$E29</f>
        <v>137.24405206001825</v>
      </c>
      <c r="W29" s="883">
        <f>100*industrie!W29/industrie!$E29</f>
        <v>133.08256652573988</v>
      </c>
      <c r="X29" s="883">
        <f>100*industrie!X29/industrie!$E29</f>
        <v>135.89281273315095</v>
      </c>
      <c r="Y29" s="883">
        <f>100*industrie!Y29/industrie!$E29</f>
        <v>147.05711680344857</v>
      </c>
      <c r="Z29" s="883">
        <f>100*industrie!Z29/industrie!$E29</f>
        <v>153.23717151620659</v>
      </c>
      <c r="AA29" s="883">
        <f>100*industrie!AA29/industrie!$E29</f>
        <v>164.17143330846389</v>
      </c>
      <c r="AB29" s="883">
        <f>100*industrie!AB29/industrie!$E29</f>
        <v>173.91817955732404</v>
      </c>
      <c r="AC29" s="883">
        <f>100*industrie!AC29/industrie!$E29</f>
        <v>179.20086214042942</v>
      </c>
      <c r="AD29" s="883">
        <f>100*industrie!AD29/industrie!$E29</f>
        <v>177.39782806930282</v>
      </c>
      <c r="AE29" s="883">
        <f>100*industrie!AE29/industrie!$E29</f>
        <v>198.71922407361353</v>
      </c>
      <c r="AF29" s="883">
        <f>100*industrie!AF29/industrie!$E29</f>
        <v>213.12277211307304</v>
      </c>
      <c r="AG29" s="883">
        <f>100*industrie!AG29/industrie!$E29</f>
        <v>239.86570504849539</v>
      </c>
    </row>
    <row r="30" spans="2:33" x14ac:dyDescent="0.25">
      <c r="B30" s="881" t="s">
        <v>40</v>
      </c>
      <c r="C30" s="881" t="s">
        <v>45</v>
      </c>
      <c r="D30" s="882" t="s">
        <v>35</v>
      </c>
      <c r="E30" s="883">
        <f>100*E29/E28</f>
        <v>100</v>
      </c>
      <c r="F30" s="883">
        <f t="shared" ref="F30:AG30" si="4">100*F29/F28</f>
        <v>98.169353429829684</v>
      </c>
      <c r="G30" s="883">
        <f t="shared" si="4"/>
        <v>99.3062670958046</v>
      </c>
      <c r="H30" s="883">
        <f t="shared" si="4"/>
        <v>100.90278880078172</v>
      </c>
      <c r="I30" s="883">
        <f t="shared" si="4"/>
        <v>98.775200564464228</v>
      </c>
      <c r="J30" s="883">
        <f t="shared" si="4"/>
        <v>98.588241796132976</v>
      </c>
      <c r="K30" s="883">
        <f t="shared" si="4"/>
        <v>101.01835228443555</v>
      </c>
      <c r="L30" s="883">
        <f t="shared" si="4"/>
        <v>100.7072620723638</v>
      </c>
      <c r="M30" s="883">
        <f t="shared" si="4"/>
        <v>100.7499696022649</v>
      </c>
      <c r="N30" s="883">
        <f t="shared" si="4"/>
        <v>100.75325456684075</v>
      </c>
      <c r="O30" s="883">
        <f t="shared" si="4"/>
        <v>101.77389781056149</v>
      </c>
      <c r="P30" s="883">
        <f t="shared" si="4"/>
        <v>102.09072474603202</v>
      </c>
      <c r="Q30" s="883">
        <f t="shared" si="4"/>
        <v>103.07444326539536</v>
      </c>
      <c r="R30" s="883">
        <f t="shared" si="4"/>
        <v>103.40665724409997</v>
      </c>
      <c r="S30" s="883">
        <f t="shared" si="4"/>
        <v>102.05670001731704</v>
      </c>
      <c r="T30" s="883">
        <f t="shared" si="4"/>
        <v>99.065975632613856</v>
      </c>
      <c r="U30" s="883">
        <f t="shared" si="4"/>
        <v>99.444148312750059</v>
      </c>
      <c r="V30" s="883">
        <f t="shared" si="4"/>
        <v>99.857311438682004</v>
      </c>
      <c r="W30" s="883">
        <f t="shared" si="4"/>
        <v>97.267154700652995</v>
      </c>
      <c r="X30" s="883">
        <f t="shared" si="4"/>
        <v>97.271606200358974</v>
      </c>
      <c r="Y30" s="883">
        <f t="shared" si="4"/>
        <v>104.00672910301394</v>
      </c>
      <c r="Z30" s="883">
        <f t="shared" si="4"/>
        <v>105.40519433660096</v>
      </c>
      <c r="AA30" s="883">
        <f t="shared" si="4"/>
        <v>105.53575565470294</v>
      </c>
      <c r="AB30" s="883">
        <f t="shared" si="4"/>
        <v>106.63104876355072</v>
      </c>
      <c r="AC30" s="883">
        <f t="shared" si="4"/>
        <v>108.63878362468185</v>
      </c>
      <c r="AD30" s="883">
        <f t="shared" si="4"/>
        <v>109.553886820825</v>
      </c>
      <c r="AE30" s="883">
        <f t="shared" si="4"/>
        <v>110.27729213296858</v>
      </c>
      <c r="AF30" s="883">
        <f t="shared" si="4"/>
        <v>112.74519673694843</v>
      </c>
      <c r="AG30" s="883">
        <f t="shared" si="4"/>
        <v>128.05818558503867</v>
      </c>
    </row>
    <row r="31" spans="2:33" x14ac:dyDescent="0.25">
      <c r="B31" s="881" t="s">
        <v>40</v>
      </c>
      <c r="C31" s="881" t="s">
        <v>39</v>
      </c>
      <c r="D31" s="882" t="s">
        <v>35</v>
      </c>
      <c r="E31" s="883">
        <f>commerce!E31+transport!E31+information!E31+financiers!E31+'SRE1'!E31+'SRE2'!E31+administration!E31+éducation!E31+santé!E31</f>
        <v>297090</v>
      </c>
      <c r="F31" s="883">
        <f>commerce!F31+transport!F31+information!F31+financiers!F31+'SRE1'!F31+'SRE2'!F31+administration!F31+éducation!F31+santé!F31</f>
        <v>315953</v>
      </c>
      <c r="G31" s="883">
        <f>commerce!G31+transport!G31+information!G31+financiers!G31+'SRE1'!G31+'SRE2'!G31+administration!G31+éducation!G31+santé!G31</f>
        <v>343202</v>
      </c>
      <c r="H31" s="883">
        <f>commerce!H31+transport!H31+information!H31+financiers!H31+'SRE1'!H31+'SRE2'!H31+administration!H31+éducation!H31+santé!H31</f>
        <v>373376</v>
      </c>
      <c r="I31" s="883">
        <f>commerce!I31+transport!I31+information!I31+financiers!I31+'SRE1'!I31+'SRE2'!I31+administration!I31+éducation!I31+santé!I31</f>
        <v>404091</v>
      </c>
      <c r="J31" s="883">
        <f>commerce!J31+transport!J31+information!J31+financiers!J31+'SRE1'!J31+'SRE2'!J31+administration!J31+éducation!J31+santé!J31</f>
        <v>439735</v>
      </c>
      <c r="K31" s="883">
        <f>commerce!K31+transport!K31+information!K31+financiers!K31+'SRE1'!K31+'SRE2'!K31+administration!K31+éducation!K31+santé!K31</f>
        <v>471887</v>
      </c>
      <c r="L31" s="883">
        <f>commerce!L31+transport!L31+information!L31+financiers!L31+'SRE1'!L31+'SRE2'!L31+administration!L31+éducation!L31+santé!L31</f>
        <v>493115</v>
      </c>
      <c r="M31" s="883">
        <f>commerce!M31+transport!M31+information!M31+financiers!M31+'SRE1'!M31+'SRE2'!M31+administration!M31+éducation!M31+santé!M31</f>
        <v>502811</v>
      </c>
      <c r="N31" s="883">
        <f>commerce!N31+transport!N31+information!N31+financiers!N31+'SRE1'!N31+'SRE2'!N31+administration!N31+éducation!N31+santé!N31</f>
        <v>518890</v>
      </c>
      <c r="O31" s="883">
        <f>commerce!O31+transport!O31+information!O31+financiers!O31+'SRE1'!O31+'SRE2'!O31+administration!O31+éducation!O31+santé!O31</f>
        <v>541001</v>
      </c>
      <c r="P31" s="883">
        <f>commerce!P31+transport!P31+information!P31+financiers!P31+'SRE1'!P31+'SRE2'!P31+administration!P31+éducation!P31+santé!P31</f>
        <v>569796</v>
      </c>
      <c r="Q31" s="883">
        <f>commerce!Q31+transport!Q31+information!Q31+financiers!Q31+'SRE1'!Q31+'SRE2'!Q31+administration!Q31+éducation!Q31+santé!Q31</f>
        <v>606177</v>
      </c>
      <c r="R31" s="883">
        <f>commerce!R31+transport!R31+information!R31+financiers!R31+'SRE1'!R31+'SRE2'!R31+administration!R31+éducation!R31+santé!R31</f>
        <v>634504</v>
      </c>
      <c r="S31" s="883">
        <f>commerce!S31+transport!S31+information!S31+financiers!S31+'SRE1'!S31+'SRE2'!S31+administration!S31+éducation!S31+santé!S31</f>
        <v>632778</v>
      </c>
      <c r="T31" s="883">
        <f>commerce!T31+transport!T31+information!T31+financiers!T31+'SRE1'!T31+'SRE2'!T31+administration!T31+éducation!T31+santé!T31</f>
        <v>651954</v>
      </c>
      <c r="U31" s="883">
        <f>commerce!U31+transport!U31+information!U31+financiers!U31+'SRE1'!U31+'SRE2'!U31+administration!U31+éducation!U31+santé!U31</f>
        <v>675805</v>
      </c>
      <c r="V31" s="883">
        <f>commerce!V31+transport!V31+information!V31+financiers!V31+'SRE1'!V31+'SRE2'!V31+administration!V31+éducation!V31+santé!V31</f>
        <v>691224</v>
      </c>
      <c r="W31" s="883">
        <f>commerce!W31+transport!W31+information!W31+financiers!W31+'SRE1'!W31+'SRE2'!W31+administration!W31+éducation!W31+santé!W31</f>
        <v>699420</v>
      </c>
      <c r="X31" s="883">
        <f>commerce!X31+transport!X31+information!X31+financiers!X31+'SRE1'!X31+'SRE2'!X31+administration!X31+éducation!X31+santé!X31</f>
        <v>722425</v>
      </c>
      <c r="Y31" s="883">
        <f>commerce!Y31+transport!Y31+information!Y31+financiers!Y31+'SRE1'!Y31+'SRE2'!Y31+administration!Y31+éducation!Y31+santé!Y31</f>
        <v>754220</v>
      </c>
      <c r="Z31" s="883">
        <f>commerce!Z31+transport!Z31+information!Z31+financiers!Z31+'SRE1'!Z31+'SRE2'!Z31+administration!Z31+éducation!Z31+santé!Z31</f>
        <v>776563</v>
      </c>
      <c r="AA31" s="883">
        <f>commerce!AA31+transport!AA31+information!AA31+financiers!AA31+'SRE1'!AA31+'SRE2'!AA31+administration!AA31+éducation!AA31+santé!AA31</f>
        <v>815741</v>
      </c>
      <c r="AB31" s="883">
        <f>commerce!AB31+transport!AB31+information!AB31+financiers!AB31+'SRE1'!AB31+'SRE2'!AB31+administration!AB31+éducation!AB31+santé!AB31</f>
        <v>865330</v>
      </c>
      <c r="AC31" s="883">
        <f>commerce!AC31+transport!AC31+information!AC31+financiers!AC31+'SRE1'!AC31+'SRE2'!AC31+administration!AC31+éducation!AC31+santé!AC31</f>
        <v>915387</v>
      </c>
      <c r="AD31" s="883">
        <f>commerce!AD31+transport!AD31+information!AD31+financiers!AD31+'SRE1'!AD31+'SRE2'!AD31+administration!AD31+éducation!AD31+santé!AD31</f>
        <v>904886</v>
      </c>
      <c r="AE31" s="883">
        <f>commerce!AE31+transport!AE31+information!AE31+financiers!AE31+'SRE1'!AE31+'SRE2'!AE31+administration!AE31+éducation!AE31+santé!AE31</f>
        <v>990992</v>
      </c>
      <c r="AF31" s="883">
        <f>commerce!AF31+transport!AF31+information!AF31+financiers!AF31+'SRE1'!AF31+'SRE2'!AF31+administration!AF31+éducation!AF31+santé!AF31</f>
        <v>1092212</v>
      </c>
      <c r="AG31" s="883">
        <v>461012</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f>100*industrie!E33/industrie!$E33</f>
        <v>100</v>
      </c>
      <c r="F33" s="883">
        <f>100*industrie!F33/industrie!$E33</f>
        <v>102.81064315461151</v>
      </c>
      <c r="G33" s="883">
        <f>100*industrie!G33/industrie!$E33</f>
        <v>109.20385439718413</v>
      </c>
      <c r="H33" s="883">
        <f>100*industrie!H33/industrie!$E33</f>
        <v>115.10829601491575</v>
      </c>
      <c r="I33" s="883">
        <f>100*industrie!I33/industrie!$E33</f>
        <v>121.06501245883358</v>
      </c>
      <c r="J33" s="883">
        <f>100*industrie!J33/industrie!$E33</f>
        <v>127.04089633901967</v>
      </c>
      <c r="K33" s="883">
        <f>100*industrie!K33/industrie!$E33</f>
        <v>131.01639687048041</v>
      </c>
      <c r="L33" s="883">
        <f>100*industrie!L33/industrie!$E33</f>
        <v>130.83779121434421</v>
      </c>
      <c r="M33" s="883">
        <f>100*industrie!M33/industrie!$E33</f>
        <v>132.24746902716549</v>
      </c>
      <c r="N33" s="883">
        <f>100*industrie!N33/industrie!$E33</f>
        <v>132.30845632438272</v>
      </c>
      <c r="O33" s="883">
        <f>100*industrie!O33/industrie!$E33</f>
        <v>133.34436912997265</v>
      </c>
      <c r="P33" s="883">
        <f>100*industrie!P33/industrie!$E33</f>
        <v>135.79170224259005</v>
      </c>
      <c r="Q33" s="883">
        <f>100*industrie!Q33/industrie!$E33</f>
        <v>136.50176863161931</v>
      </c>
      <c r="R33" s="883">
        <f>100*industrie!R33/industrie!$E33</f>
        <v>132.61339281046889</v>
      </c>
      <c r="S33" s="883">
        <f>100*industrie!S33/industrie!$E33</f>
        <v>117.45195072226385</v>
      </c>
      <c r="T33" s="883">
        <f>100*industrie!T33/industrie!$E33</f>
        <v>116.57111990102634</v>
      </c>
      <c r="U33" s="883">
        <f>100*industrie!U33/industrie!$E33</f>
        <v>115.18148077157643</v>
      </c>
      <c r="V33" s="883">
        <f>100*industrie!V33/industrie!$E33</f>
        <v>108.58788269529003</v>
      </c>
      <c r="W33" s="883">
        <f>100*industrie!W33/industrie!$E33</f>
        <v>107.21828224921153</v>
      </c>
      <c r="X33" s="883">
        <f>100*industrie!X33/industrie!$E33</f>
        <v>109.54712575580686</v>
      </c>
      <c r="Y33" s="883">
        <f>100*industrie!Y33/industrie!$E33</f>
        <v>115.11352349753437</v>
      </c>
      <c r="Z33" s="883">
        <f>100*industrie!Z33/industrie!$E33</f>
        <v>117.0267821359494</v>
      </c>
      <c r="AA33" s="883">
        <f>100*industrie!AA33/industrie!$E33</f>
        <v>124.98562442279879</v>
      </c>
      <c r="AB33" s="883">
        <f>100*industrie!AB33/industrie!$E33</f>
        <v>123.57594660997752</v>
      </c>
      <c r="AC33" s="883">
        <f>100*industrie!AC33/industrie!$E33</f>
        <v>124.34700029622401</v>
      </c>
      <c r="AD33" s="883">
        <f>100*industrie!AD33/industrie!$E33</f>
        <v>106.77655996793811</v>
      </c>
      <c r="AE33" s="883">
        <f>100*industrie!AE33/industrie!$E33</f>
        <v>121.62958058164456</v>
      </c>
      <c r="AF33" s="883">
        <f>100*industrie!AF33/industrie!$E33</f>
        <v>129.30875254839776</v>
      </c>
      <c r="AG33" s="883">
        <f>100*industrie!AG33/industrie!$E33</f>
        <v>131.9930648730593</v>
      </c>
    </row>
    <row r="34" spans="2:34" x14ac:dyDescent="0.25">
      <c r="B34" s="881" t="s">
        <v>37</v>
      </c>
      <c r="C34" s="881" t="s">
        <v>39</v>
      </c>
      <c r="D34" s="882" t="s">
        <v>35</v>
      </c>
      <c r="E34" s="883">
        <f>100*industrie!E34/industrie!$E34</f>
        <v>100</v>
      </c>
      <c r="F34" s="883">
        <f>100*industrie!F34/industrie!$E34</f>
        <v>106.78886354237537</v>
      </c>
      <c r="G34" s="883">
        <f>100*industrie!G34/industrie!$E34</f>
        <v>115.502728085271</v>
      </c>
      <c r="H34" s="883">
        <f>100*industrie!H34/industrie!$E34</f>
        <v>122.87189338455997</v>
      </c>
      <c r="I34" s="883">
        <f>100*industrie!I34/industrie!$E34</f>
        <v>129.59538960259334</v>
      </c>
      <c r="J34" s="883">
        <f>100*industrie!J34/industrie!$E34</f>
        <v>140.52774109203452</v>
      </c>
      <c r="K34" s="883">
        <f>100*industrie!K34/industrie!$E34</f>
        <v>148.02363895892532</v>
      </c>
      <c r="L34" s="883">
        <f>100*industrie!L34/industrie!$E34</f>
        <v>151.92566801403396</v>
      </c>
      <c r="M34" s="883">
        <f>100*industrie!M34/industrie!$E34</f>
        <v>156.3559717719881</v>
      </c>
      <c r="N34" s="883">
        <f>100*industrie!N34/industrie!$E34</f>
        <v>160.83029842184604</v>
      </c>
      <c r="O34" s="883">
        <f>100*industrie!O34/industrie!$E34</f>
        <v>167.17493096410132</v>
      </c>
      <c r="P34" s="883">
        <f>100*industrie!P34/industrie!$E34</f>
        <v>175.24979656087834</v>
      </c>
      <c r="Q34" s="883">
        <f>100*industrie!Q34/industrie!$E34</f>
        <v>181.21823348141032</v>
      </c>
      <c r="R34" s="883">
        <f>100*industrie!R34/industrie!$E34</f>
        <v>183.94631875241794</v>
      </c>
      <c r="S34" s="883">
        <f>100*industrie!S34/industrie!$E34</f>
        <v>162.14698309787755</v>
      </c>
      <c r="T34" s="883">
        <f>100*industrie!T34/industrie!$E34</f>
        <v>159.70437961073091</v>
      </c>
      <c r="U34" s="883">
        <f>100*industrie!U34/industrie!$E34</f>
        <v>159.6950414215392</v>
      </c>
      <c r="V34" s="883">
        <f>100*industrie!V34/industrie!$E34</f>
        <v>149.42036525660009</v>
      </c>
      <c r="W34" s="883">
        <f>100*industrie!W34/industrie!$E34</f>
        <v>148.67731220234521</v>
      </c>
      <c r="X34" s="883">
        <f>100*industrie!X34/industrie!$E34</f>
        <v>152.42459412227691</v>
      </c>
      <c r="Y34" s="883">
        <f>100*industrie!Y34/industrie!$E34</f>
        <v>159.72572404316912</v>
      </c>
      <c r="Z34" s="883">
        <f>100*industrie!Z34/industrie!$E34</f>
        <v>164.07998826056215</v>
      </c>
      <c r="AA34" s="883">
        <f>100*industrie!AA34/industrie!$E34</f>
        <v>173.48087672256239</v>
      </c>
      <c r="AB34" s="883">
        <f>100*industrie!AB34/industrie!$E34</f>
        <v>174.47472685796615</v>
      </c>
      <c r="AC34" s="883">
        <f>100*industrie!AC34/industrie!$E34</f>
        <v>178.9010285348381</v>
      </c>
      <c r="AD34" s="883">
        <f>100*industrie!AD34/industrie!$E34</f>
        <v>163.49301636851163</v>
      </c>
      <c r="AE34" s="883">
        <f>100*industrie!AE34/industrie!$E34</f>
        <v>185.51780259068047</v>
      </c>
      <c r="AF34" s="883">
        <f>100*industrie!AF34/industrie!$E34</f>
        <v>201.20596043275836</v>
      </c>
      <c r="AG34" s="883">
        <f>100*industrie!AG34/industrie!$E34</f>
        <v>217.70253865343312</v>
      </c>
    </row>
    <row r="35" spans="2:34" x14ac:dyDescent="0.25">
      <c r="B35" s="881" t="s">
        <v>40</v>
      </c>
      <c r="C35" s="881" t="s">
        <v>39</v>
      </c>
      <c r="D35" s="882" t="s">
        <v>35</v>
      </c>
      <c r="E35" s="883">
        <f>100*E34/E33</f>
        <v>100</v>
      </c>
      <c r="F35" s="883">
        <f t="shared" ref="F35:AG35" si="5">100*F34/F33</f>
        <v>103.86946357468187</v>
      </c>
      <c r="G35" s="883">
        <f t="shared" si="5"/>
        <v>105.76799575697879</v>
      </c>
      <c r="H35" s="883">
        <f t="shared" si="5"/>
        <v>106.7446028118062</v>
      </c>
      <c r="I35" s="883">
        <f t="shared" si="5"/>
        <v>107.04611263857954</v>
      </c>
      <c r="J35" s="883">
        <f t="shared" si="5"/>
        <v>110.61614420369331</v>
      </c>
      <c r="K35" s="883">
        <f t="shared" si="5"/>
        <v>112.98100275590531</v>
      </c>
      <c r="L35" s="883">
        <f t="shared" si="5"/>
        <v>116.11757322098374</v>
      </c>
      <c r="M35" s="883">
        <f t="shared" si="5"/>
        <v>118.22984055737987</v>
      </c>
      <c r="N35" s="883">
        <f t="shared" si="5"/>
        <v>121.5570817541215</v>
      </c>
      <c r="O35" s="883">
        <f t="shared" si="5"/>
        <v>125.37082147139903</v>
      </c>
      <c r="P35" s="883">
        <f t="shared" si="5"/>
        <v>129.05780962064748</v>
      </c>
      <c r="Q35" s="883">
        <f t="shared" si="5"/>
        <v>132.75889045105959</v>
      </c>
      <c r="R35" s="883">
        <f t="shared" si="5"/>
        <v>138.70870419197712</v>
      </c>
      <c r="S35" s="883">
        <f t="shared" si="5"/>
        <v>138.05388680287066</v>
      </c>
      <c r="T35" s="883">
        <f t="shared" si="5"/>
        <v>137.00166880641319</v>
      </c>
      <c r="U35" s="883">
        <f t="shared" si="5"/>
        <v>138.64645631552557</v>
      </c>
      <c r="V35" s="883">
        <f t="shared" si="5"/>
        <v>137.60316671418178</v>
      </c>
      <c r="W35" s="883">
        <f t="shared" si="5"/>
        <v>138.66787369039253</v>
      </c>
      <c r="X35" s="883">
        <f t="shared" si="5"/>
        <v>139.1406603054551</v>
      </c>
      <c r="Y35" s="883">
        <f t="shared" si="5"/>
        <v>138.75496048610682</v>
      </c>
      <c r="Z35" s="883">
        <f t="shared" si="5"/>
        <v>140.20721177307198</v>
      </c>
      <c r="AA35" s="883">
        <f t="shared" si="5"/>
        <v>138.80066409534817</v>
      </c>
      <c r="AB35" s="883">
        <f t="shared" si="5"/>
        <v>141.18825843077059</v>
      </c>
      <c r="AC35" s="883">
        <f t="shared" si="5"/>
        <v>143.8724119670386</v>
      </c>
      <c r="AD35" s="883">
        <f t="shared" si="5"/>
        <v>153.11695414949108</v>
      </c>
      <c r="AE35" s="883">
        <f t="shared" si="5"/>
        <v>152.526878497415</v>
      </c>
      <c r="AF35" s="883">
        <f t="shared" si="5"/>
        <v>155.60119208284132</v>
      </c>
      <c r="AG35" s="883">
        <f t="shared" si="5"/>
        <v>164.93483113131933</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f>100*industrie!E37/industrie!$E37</f>
        <v>100</v>
      </c>
      <c r="F37" s="883">
        <f>100*industrie!F37/industrie!$E37</f>
        <v>100.74606454749893</v>
      </c>
      <c r="G37" s="883">
        <f>100*industrie!G37/industrie!$E37</f>
        <v>105.11988695070808</v>
      </c>
      <c r="H37" s="883">
        <f>100*industrie!H37/industrie!$E37</f>
        <v>110.3279037257643</v>
      </c>
      <c r="I37" s="883">
        <f>100*industrie!I37/industrie!$E37</f>
        <v>115.74484896371483</v>
      </c>
      <c r="J37" s="883">
        <f>100*industrie!J37/industrie!$E37</f>
        <v>121.29854737737799</v>
      </c>
      <c r="K37" s="883">
        <f>100*industrie!K37/industrie!$E37</f>
        <v>125.99222026378168</v>
      </c>
      <c r="L37" s="883">
        <f>100*industrie!L37/industrie!$E37</f>
        <v>130.50963350148908</v>
      </c>
      <c r="M37" s="883">
        <f>100*industrie!M37/industrie!$E37</f>
        <v>134.17006017139732</v>
      </c>
      <c r="N37" s="883">
        <f>100*industrie!N37/industrie!$E37</f>
        <v>137.61851941895094</v>
      </c>
      <c r="O37" s="883">
        <f>100*industrie!O37/industrie!$E37</f>
        <v>140.06792074393726</v>
      </c>
      <c r="P37" s="883">
        <f>100*industrie!P37/industrie!$E37</f>
        <v>150.34720111833707</v>
      </c>
      <c r="Q37" s="883">
        <f>100*industrie!Q37/industrie!$E37</f>
        <v>150.29174010818696</v>
      </c>
      <c r="R37" s="883">
        <f>100*industrie!R37/industrie!$E37</f>
        <v>149.54795478028322</v>
      </c>
      <c r="S37" s="883">
        <f>100*industrie!S37/industrie!$E37</f>
        <v>135.56494256366619</v>
      </c>
      <c r="T37" s="883">
        <f>100*industrie!T37/industrie!$E37</f>
        <v>135.41299459065215</v>
      </c>
      <c r="U37" s="883">
        <f>100*industrie!U37/industrie!$E37</f>
        <v>134.8538260499605</v>
      </c>
      <c r="V37" s="883">
        <f>100*industrie!V37/industrie!$E37</f>
        <v>139.08177839907614</v>
      </c>
      <c r="W37" s="883">
        <f>100*industrie!W37/industrie!$E37</f>
        <v>144.48276909986021</v>
      </c>
      <c r="X37" s="883">
        <f>100*industrie!X37/industrie!$E37</f>
        <v>149.90883121619157</v>
      </c>
      <c r="Y37" s="883">
        <f>100*industrie!Y37/industrie!$E37</f>
        <v>150.87825928402114</v>
      </c>
      <c r="Z37" s="883">
        <f>100*industrie!Z37/industrie!$E37</f>
        <v>148.71452014830123</v>
      </c>
      <c r="AA37" s="883">
        <f>100*industrie!AA37/industrie!$E37</f>
        <v>151.32194736522214</v>
      </c>
      <c r="AB37" s="883">
        <f>100*industrie!AB37/industrie!$E37</f>
        <v>157.69768431289125</v>
      </c>
      <c r="AC37" s="883">
        <f>100*industrie!AC37/industrie!$E37</f>
        <v>158.38676837050994</v>
      </c>
      <c r="AD37" s="883">
        <f>100*industrie!AD37/industrie!$E37</f>
        <v>161.93247432079255</v>
      </c>
      <c r="AE37" s="883">
        <f>100*industrie!AE37/industrie!$E37</f>
        <v>168.03622439676656</v>
      </c>
      <c r="AF37" s="883">
        <f>100*industrie!AF37/industrie!$E37</f>
        <v>155.63347109949552</v>
      </c>
      <c r="AG37" s="883" t="e">
        <f>100*industrie!AG37/industrie!$E37</f>
        <v>#VALUE!</v>
      </c>
    </row>
    <row r="38" spans="2:34" x14ac:dyDescent="0.25">
      <c r="B38" s="881" t="s">
        <v>37</v>
      </c>
      <c r="C38" s="881" t="s">
        <v>49</v>
      </c>
      <c r="D38" s="882" t="s">
        <v>35</v>
      </c>
      <c r="E38" s="883">
        <f>100*industrie!E38/industrie!$E38</f>
        <v>100</v>
      </c>
      <c r="F38" s="883">
        <f>100*industrie!F38/industrie!$E38</f>
        <v>105.41578967509854</v>
      </c>
      <c r="G38" s="883">
        <f>100*industrie!G38/industrie!$E38</f>
        <v>109.08040258696568</v>
      </c>
      <c r="H38" s="883">
        <f>100*industrie!H38/industrie!$E38</f>
        <v>109.9774214534461</v>
      </c>
      <c r="I38" s="883">
        <f>100*industrie!I38/industrie!$E38</f>
        <v>110.12360797520186</v>
      </c>
      <c r="J38" s="883">
        <f>100*industrie!J38/industrie!$E38</f>
        <v>111.85411962802802</v>
      </c>
      <c r="K38" s="883">
        <f>100*industrie!K38/industrie!$E38</f>
        <v>109.44548620412537</v>
      </c>
      <c r="L38" s="883">
        <f>100*industrie!L38/industrie!$E38</f>
        <v>110.47874172438866</v>
      </c>
      <c r="M38" s="883">
        <f>100*industrie!M38/industrie!$E38</f>
        <v>111.35662622938273</v>
      </c>
      <c r="N38" s="883">
        <f>100*industrie!N38/industrie!$E38</f>
        <v>110.84765221384562</v>
      </c>
      <c r="O38" s="883">
        <f>100*industrie!O38/industrie!$E38</f>
        <v>112.56132562856378</v>
      </c>
      <c r="P38" s="883">
        <f>100*industrie!P38/industrie!$E38</f>
        <v>113.52263594963836</v>
      </c>
      <c r="Q38" s="883">
        <f>100*industrie!Q38/industrie!$E38</f>
        <v>114.34541349355172</v>
      </c>
      <c r="R38" s="883">
        <f>100*industrie!R38/industrie!$E38</f>
        <v>116.98212850637174</v>
      </c>
      <c r="S38" s="883">
        <f>100*industrie!S38/industrie!$E38</f>
        <v>107.54046917454365</v>
      </c>
      <c r="T38" s="883">
        <f>100*industrie!T38/industrie!$E38</f>
        <v>116.28487237380888</v>
      </c>
      <c r="U38" s="883">
        <f>100*industrie!U38/industrie!$E38</f>
        <v>118.71723240595462</v>
      </c>
      <c r="V38" s="883">
        <f>100*industrie!V38/industrie!$E38</f>
        <v>122.58926179633386</v>
      </c>
      <c r="W38" s="883">
        <f>100*industrie!W38/industrie!$E38</f>
        <v>130.80096437181891</v>
      </c>
      <c r="X38" s="883">
        <f>100*industrie!X38/industrie!$E38</f>
        <v>134.15100838085033</v>
      </c>
      <c r="Y38" s="883">
        <f>100*industrie!Y38/industrie!$E38</f>
        <v>136.33538708813288</v>
      </c>
      <c r="Z38" s="883">
        <f>100*industrie!Z38/industrie!$E38</f>
        <v>138.86571505108876</v>
      </c>
      <c r="AA38" s="883">
        <f>100*industrie!AA38/industrie!$E38</f>
        <v>144.31288507902491</v>
      </c>
      <c r="AB38" s="883">
        <f>100*industrie!AB38/industrie!$E38</f>
        <v>147.47388159657112</v>
      </c>
      <c r="AC38" s="883">
        <f>100*industrie!AC38/industrie!$E38</f>
        <v>150.40679652519995</v>
      </c>
      <c r="AD38" s="883">
        <f>100*industrie!AD38/industrie!$E38</f>
        <v>144.85170869848073</v>
      </c>
      <c r="AE38" s="883">
        <f>100*industrie!AE38/industrie!$E38</f>
        <v>151.24028931154567</v>
      </c>
      <c r="AF38" s="883">
        <f>100*industrie!AF38/industrie!$E38</f>
        <v>156.78925414258927</v>
      </c>
      <c r="AG38" s="883" t="e">
        <f>100*industrie!AG38/industrie!$E38</f>
        <v>#VALUE!</v>
      </c>
    </row>
    <row r="39" spans="2:34" x14ac:dyDescent="0.25">
      <c r="B39" s="881" t="s">
        <v>40</v>
      </c>
      <c r="C39" s="881" t="s">
        <v>49</v>
      </c>
      <c r="D39" s="882" t="s">
        <v>35</v>
      </c>
      <c r="E39" s="883">
        <f>100*E38/E37</f>
        <v>100</v>
      </c>
      <c r="F39" s="883">
        <f t="shared" ref="F39:AG39" si="6">100*F38/F37</f>
        <v>104.63514396177526</v>
      </c>
      <c r="G39" s="883">
        <f t="shared" si="6"/>
        <v>103.76761786103778</v>
      </c>
      <c r="H39" s="883">
        <f t="shared" si="6"/>
        <v>99.682326718370916</v>
      </c>
      <c r="I39" s="883">
        <f t="shared" si="6"/>
        <v>95.143420170451662</v>
      </c>
      <c r="J39" s="883">
        <f t="shared" si="6"/>
        <v>92.213898720512347</v>
      </c>
      <c r="K39" s="883">
        <f t="shared" si="6"/>
        <v>86.866860489470312</v>
      </c>
      <c r="L39" s="883">
        <f t="shared" si="6"/>
        <v>84.651790645882187</v>
      </c>
      <c r="M39" s="883">
        <f t="shared" si="6"/>
        <v>82.996628373818069</v>
      </c>
      <c r="N39" s="883">
        <f t="shared" si="6"/>
        <v>80.547046053004692</v>
      </c>
      <c r="O39" s="883">
        <f t="shared" si="6"/>
        <v>80.361959419916573</v>
      </c>
      <c r="P39" s="883">
        <f t="shared" si="6"/>
        <v>75.506983239605233</v>
      </c>
      <c r="Q39" s="883">
        <f t="shared" si="6"/>
        <v>76.082300604970428</v>
      </c>
      <c r="R39" s="883">
        <f t="shared" si="6"/>
        <v>78.223823708082534</v>
      </c>
      <c r="S39" s="883">
        <f t="shared" si="6"/>
        <v>79.327639683865002</v>
      </c>
      <c r="T39" s="883">
        <f t="shared" si="6"/>
        <v>85.87423439333368</v>
      </c>
      <c r="U39" s="883">
        <f t="shared" si="6"/>
        <v>88.0340112574725</v>
      </c>
      <c r="V39" s="883">
        <f t="shared" si="6"/>
        <v>88.141856688502159</v>
      </c>
      <c r="W39" s="883">
        <f t="shared" si="6"/>
        <v>90.530493834468913</v>
      </c>
      <c r="X39" s="883">
        <f t="shared" si="6"/>
        <v>89.488395908699971</v>
      </c>
      <c r="Y39" s="883">
        <f t="shared" si="6"/>
        <v>90.361187711934036</v>
      </c>
      <c r="Z39" s="883">
        <f t="shared" si="6"/>
        <v>93.377374927887985</v>
      </c>
      <c r="AA39" s="883">
        <f t="shared" si="6"/>
        <v>95.368112551921797</v>
      </c>
      <c r="AB39" s="883">
        <f t="shared" si="6"/>
        <v>93.516833959314908</v>
      </c>
      <c r="AC39" s="883">
        <f t="shared" si="6"/>
        <v>94.961718123673904</v>
      </c>
      <c r="AD39" s="883">
        <f t="shared" si="6"/>
        <v>89.451920812082236</v>
      </c>
      <c r="AE39" s="883">
        <f t="shared" si="6"/>
        <v>90.004574819794584</v>
      </c>
      <c r="AF39" s="883">
        <f t="shared" si="6"/>
        <v>100.74263141143646</v>
      </c>
      <c r="AG39" s="883" t="e">
        <f t="shared" si="6"/>
        <v>#VALUE!</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486E0186-3EDA-4338-ACDE-D93E6C586C52}"/>
    <hyperlink ref="AH41" r:id="rId2" xr:uid="{79FF170C-004A-4BBB-B5D3-B1F3A95CB5D2}"/>
  </hyperlinks>
  <pageMargins left="0.7" right="0.7" top="0.75" bottom="0.75" header="0.3" footer="0.3"/>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6625-E758-4B9F-9E91-21604966E15D}">
  <dimension ref="B1:AI41"/>
  <sheetViews>
    <sheetView topLeftCell="A11" workbookViewId="0">
      <selection activeCell="E12" sqref="E12"/>
    </sheetView>
  </sheetViews>
  <sheetFormatPr baseColWidth="10" defaultColWidth="9.140625" defaultRowHeight="15" x14ac:dyDescent="0.25"/>
  <cols>
    <col min="2" max="3" width="70" customWidth="1"/>
    <col min="4" max="33" width="12" customWidth="1"/>
  </cols>
  <sheetData>
    <row r="1" spans="2:35" x14ac:dyDescent="0.25">
      <c r="B1" s="875" t="s">
        <v>0</v>
      </c>
    </row>
    <row r="2" spans="2:35" x14ac:dyDescent="0.25">
      <c r="B2" s="876" t="s">
        <v>1</v>
      </c>
    </row>
    <row r="3" spans="2:35" x14ac:dyDescent="0.25">
      <c r="B3" s="876" t="s">
        <v>2</v>
      </c>
    </row>
    <row r="4" spans="2:35" x14ac:dyDescent="0.25">
      <c r="B4" s="876" t="s">
        <v>62</v>
      </c>
    </row>
    <row r="6" spans="2:35"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5"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5" ht="15" customHeight="1" x14ac:dyDescent="0.25">
      <c r="B8" s="1149" t="s">
        <v>36</v>
      </c>
      <c r="C8" s="1150"/>
      <c r="D8" s="1150"/>
      <c r="E8" s="1150"/>
      <c r="F8" s="1150"/>
      <c r="G8" s="1150"/>
      <c r="H8" s="1150"/>
      <c r="I8" s="1150"/>
      <c r="J8" s="1150"/>
      <c r="K8" s="1150"/>
      <c r="L8" s="1150"/>
      <c r="M8" s="1150"/>
      <c r="N8" s="1150"/>
      <c r="O8" s="1150"/>
      <c r="P8" s="1150"/>
      <c r="Q8" s="1150"/>
      <c r="R8" s="1150"/>
      <c r="S8" s="1150"/>
      <c r="T8" s="1150"/>
      <c r="U8" s="1150"/>
      <c r="V8" s="1150"/>
      <c r="W8" s="1150"/>
      <c r="X8" s="1150"/>
      <c r="Y8" s="1150"/>
      <c r="Z8" s="1150"/>
      <c r="AA8" s="1150"/>
      <c r="AB8" s="1150"/>
      <c r="AC8" s="1150"/>
      <c r="AD8" s="1150"/>
      <c r="AE8" s="1150"/>
      <c r="AF8" s="1150"/>
      <c r="AG8" s="880" t="s">
        <v>35</v>
      </c>
    </row>
    <row r="9" spans="2:35" x14ac:dyDescent="0.25">
      <c r="B9" s="881" t="s">
        <v>37</v>
      </c>
      <c r="C9" s="881" t="s">
        <v>38</v>
      </c>
      <c r="D9" s="882" t="s">
        <v>35</v>
      </c>
      <c r="E9" s="883">
        <f>100*industrie!E9/industrie!$E9</f>
        <v>100</v>
      </c>
      <c r="F9" s="883">
        <f>100*industrie!F9/industrie!$E9</f>
        <v>102.84968382768265</v>
      </c>
      <c r="G9" s="883">
        <f>100*industrie!G9/industrie!$E9</f>
        <v>109.30492604277167</v>
      </c>
      <c r="H9" s="883">
        <f>100*industrie!H9/industrie!$E9</f>
        <v>112.59454172234699</v>
      </c>
      <c r="I9" s="883">
        <f>100*industrie!I9/industrie!$E9</f>
        <v>113.42113601609104</v>
      </c>
      <c r="J9" s="883">
        <f>100*industrie!J9/industrie!$E9</f>
        <v>119.84009992606575</v>
      </c>
      <c r="K9" s="883">
        <f>100*industrie!K9/industrie!$E9</f>
        <v>120.68988478193984</v>
      </c>
      <c r="L9" s="883">
        <f>100*industrie!L9/industrie!$E9</f>
        <v>121.19525534875392</v>
      </c>
      <c r="M9" s="883">
        <f>100*industrie!M9/industrie!$E9</f>
        <v>120.9530172987817</v>
      </c>
      <c r="N9" s="883">
        <f>100*industrie!N9/industrie!$E9</f>
        <v>127.1097671300187</v>
      </c>
      <c r="O9" s="883">
        <f>100*industrie!O9/industrie!$E9</f>
        <v>130.47515395318723</v>
      </c>
      <c r="P9" s="883">
        <f>100*industrie!P9/industrie!$E9</f>
        <v>127.44706352377148</v>
      </c>
      <c r="Q9" s="883">
        <f>100*industrie!Q9/industrie!$E9</f>
        <v>135.53046688801027</v>
      </c>
      <c r="R9" s="883">
        <f>100*industrie!R9/industrie!$E9</f>
        <v>131.00187820592302</v>
      </c>
      <c r="S9" s="883">
        <f>100*industrie!S9/industrie!$E9</f>
        <v>120.88551209812593</v>
      </c>
      <c r="T9" s="883">
        <f>100*industrie!T9/industrie!$E9</f>
        <v>125.8698756894026</v>
      </c>
      <c r="U9" s="883">
        <f>100*industrie!U9/industrie!$E9</f>
        <v>126.64572627789182</v>
      </c>
      <c r="V9" s="883">
        <f>100*industrie!V9/industrie!$E9</f>
        <v>124.53997731457883</v>
      </c>
      <c r="W9" s="883">
        <f>100*industrie!W9/industrie!$E9</f>
        <v>127.08060672021162</v>
      </c>
      <c r="X9" s="883">
        <f>100*industrie!X9/industrie!$E9</f>
        <v>129.12619798770211</v>
      </c>
      <c r="Y9" s="883">
        <f>100*industrie!Y9/industrie!$E9</f>
        <v>130.95434903403273</v>
      </c>
      <c r="Z9" s="883">
        <f>100*industrie!Z9/industrie!$E9</f>
        <v>128.34437755153587</v>
      </c>
      <c r="AA9" s="883">
        <f>100*industrie!AA9/industrie!$E9</f>
        <v>131.5795757734397</v>
      </c>
      <c r="AB9" s="883">
        <f>100*industrie!AB9/industrie!$E9</f>
        <v>133.21646208457898</v>
      </c>
      <c r="AC9" s="883">
        <f>100*industrie!AC9/industrie!$E9</f>
        <v>137.29317921941947</v>
      </c>
      <c r="AD9" s="883">
        <f>100*industrie!AD9/industrie!$E9</f>
        <v>127.90582335679943</v>
      </c>
      <c r="AE9" s="883">
        <f>100*industrie!AE9/industrie!$E9</f>
        <v>121.40994025560133</v>
      </c>
      <c r="AF9" s="883">
        <f>100*industrie!AF9/industrie!$E9</f>
        <v>136.37634838194168</v>
      </c>
      <c r="AG9" s="883">
        <f>100*industrie!AG9/industrie!$E9</f>
        <v>134.21480430380097</v>
      </c>
    </row>
    <row r="10" spans="2:35" x14ac:dyDescent="0.25">
      <c r="B10" s="881" t="s">
        <v>37</v>
      </c>
      <c r="C10" s="881" t="s">
        <v>39</v>
      </c>
      <c r="D10" s="882" t="s">
        <v>35</v>
      </c>
      <c r="E10" s="883">
        <f>100*industrie!E10/industrie!$E10</f>
        <v>100</v>
      </c>
      <c r="F10" s="883">
        <f>100*industrie!F10/industrie!$E10</f>
        <v>100.87029969504533</v>
      </c>
      <c r="G10" s="883">
        <f>100*industrie!G10/industrie!$E10</f>
        <v>106.8336274060198</v>
      </c>
      <c r="H10" s="883">
        <f>100*industrie!H10/industrie!$E10</f>
        <v>109.44867200920305</v>
      </c>
      <c r="I10" s="883">
        <f>100*industrie!I10/industrie!$E10</f>
        <v>108.65506439803191</v>
      </c>
      <c r="J10" s="883">
        <f>100*industrie!J10/industrie!$E10</f>
        <v>116.48413432514852</v>
      </c>
      <c r="K10" s="883">
        <f>100*industrie!K10/industrie!$E10</f>
        <v>116.70695592018841</v>
      </c>
      <c r="L10" s="883">
        <f>100*industrie!L10/industrie!$E10</f>
        <v>118.90433958011084</v>
      </c>
      <c r="M10" s="883">
        <f>100*industrie!M10/industrie!$E10</f>
        <v>118.03093074653006</v>
      </c>
      <c r="N10" s="883">
        <f>100*industrie!N10/industrie!$E10</f>
        <v>123.73879090784254</v>
      </c>
      <c r="O10" s="883">
        <f>100*industrie!O10/industrie!$E10</f>
        <v>127.48996655085125</v>
      </c>
      <c r="P10" s="883">
        <f>100*industrie!P10/industrie!$E10</f>
        <v>126.52380175096319</v>
      </c>
      <c r="Q10" s="883">
        <f>100*industrie!Q10/industrie!$E10</f>
        <v>134.08185843574057</v>
      </c>
      <c r="R10" s="883">
        <f>100*industrie!R10/industrie!$E10</f>
        <v>127.52261250547338</v>
      </c>
      <c r="S10" s="883">
        <f>100*industrie!S10/industrie!$E10</f>
        <v>115.70244507836324</v>
      </c>
      <c r="T10" s="883">
        <f>100*industrie!T10/industrie!$E10</f>
        <v>123.55923815742086</v>
      </c>
      <c r="U10" s="883">
        <f>100*industrie!U10/industrie!$E10</f>
        <v>127.07904207441723</v>
      </c>
      <c r="V10" s="883">
        <f>100*industrie!V10/industrie!$E10</f>
        <v>126.86192056669232</v>
      </c>
      <c r="W10" s="883">
        <f>100*industrie!W10/industrie!$E10</f>
        <v>129.4844789213362</v>
      </c>
      <c r="X10" s="883">
        <f>100*industrie!X10/industrie!$E10</f>
        <v>132.03241795112953</v>
      </c>
      <c r="Y10" s="883">
        <f>100*industrie!Y10/industrie!$E10</f>
        <v>135.30893177772768</v>
      </c>
      <c r="Z10" s="883">
        <f>100*industrie!Z10/industrie!$E10</f>
        <v>135.97402832943396</v>
      </c>
      <c r="AA10" s="883">
        <f>100*industrie!AA10/industrie!$E10</f>
        <v>142.98332206270615</v>
      </c>
      <c r="AB10" s="883">
        <f>100*industrie!AB10/industrie!$E10</f>
        <v>146.95680111099884</v>
      </c>
      <c r="AC10" s="883">
        <f>100*industrie!AC10/industrie!$E10</f>
        <v>154.19953932930699</v>
      </c>
      <c r="AD10" s="883">
        <f>100*industrie!AD10/industrie!$E10</f>
        <v>144.33087452294154</v>
      </c>
      <c r="AE10" s="883">
        <f>100*industrie!AE10/industrie!$E10</f>
        <v>140.87973074860284</v>
      </c>
      <c r="AF10" s="883">
        <f>100*industrie!AF10/industrie!$E10</f>
        <v>177.5755974080148</v>
      </c>
      <c r="AG10" s="883">
        <f>100*industrie!AG10/industrie!$E10</f>
        <v>173.88530906132519</v>
      </c>
    </row>
    <row r="11" spans="2:35" x14ac:dyDescent="0.25">
      <c r="B11" s="881" t="s">
        <v>40</v>
      </c>
      <c r="C11" s="881" t="s">
        <v>38</v>
      </c>
      <c r="D11" s="882" t="s">
        <v>35</v>
      </c>
      <c r="E11" s="883">
        <f>100*industrie!E11/industrie!$E11</f>
        <v>100</v>
      </c>
      <c r="F11" s="883">
        <f>100*industrie!F11/industrie!$E11</f>
        <v>100.4448154109016</v>
      </c>
      <c r="G11" s="883">
        <f>100*industrie!G11/industrie!$E11</f>
        <v>105.55910797258797</v>
      </c>
      <c r="H11" s="883">
        <f>100*industrie!H11/industrie!$E11</f>
        <v>109.27723177300159</v>
      </c>
      <c r="I11" s="883">
        <f>100*industrie!I11/industrie!$E11</f>
        <v>111.2877333834689</v>
      </c>
      <c r="J11" s="883">
        <f>100*industrie!J11/industrie!$E11</f>
        <v>117.060365149446</v>
      </c>
      <c r="K11" s="883">
        <f>100*industrie!K11/industrie!$E11</f>
        <v>118.77790426448439</v>
      </c>
      <c r="L11" s="883">
        <f>100*industrie!L11/industrie!$E11</f>
        <v>113.57787162127264</v>
      </c>
      <c r="M11" s="883">
        <f>100*industrie!M11/industrie!$E11</f>
        <v>113.42710336948191</v>
      </c>
      <c r="N11" s="883">
        <f>100*industrie!N11/industrie!$E11</f>
        <v>118.26387698054424</v>
      </c>
      <c r="O11" s="883">
        <f>100*industrie!O11/industrie!$E11</f>
        <v>117.60739719970827</v>
      </c>
      <c r="P11" s="883">
        <f>100*industrie!P11/industrie!$E11</f>
        <v>122.30316453211741</v>
      </c>
      <c r="Q11" s="883">
        <f>100*industrie!Q11/industrie!$E11</f>
        <v>126.99092601354074</v>
      </c>
      <c r="R11" s="883">
        <f>100*industrie!R11/industrie!$E11</f>
        <v>124.03413281655135</v>
      </c>
      <c r="S11" s="883">
        <f>100*industrie!S11/industrie!$E11</f>
        <v>105.50043283245975</v>
      </c>
      <c r="T11" s="883">
        <f>100*industrie!T11/industrie!$E11</f>
        <v>114.74553790021508</v>
      </c>
      <c r="U11" s="883">
        <f>100*industrie!U11/industrie!$E11</f>
        <v>121.86609671894402</v>
      </c>
      <c r="V11" s="883">
        <f>100*industrie!V11/industrie!$E11</f>
        <v>118.61835540193505</v>
      </c>
      <c r="W11" s="883">
        <f>100*industrie!W11/industrie!$E11</f>
        <v>116.06583185440302</v>
      </c>
      <c r="X11" s="883">
        <f>100*industrie!X11/industrie!$E11</f>
        <v>116.31499459734185</v>
      </c>
      <c r="Y11" s="883">
        <f>100*industrie!Y11/industrie!$E11</f>
        <v>117.9318665925652</v>
      </c>
      <c r="Z11" s="883">
        <f>100*industrie!Z11/industrie!$E11</f>
        <v>117.68208404180811</v>
      </c>
      <c r="AA11" s="883">
        <f>100*industrie!AA11/industrie!$E11</f>
        <v>120.74429621855251</v>
      </c>
      <c r="AB11" s="883">
        <f>100*industrie!AB11/industrie!$E11</f>
        <v>121.89455622793226</v>
      </c>
      <c r="AC11" s="883">
        <f>100*industrie!AC11/industrie!$E11</f>
        <v>120.5434268347861</v>
      </c>
      <c r="AD11" s="883">
        <f>100*industrie!AD11/industrie!$E11</f>
        <v>112.11564167670412</v>
      </c>
      <c r="AE11" s="883">
        <f>100*industrie!AE11/industrie!$E11</f>
        <v>121.56636798816581</v>
      </c>
      <c r="AF11" s="883">
        <f>100*industrie!AF11/industrie!$E11</f>
        <v>125.32276492135672</v>
      </c>
      <c r="AG11" s="883">
        <f>100*industrie!AG11/industrie!$E11</f>
        <v>117.91673295166946</v>
      </c>
    </row>
    <row r="12" spans="2:35" x14ac:dyDescent="0.25">
      <c r="B12" s="881" t="s">
        <v>40</v>
      </c>
      <c r="C12" s="881" t="s">
        <v>39</v>
      </c>
      <c r="D12" s="882" t="s">
        <v>35</v>
      </c>
      <c r="E12" s="883">
        <f>100*industrie!E12/industrie!$E12</f>
        <v>100</v>
      </c>
      <c r="F12" s="883">
        <f>100*industrie!F12/industrie!$E12</f>
        <v>100.11912029439517</v>
      </c>
      <c r="G12" s="883">
        <f>100*industrie!G12/industrie!$E12</f>
        <v>106.95240170159103</v>
      </c>
      <c r="H12" s="883">
        <f>100*industrie!H12/industrie!$E12</f>
        <v>109.80229154134375</v>
      </c>
      <c r="I12" s="883">
        <f>100*industrie!I12/industrie!$E12</f>
        <v>111.82815447567366</v>
      </c>
      <c r="J12" s="883">
        <f>100*industrie!J12/industrie!$E12</f>
        <v>125.30369354705587</v>
      </c>
      <c r="K12" s="883">
        <f>100*industrie!K12/industrie!$E12</f>
        <v>126.25598668708021</v>
      </c>
      <c r="L12" s="883">
        <f>100*industrie!L12/industrie!$E12</f>
        <v>121.63505616573931</v>
      </c>
      <c r="M12" s="883">
        <f>100*industrie!M12/industrie!$E12</f>
        <v>119.81404742058461</v>
      </c>
      <c r="N12" s="883">
        <f>100*industrie!N12/industrie!$E12</f>
        <v>130.25521634610024</v>
      </c>
      <c r="O12" s="883">
        <f>100*industrie!O12/industrie!$E12</f>
        <v>135.255368778437</v>
      </c>
      <c r="P12" s="883">
        <f>100*industrie!P12/industrie!$E12</f>
        <v>147.62871051909531</v>
      </c>
      <c r="Q12" s="883">
        <f>100*industrie!Q12/industrie!$E12</f>
        <v>157.87335326603014</v>
      </c>
      <c r="R12" s="883">
        <f>100*industrie!R12/industrie!$E12</f>
        <v>162.79386909705778</v>
      </c>
      <c r="S12" s="883">
        <f>100*industrie!S12/industrie!$E12</f>
        <v>129.88008408316412</v>
      </c>
      <c r="T12" s="883">
        <f>100*industrie!T12/industrie!$E12</f>
        <v>149.34613963248194</v>
      </c>
      <c r="U12" s="883">
        <f>100*industrie!U12/industrie!$E12</f>
        <v>169.48765632679709</v>
      </c>
      <c r="V12" s="883">
        <f>100*industrie!V12/industrie!$E12</f>
        <v>170.03455380824309</v>
      </c>
      <c r="W12" s="883">
        <f>100*industrie!W12/industrie!$E12</f>
        <v>165.59795487854117</v>
      </c>
      <c r="X12" s="883">
        <f>100*industrie!X12/industrie!$E12</f>
        <v>163.25443782582414</v>
      </c>
      <c r="Y12" s="883">
        <f>100*industrie!Y12/industrie!$E12</f>
        <v>159.59933346172352</v>
      </c>
      <c r="Z12" s="883">
        <f>100*industrie!Z12/industrie!$E12</f>
        <v>157.98942491368985</v>
      </c>
      <c r="AA12" s="883">
        <f>100*industrie!AA12/industrie!$E12</f>
        <v>170.57944364427794</v>
      </c>
      <c r="AB12" s="883">
        <f>100*industrie!AB12/industrie!$E12</f>
        <v>178.2964608185691</v>
      </c>
      <c r="AC12" s="883">
        <f>100*industrie!AC12/industrie!$E12</f>
        <v>177.19798134971771</v>
      </c>
      <c r="AD12" s="883">
        <f>100*industrie!AD12/industrie!$E12</f>
        <v>161.40376054292682</v>
      </c>
      <c r="AE12" s="883">
        <f>100*industrie!AE12/industrie!$E12</f>
        <v>195.16008741436835</v>
      </c>
      <c r="AF12" s="883">
        <f>100*industrie!AF12/industrie!$E12</f>
        <v>239.62504619443379</v>
      </c>
      <c r="AG12" s="883">
        <f>100*industrie!AG12/industrie!$E12</f>
        <v>225.67808223761747</v>
      </c>
      <c r="AI12">
        <f>AG12/AG11</f>
        <v>1.9138766533678997</v>
      </c>
    </row>
    <row r="13" spans="2:35"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5" x14ac:dyDescent="0.25">
      <c r="B14" s="881" t="s">
        <v>37</v>
      </c>
      <c r="C14" s="881" t="s">
        <v>38</v>
      </c>
      <c r="D14" s="882" t="s">
        <v>35</v>
      </c>
      <c r="E14" s="883">
        <f>100*industrie!E14/industrie!$E14</f>
        <v>100</v>
      </c>
      <c r="F14" s="883">
        <f>100*industrie!F14/industrie!$E14</f>
        <v>101.18006061897201</v>
      </c>
      <c r="G14" s="883">
        <f>100*industrie!G14/industrie!$E14</f>
        <v>106.05354514467213</v>
      </c>
      <c r="H14" s="883">
        <f>100*industrie!H14/industrie!$E14</f>
        <v>111.46331632257815</v>
      </c>
      <c r="I14" s="883">
        <f>100*industrie!I14/industrie!$E14</f>
        <v>115.85171592361623</v>
      </c>
      <c r="J14" s="883">
        <f>100*industrie!J14/industrie!$E14</f>
        <v>121.93116454274316</v>
      </c>
      <c r="K14" s="883">
        <f>100*industrie!K14/industrie!$E14</f>
        <v>123.19880069334161</v>
      </c>
      <c r="L14" s="883">
        <f>100*industrie!L14/industrie!$E14</f>
        <v>122.67086609598327</v>
      </c>
      <c r="M14" s="883">
        <f>100*industrie!M14/industrie!$E14</f>
        <v>125.54881473447729</v>
      </c>
      <c r="N14" s="883">
        <f>100*industrie!N14/industrie!$E14</f>
        <v>128.65160311035365</v>
      </c>
      <c r="O14" s="883">
        <f>100*industrie!O14/industrie!$E14</f>
        <v>130.88359898516481</v>
      </c>
      <c r="P14" s="883">
        <f>100*industrie!P14/industrie!$E14</f>
        <v>134.38335205484759</v>
      </c>
      <c r="Q14" s="883">
        <f>100*industrie!Q14/industrie!$E14</f>
        <v>137.43572549095558</v>
      </c>
      <c r="R14" s="883">
        <f>100*industrie!R14/industrie!$E14</f>
        <v>133.27416285780689</v>
      </c>
      <c r="S14" s="883">
        <f>100*industrie!S14/industrie!$E14</f>
        <v>124.47690717356781</v>
      </c>
      <c r="T14" s="883">
        <f>100*industrie!T14/industrie!$E14</f>
        <v>127.30419878374715</v>
      </c>
      <c r="U14" s="883">
        <f>100*industrie!U14/industrie!$E14</f>
        <v>132.17302310493088</v>
      </c>
      <c r="V14" s="883">
        <f>100*industrie!V14/industrie!$E14</f>
        <v>131.15570651121354</v>
      </c>
      <c r="W14" s="883">
        <f>100*industrie!W14/industrie!$E14</f>
        <v>131.48609685478561</v>
      </c>
      <c r="X14" s="883">
        <f>100*industrie!X14/industrie!$E14</f>
        <v>133.34818143084016</v>
      </c>
      <c r="Y14" s="883">
        <f>100*industrie!Y14/industrie!$E14</f>
        <v>133.82340124724021</v>
      </c>
      <c r="Z14" s="883">
        <f>100*industrie!Z14/industrie!$E14</f>
        <v>134.43558265871326</v>
      </c>
      <c r="AA14" s="883">
        <f>100*industrie!AA14/industrie!$E14</f>
        <v>137.16028924739513</v>
      </c>
      <c r="AB14" s="883">
        <f>100*industrie!AB14/industrie!$E14</f>
        <v>139.71444445520393</v>
      </c>
      <c r="AC14" s="883">
        <f>100*industrie!AC14/industrie!$E14</f>
        <v>142.40659013440757</v>
      </c>
      <c r="AD14" s="883">
        <f>100*industrie!AD14/industrie!$E14</f>
        <v>129.72320806058025</v>
      </c>
      <c r="AE14" s="883">
        <f>100*industrie!AE14/industrie!$E14</f>
        <v>140.92264786768411</v>
      </c>
      <c r="AF14" s="883">
        <f>100*industrie!AF14/industrie!$E14</f>
        <v>139.08791929736222</v>
      </c>
      <c r="AG14" s="883">
        <f>100*industrie!AG14/industrie!$E14</f>
        <v>142.09641418445213</v>
      </c>
    </row>
    <row r="15" spans="2:35" x14ac:dyDescent="0.25">
      <c r="B15" s="881" t="s">
        <v>37</v>
      </c>
      <c r="C15" s="881" t="s">
        <v>39</v>
      </c>
      <c r="D15" s="882" t="s">
        <v>35</v>
      </c>
      <c r="E15" s="883">
        <f>100*industrie!E15/industrie!$E15</f>
        <v>100</v>
      </c>
      <c r="F15" s="883">
        <f>100*industrie!F15/industrie!$E15</f>
        <v>99.784241022555236</v>
      </c>
      <c r="G15" s="883">
        <f>100*industrie!G15/industrie!$E15</f>
        <v>104.96794710179273</v>
      </c>
      <c r="H15" s="883">
        <f>100*industrie!H15/industrie!$E15</f>
        <v>109.4276196142895</v>
      </c>
      <c r="I15" s="883">
        <f>100*industrie!I15/industrie!$E15</f>
        <v>111.87111384521604</v>
      </c>
      <c r="J15" s="883">
        <f>100*industrie!J15/industrie!$E15</f>
        <v>118.78077969053069</v>
      </c>
      <c r="K15" s="883">
        <f>100*industrie!K15/industrie!$E15</f>
        <v>119.41180886813657</v>
      </c>
      <c r="L15" s="883">
        <f>100*industrie!L15/industrie!$E15</f>
        <v>119.02331944990705</v>
      </c>
      <c r="M15" s="883">
        <f>100*industrie!M15/industrie!$E15</f>
        <v>118.09047422153645</v>
      </c>
      <c r="N15" s="883">
        <f>100*industrie!N15/industrie!$E15</f>
        <v>119.42301421622511</v>
      </c>
      <c r="O15" s="883">
        <f>100*industrie!O15/industrie!$E15</f>
        <v>119.90008191109452</v>
      </c>
      <c r="P15" s="883">
        <f>100*industrie!P15/industrie!$E15</f>
        <v>120.37849424773455</v>
      </c>
      <c r="Q15" s="883">
        <f>100*industrie!Q15/industrie!$E15</f>
        <v>125.72658278343087</v>
      </c>
      <c r="R15" s="883">
        <f>100*industrie!R15/industrie!$E15</f>
        <v>123.4004085469913</v>
      </c>
      <c r="S15" s="883">
        <f>100*industrie!S15/industrie!$E15</f>
        <v>114.11683368237992</v>
      </c>
      <c r="T15" s="883">
        <f>100*industrie!T15/industrie!$E15</f>
        <v>114.93734529616295</v>
      </c>
      <c r="U15" s="883">
        <f>100*industrie!U15/industrie!$E15</f>
        <v>119.15459010276425</v>
      </c>
      <c r="V15" s="883">
        <f>100*industrie!V15/industrie!$E15</f>
        <v>119.89072544544059</v>
      </c>
      <c r="W15" s="883">
        <f>100*industrie!W15/industrie!$E15</f>
        <v>121.80611162095444</v>
      </c>
      <c r="X15" s="883">
        <f>100*industrie!X15/industrie!$E15</f>
        <v>122.85672505773555</v>
      </c>
      <c r="Y15" s="883">
        <f>100*industrie!Y15/industrie!$E15</f>
        <v>127.28306165966892</v>
      </c>
      <c r="Z15" s="883">
        <f>100*industrie!Z15/industrie!$E15</f>
        <v>127.1076419353429</v>
      </c>
      <c r="AA15" s="883">
        <f>100*industrie!AA15/industrie!$E15</f>
        <v>128.52444614765736</v>
      </c>
      <c r="AB15" s="883">
        <f>100*industrie!AB15/industrie!$E15</f>
        <v>130.46162672520339</v>
      </c>
      <c r="AC15" s="883">
        <f>100*industrie!AC15/industrie!$E15</f>
        <v>135.05514712061773</v>
      </c>
      <c r="AD15" s="883">
        <f>100*industrie!AD15/industrie!$E15</f>
        <v>120.0877714915775</v>
      </c>
      <c r="AE15" s="883">
        <f>100*industrie!AE15/industrie!$E15</f>
        <v>127.81525966713392</v>
      </c>
      <c r="AF15" s="883">
        <f>100*industrie!AF15/industrie!$E15</f>
        <v>141.98946473172714</v>
      </c>
      <c r="AG15" s="883">
        <f>100*industrie!AG15/industrie!$E15</f>
        <v>153.89111315048447</v>
      </c>
    </row>
    <row r="16" spans="2:35" x14ac:dyDescent="0.25">
      <c r="B16" s="881" t="s">
        <v>40</v>
      </c>
      <c r="C16" s="881" t="s">
        <v>38</v>
      </c>
      <c r="D16" s="882" t="s">
        <v>35</v>
      </c>
      <c r="E16" s="883">
        <f>100*industrie!E16/industrie!$E16</f>
        <v>100</v>
      </c>
      <c r="F16" s="883">
        <f>100*industrie!F16/industrie!$E16</f>
        <v>100.33188526938308</v>
      </c>
      <c r="G16" s="883">
        <f>100*industrie!G16/industrie!$E16</f>
        <v>105.87628275312667</v>
      </c>
      <c r="H16" s="883">
        <f>100*industrie!H16/industrie!$E16</f>
        <v>113.08732728207423</v>
      </c>
      <c r="I16" s="883">
        <f>100*industrie!I16/industrie!$E16</f>
        <v>119.12646817594958</v>
      </c>
      <c r="J16" s="883">
        <f>100*industrie!J16/industrie!$E16</f>
        <v>125.77885041774094</v>
      </c>
      <c r="K16" s="883">
        <f>100*industrie!K16/industrie!$E16</f>
        <v>128.37836459032349</v>
      </c>
      <c r="L16" s="883">
        <f>100*industrie!L16/industrie!$E16</f>
        <v>126.01931536792205</v>
      </c>
      <c r="M16" s="883">
        <f>100*industrie!M16/industrie!$E16</f>
        <v>123.75157658453122</v>
      </c>
      <c r="N16" s="883">
        <f>100*industrie!N16/industrie!$E16</f>
        <v>126.36783963770931</v>
      </c>
      <c r="O16" s="883">
        <f>100*industrie!O16/industrie!$E16</f>
        <v>127.66525784564188</v>
      </c>
      <c r="P16" s="883">
        <f>100*industrie!P16/industrie!$E16</f>
        <v>130.57885669660902</v>
      </c>
      <c r="Q16" s="883">
        <f>100*industrie!Q16/industrie!$E16</f>
        <v>132.32351867767039</v>
      </c>
      <c r="R16" s="883">
        <f>100*industrie!R16/industrie!$E16</f>
        <v>129.91918311926318</v>
      </c>
      <c r="S16" s="883">
        <f>100*industrie!S16/industrie!$E16</f>
        <v>114.89418145143884</v>
      </c>
      <c r="T16" s="883">
        <f>100*industrie!T16/industrie!$E16</f>
        <v>119.32348335903745</v>
      </c>
      <c r="U16" s="883">
        <f>100*industrie!U16/industrie!$E16</f>
        <v>122.85873724114386</v>
      </c>
      <c r="V16" s="883">
        <f>100*industrie!V16/industrie!$E16</f>
        <v>118.83222472068847</v>
      </c>
      <c r="W16" s="883">
        <f>100*industrie!W16/industrie!$E16</f>
        <v>118.30511374561951</v>
      </c>
      <c r="X16" s="883">
        <f>100*industrie!X16/industrie!$E16</f>
        <v>120.29083716932929</v>
      </c>
      <c r="Y16" s="883">
        <f>100*industrie!Y16/industrie!$E16</f>
        <v>121.65977168465955</v>
      </c>
      <c r="Z16" s="883">
        <f>100*industrie!Z16/industrie!$E16</f>
        <v>123.27169839457191</v>
      </c>
      <c r="AA16" s="883">
        <f>100*industrie!AA16/industrie!$E16</f>
        <v>128.20202258037932</v>
      </c>
      <c r="AB16" s="883">
        <f>100*industrie!AB16/industrie!$E16</f>
        <v>129.27220855260319</v>
      </c>
      <c r="AC16" s="883">
        <f>100*industrie!AC16/industrie!$E16</f>
        <v>130.08078548639645</v>
      </c>
      <c r="AD16" s="883">
        <f>100*industrie!AD16/industrie!$E16</f>
        <v>112.44865651844614</v>
      </c>
      <c r="AE16" s="883">
        <f>100*industrie!AE16/industrie!$E16</f>
        <v>121.28594357652175</v>
      </c>
      <c r="AF16" s="883">
        <f>100*industrie!AF16/industrie!$E16</f>
        <v>123.22129478108334</v>
      </c>
      <c r="AG16" s="883">
        <f>100*industrie!AG16/industrie!$E16</f>
        <v>124.22872346687701</v>
      </c>
    </row>
    <row r="17" spans="2:35" x14ac:dyDescent="0.25">
      <c r="B17" s="881" t="s">
        <v>40</v>
      </c>
      <c r="C17" s="881" t="s">
        <v>39</v>
      </c>
      <c r="D17" s="882" t="s">
        <v>35</v>
      </c>
      <c r="E17" s="883">
        <f>100*industrie!E17/industrie!$E17</f>
        <v>100</v>
      </c>
      <c r="F17" s="883">
        <f>100*industrie!F17/industrie!$E17</f>
        <v>100.17336753620431</v>
      </c>
      <c r="G17" s="883">
        <f>100*industrie!G17/industrie!$E17</f>
        <v>106.36038897343828</v>
      </c>
      <c r="H17" s="883">
        <f>100*industrie!H17/industrie!$E17</f>
        <v>111.35174660547403</v>
      </c>
      <c r="I17" s="883">
        <f>100*industrie!I17/industrie!$E17</f>
        <v>116.40543257912636</v>
      </c>
      <c r="J17" s="883">
        <f>100*industrie!J17/industrie!$E17</f>
        <v>128.47065756307515</v>
      </c>
      <c r="K17" s="883">
        <f>100*industrie!K17/industrie!$E17</f>
        <v>131.99052757829406</v>
      </c>
      <c r="L17" s="883">
        <f>100*industrie!L17/industrie!$E17</f>
        <v>128.42956358642664</v>
      </c>
      <c r="M17" s="883">
        <f>100*industrie!M17/industrie!$E17</f>
        <v>125.43800754405154</v>
      </c>
      <c r="N17" s="883">
        <f>100*industrie!N17/industrie!$E17</f>
        <v>129.66058084441062</v>
      </c>
      <c r="O17" s="883">
        <f>100*industrie!O17/industrie!$E17</f>
        <v>134.04407459039783</v>
      </c>
      <c r="P17" s="883">
        <f>100*industrie!P17/industrie!$E17</f>
        <v>140.38755781394906</v>
      </c>
      <c r="Q17" s="883">
        <f>100*industrie!Q17/industrie!$E17</f>
        <v>145.63038383111788</v>
      </c>
      <c r="R17" s="883">
        <f>100*industrie!R17/industrie!$E17</f>
        <v>148.29625338858108</v>
      </c>
      <c r="S17" s="883">
        <f>100*industrie!S17/industrie!$E17</f>
        <v>125.45285116400731</v>
      </c>
      <c r="T17" s="883">
        <f>100*industrie!T17/industrie!$E17</f>
        <v>133.98778401659808</v>
      </c>
      <c r="U17" s="883">
        <f>100*industrie!U17/industrie!$E17</f>
        <v>144.23322578056261</v>
      </c>
      <c r="V17" s="883">
        <f>100*industrie!V17/industrie!$E17</f>
        <v>142.33667930944284</v>
      </c>
      <c r="W17" s="883">
        <f>100*industrie!W17/industrie!$E17</f>
        <v>141.07944885026038</v>
      </c>
      <c r="X17" s="883">
        <f>100*industrie!X17/industrie!$E17</f>
        <v>142.05396315363944</v>
      </c>
      <c r="Y17" s="883">
        <f>100*industrie!Y17/industrie!$E17</f>
        <v>141.87611838037714</v>
      </c>
      <c r="Z17" s="883">
        <f>100*industrie!Z17/industrie!$E17</f>
        <v>141.75112729769575</v>
      </c>
      <c r="AA17" s="883">
        <f>100*industrie!AA17/industrie!$E17</f>
        <v>150.06182674244405</v>
      </c>
      <c r="AB17" s="883">
        <f>100*industrie!AB17/industrie!$E17</f>
        <v>153.59518420207831</v>
      </c>
      <c r="AC17" s="883">
        <f>100*industrie!AC17/industrie!$E17</f>
        <v>156.29230153021186</v>
      </c>
      <c r="AD17" s="883">
        <f>100*industrie!AD17/industrie!$E17</f>
        <v>133.08403235203195</v>
      </c>
      <c r="AE17" s="883">
        <f>100*industrie!AE17/industrie!$E17</f>
        <v>150.00352977195442</v>
      </c>
      <c r="AF17" s="883">
        <f>100*industrie!AF17/industrie!$E17</f>
        <v>173.68367372720138</v>
      </c>
      <c r="AG17" s="883">
        <f>100*industrie!AG17/industrie!$E17</f>
        <v>180.01350230661308</v>
      </c>
      <c r="AI17">
        <f>AG17/AG16</f>
        <v>1.4490489581067771</v>
      </c>
    </row>
    <row r="18" spans="2:35"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5" x14ac:dyDescent="0.25">
      <c r="B19" s="881" t="s">
        <v>37</v>
      </c>
      <c r="C19" s="881" t="s">
        <v>38</v>
      </c>
      <c r="D19" s="882" t="s">
        <v>35</v>
      </c>
      <c r="E19" s="883">
        <f>100*industrie!E19/industrie!$E19</f>
        <v>100</v>
      </c>
      <c r="F19" s="883">
        <f>100*industrie!F19/industrie!$E19</f>
        <v>97.291987823405989</v>
      </c>
      <c r="G19" s="883">
        <f>100*industrie!G19/industrie!$E19</f>
        <v>101.1926466850841</v>
      </c>
      <c r="H19" s="883">
        <f>100*industrie!H19/industrie!$E19</f>
        <v>102.37126259215404</v>
      </c>
      <c r="I19" s="883">
        <f>100*industrie!I19/industrie!$E19</f>
        <v>103.52181694319565</v>
      </c>
      <c r="J19" s="883">
        <f>100*industrie!J19/industrie!$E19</f>
        <v>110.83204652395604</v>
      </c>
      <c r="K19" s="883">
        <f>100*industrie!K19/industrie!$E19</f>
        <v>112.47369120001343</v>
      </c>
      <c r="L19" s="883">
        <f>100*industrie!L19/industrie!$E19</f>
        <v>109.23249418194115</v>
      </c>
      <c r="M19" s="883">
        <f>100*industrie!M19/industrie!$E19</f>
        <v>110.46723538348775</v>
      </c>
      <c r="N19" s="883">
        <f>100*industrie!N19/industrie!$E19</f>
        <v>114.78883068011081</v>
      </c>
      <c r="O19" s="883">
        <f>100*industrie!O19/industrie!$E19</f>
        <v>116.65497216923487</v>
      </c>
      <c r="P19" s="883">
        <f>100*industrie!P19/industrie!$E19</f>
        <v>126.77143155510845</v>
      </c>
      <c r="Q19" s="883">
        <f>100*industrie!Q19/industrie!$E19</f>
        <v>132.49613957186813</v>
      </c>
      <c r="R19" s="883">
        <f>100*industrie!R19/industrie!$E19</f>
        <v>129.76006583924578</v>
      </c>
      <c r="S19" s="883">
        <f>100*industrie!S19/industrie!$E19</f>
        <v>104.05500178467393</v>
      </c>
      <c r="T19" s="883">
        <f>100*industrie!T19/industrie!$E19</f>
        <v>124.35807444649191</v>
      </c>
      <c r="U19" s="883">
        <f>100*industrie!U19/industrie!$E19</f>
        <v>135.6250860009871</v>
      </c>
      <c r="V19" s="883">
        <f>100*industrie!V19/industrie!$E19</f>
        <v>133.2818849648614</v>
      </c>
      <c r="W19" s="883">
        <f>100*industrie!W19/industrie!$E19</f>
        <v>133.16963437590809</v>
      </c>
      <c r="X19" s="883">
        <f>100*industrie!X19/industrie!$E19</f>
        <v>140.52195847313098</v>
      </c>
      <c r="Y19" s="883">
        <f>100*industrie!Y19/industrie!$E19</f>
        <v>141.89700963723925</v>
      </c>
      <c r="Z19" s="883">
        <f>100*industrie!Z19/industrie!$E19</f>
        <v>147.57962531995639</v>
      </c>
      <c r="AA19" s="883">
        <f>100*industrie!AA19/industrie!$E19</f>
        <v>153.02371122917276</v>
      </c>
      <c r="AB19" s="883">
        <f>100*industrie!AB19/industrie!$E19</f>
        <v>154.63729434920182</v>
      </c>
      <c r="AC19" s="883">
        <f>100*industrie!AC19/industrie!$E19</f>
        <v>152.46246483166613</v>
      </c>
      <c r="AD19" s="883">
        <f>100*industrie!AD19/industrie!$E19</f>
        <v>140.3114902556585</v>
      </c>
      <c r="AE19" s="883">
        <f>100*industrie!AE19/industrie!$E19</f>
        <v>152.51859012614278</v>
      </c>
      <c r="AF19" s="883">
        <f>100*industrie!AF19/industrie!$E19</f>
        <v>153.45867625971189</v>
      </c>
      <c r="AG19" s="883">
        <f>100*industrie!AG19/industrie!$E19</f>
        <v>154.84776038425431</v>
      </c>
    </row>
    <row r="20" spans="2:35" x14ac:dyDescent="0.25">
      <c r="B20" s="881" t="s">
        <v>37</v>
      </c>
      <c r="C20" s="881" t="s">
        <v>39</v>
      </c>
      <c r="D20" s="882" t="s">
        <v>35</v>
      </c>
      <c r="E20" s="883">
        <f>100*industrie!E20/industrie!$E20</f>
        <v>100</v>
      </c>
      <c r="F20" s="883">
        <f>100*industrie!F20/industrie!$E20</f>
        <v>99.076566608523606</v>
      </c>
      <c r="G20" s="883">
        <f>100*industrie!G20/industrie!$E20</f>
        <v>101.8882611751842</v>
      </c>
      <c r="H20" s="883">
        <f>100*industrie!H20/industrie!$E20</f>
        <v>105.75668428314806</v>
      </c>
      <c r="I20" s="883">
        <f>100*industrie!I20/industrie!$E20</f>
        <v>106.77149774804093</v>
      </c>
      <c r="J20" s="883">
        <f>100*industrie!J20/industrie!$E20</f>
        <v>112.46283616672308</v>
      </c>
      <c r="K20" s="883">
        <f>100*industrie!K20/industrie!$E20</f>
        <v>114.81138215615319</v>
      </c>
      <c r="L20" s="883">
        <f>100*industrie!L20/industrie!$E20</f>
        <v>112.73567467652495</v>
      </c>
      <c r="M20" s="883">
        <f>100*industrie!M20/industrie!$E20</f>
        <v>114.06758480643566</v>
      </c>
      <c r="N20" s="883">
        <f>100*industrie!N20/industrie!$E20</f>
        <v>118.1390747442139</v>
      </c>
      <c r="O20" s="883">
        <f>100*industrie!O20/industrie!$E20</f>
        <v>119.69956522871053</v>
      </c>
      <c r="P20" s="883">
        <f>100*industrie!P20/industrie!$E20</f>
        <v>128.46762646116997</v>
      </c>
      <c r="Q20" s="883">
        <f>100*industrie!Q20/industrie!$E20</f>
        <v>135.87644164432064</v>
      </c>
      <c r="R20" s="883">
        <f>100*industrie!R20/industrie!$E20</f>
        <v>133.17955793913202</v>
      </c>
      <c r="S20" s="883">
        <f>100*industrie!S20/industrie!$E20</f>
        <v>112.71016115175341</v>
      </c>
      <c r="T20" s="883">
        <f>100*industrie!T20/industrie!$E20</f>
        <v>132.35088906823566</v>
      </c>
      <c r="U20" s="883">
        <f>100*industrie!U20/industrie!$E20</f>
        <v>144.03426101897895</v>
      </c>
      <c r="V20" s="883">
        <f>100*industrie!V20/industrie!$E20</f>
        <v>146.22790346515322</v>
      </c>
      <c r="W20" s="883">
        <f>100*industrie!W20/industrie!$E20</f>
        <v>147.56137564760095</v>
      </c>
      <c r="X20" s="883">
        <f>100*industrie!X20/industrie!$E20</f>
        <v>156.34323501080419</v>
      </c>
      <c r="Y20" s="883">
        <f>100*industrie!Y20/industrie!$E20</f>
        <v>161.87706646533545</v>
      </c>
      <c r="Z20" s="883">
        <f>100*industrie!Z20/industrie!$E20</f>
        <v>170.03254276118821</v>
      </c>
      <c r="AA20" s="883">
        <f>100*industrie!AA20/industrie!$E20</f>
        <v>175.1920022910104</v>
      </c>
      <c r="AB20" s="883">
        <f>100*industrie!AB20/industrie!$E20</f>
        <v>177.45437504881414</v>
      </c>
      <c r="AC20" s="883">
        <f>100*industrie!AC20/industrie!$E20</f>
        <v>178.24711671135873</v>
      </c>
      <c r="AD20" s="883">
        <f>100*industrie!AD20/industrie!$E20</f>
        <v>167.37835515867852</v>
      </c>
      <c r="AE20" s="883">
        <f>100*industrie!AE20/industrie!$E20</f>
        <v>178.95368514227695</v>
      </c>
      <c r="AF20" s="883">
        <f>100*industrie!AF20/industrie!$E20</f>
        <v>188.12892140272317</v>
      </c>
      <c r="AG20" s="883">
        <f>100*industrie!AG20/industrie!$E20</f>
        <v>201.98432740621178</v>
      </c>
    </row>
    <row r="21" spans="2:35" x14ac:dyDescent="0.25">
      <c r="B21" s="881" t="s">
        <v>40</v>
      </c>
      <c r="C21" s="881" t="s">
        <v>38</v>
      </c>
      <c r="D21" s="882" t="s">
        <v>35</v>
      </c>
      <c r="E21" s="883">
        <f>100*industrie!E21/industrie!$E21</f>
        <v>100</v>
      </c>
      <c r="F21" s="883">
        <f>100*industrie!F21/industrie!$E21</f>
        <v>99.797600257528501</v>
      </c>
      <c r="G21" s="883">
        <f>100*industrie!G21/industrie!$E21</f>
        <v>103.57091232579143</v>
      </c>
      <c r="H21" s="883">
        <f>100*industrie!H21/industrie!$E21</f>
        <v>108.16828060073382</v>
      </c>
      <c r="I21" s="883">
        <f>100*industrie!I21/industrie!$E21</f>
        <v>111.89822174493439</v>
      </c>
      <c r="J21" s="883">
        <f>100*industrie!J21/industrie!$E21</f>
        <v>119.66170286072516</v>
      </c>
      <c r="K21" s="883">
        <f>100*industrie!K21/industrie!$E21</f>
        <v>121.94592976140299</v>
      </c>
      <c r="L21" s="883">
        <f>100*industrie!L21/industrie!$E21</f>
        <v>119.0834173205796</v>
      </c>
      <c r="M21" s="883">
        <f>100*industrie!M21/industrie!$E21</f>
        <v>120.77490223063621</v>
      </c>
      <c r="N21" s="883">
        <f>100*industrie!N21/industrie!$E21</f>
        <v>125.73369906645929</v>
      </c>
      <c r="O21" s="883">
        <f>100*industrie!O21/industrie!$E21</f>
        <v>128.75524032569186</v>
      </c>
      <c r="P21" s="883">
        <f>100*industrie!P21/industrie!$E21</f>
        <v>137.40060659533546</v>
      </c>
      <c r="Q21" s="883">
        <f>100*industrie!Q21/industrie!$E21</f>
        <v>145.56888798238694</v>
      </c>
      <c r="R21" s="883">
        <f>100*industrie!R21/industrie!$E21</f>
        <v>144.81711717335656</v>
      </c>
      <c r="S21" s="883">
        <f>100*industrie!S21/industrie!$E21</f>
        <v>121.1363307915169</v>
      </c>
      <c r="T21" s="883">
        <f>100*industrie!T21/industrie!$E21</f>
        <v>135.2609512762734</v>
      </c>
      <c r="U21" s="883">
        <f>100*industrie!U21/industrie!$E21</f>
        <v>146.23391615697491</v>
      </c>
      <c r="V21" s="883">
        <f>100*industrie!V21/industrie!$E21</f>
        <v>143.89186030912367</v>
      </c>
      <c r="W21" s="883">
        <f>100*industrie!W21/industrie!$E21</f>
        <v>142.836489886386</v>
      </c>
      <c r="X21" s="883">
        <f>100*industrie!X21/industrie!$E21</f>
        <v>146.30620155462398</v>
      </c>
      <c r="Y21" s="883">
        <f>100*industrie!Y21/industrie!$E21</f>
        <v>148.67717187606192</v>
      </c>
      <c r="Z21" s="883">
        <f>100*industrie!Z21/industrie!$E21</f>
        <v>151.65534142491441</v>
      </c>
      <c r="AA21" s="883">
        <f>100*industrie!AA21/industrie!$E21</f>
        <v>156.85991049990673</v>
      </c>
      <c r="AB21" s="883">
        <f>100*industrie!AB21/industrie!$E21</f>
        <v>157.12013840323399</v>
      </c>
      <c r="AC21" s="883">
        <f>100*industrie!AC21/industrie!$E21</f>
        <v>154.93711137379191</v>
      </c>
      <c r="AD21" s="883">
        <f>100*industrie!AD21/industrie!$E21</f>
        <v>144.57134572050498</v>
      </c>
      <c r="AE21" s="883">
        <f>100*industrie!AE21/industrie!$E21</f>
        <v>155.51539691393745</v>
      </c>
      <c r="AF21" s="883">
        <f>100*industrie!AF21/industrie!$E21</f>
        <v>160.64767901864536</v>
      </c>
      <c r="AG21" s="883">
        <f>100*industrie!AG21/industrie!$E21</f>
        <v>160.63322256816969</v>
      </c>
    </row>
    <row r="22" spans="2:35" x14ac:dyDescent="0.25">
      <c r="B22" s="881" t="s">
        <v>40</v>
      </c>
      <c r="C22" s="881" t="s">
        <v>39</v>
      </c>
      <c r="D22" s="882" t="s">
        <v>35</v>
      </c>
      <c r="E22" s="883">
        <f>100*industrie!E22/industrie!$E22</f>
        <v>100</v>
      </c>
      <c r="F22" s="883">
        <f>100*industrie!F22/industrie!$E22</f>
        <v>99.689494649405006</v>
      </c>
      <c r="G22" s="883">
        <f>100*industrie!G22/industrie!$E22</f>
        <v>104.02546973948245</v>
      </c>
      <c r="H22" s="883">
        <f>100*industrie!H22/industrie!$E22</f>
        <v>108.56809448937457</v>
      </c>
      <c r="I22" s="883">
        <f>100*industrie!I22/industrie!$E22</f>
        <v>111.33687176235193</v>
      </c>
      <c r="J22" s="883">
        <f>100*industrie!J22/industrie!$E22</f>
        <v>122.04385296891182</v>
      </c>
      <c r="K22" s="883">
        <f>100*industrie!K22/industrie!$E22</f>
        <v>125.32544184515658</v>
      </c>
      <c r="L22" s="883">
        <f>100*industrie!L22/industrie!$E22</f>
        <v>122.05910315398923</v>
      </c>
      <c r="M22" s="883">
        <f>100*industrie!M22/industrie!$E22</f>
        <v>123.78729659583053</v>
      </c>
      <c r="N22" s="883">
        <f>100*industrie!N22/industrie!$E22</f>
        <v>130.28599888229655</v>
      </c>
      <c r="O22" s="883">
        <f>100*industrie!O22/industrie!$E22</f>
        <v>136.37603481675166</v>
      </c>
      <c r="P22" s="883">
        <f>100*industrie!P22/industrie!$E22</f>
        <v>148.60986841406762</v>
      </c>
      <c r="Q22" s="883">
        <f>100*industrie!Q22/industrie!$E22</f>
        <v>160.45578749349696</v>
      </c>
      <c r="R22" s="883">
        <f>100*industrie!R22/industrie!$E22</f>
        <v>163.36799372232889</v>
      </c>
      <c r="S22" s="883">
        <f>100*industrie!S22/industrie!$E22</f>
        <v>132.91839317100573</v>
      </c>
      <c r="T22" s="883">
        <f>100*industrie!T22/industrie!$E22</f>
        <v>151.88392871793238</v>
      </c>
      <c r="U22" s="883">
        <f>100*industrie!U22/industrie!$E22</f>
        <v>170.69126772472066</v>
      </c>
      <c r="V22" s="883">
        <f>100*industrie!V22/industrie!$E22</f>
        <v>170.58509555013111</v>
      </c>
      <c r="W22" s="883">
        <f>100*industrie!W22/industrie!$E22</f>
        <v>169.28863677823432</v>
      </c>
      <c r="X22" s="883">
        <f>100*industrie!X22/industrie!$E22</f>
        <v>173.19046419439931</v>
      </c>
      <c r="Y22" s="883">
        <f>100*industrie!Y22/industrie!$E22</f>
        <v>175.14499740843374</v>
      </c>
      <c r="Z22" s="883">
        <f>100*industrie!Z22/industrie!$E22</f>
        <v>177.50501180924141</v>
      </c>
      <c r="AA22" s="883">
        <f>100*industrie!AA22/industrie!$E22</f>
        <v>187.74010595983023</v>
      </c>
      <c r="AB22" s="883">
        <f>100*industrie!AB22/industrie!$E22</f>
        <v>191.76480353804294</v>
      </c>
      <c r="AC22" s="883">
        <f>100*industrie!AC22/industrie!$E22</f>
        <v>190.85548712276304</v>
      </c>
      <c r="AD22" s="883">
        <f>100*industrie!AD22/industrie!$E22</f>
        <v>177.46070905638996</v>
      </c>
      <c r="AE22" s="883">
        <f>100*industrie!AE22/industrie!$E22</f>
        <v>200.43250683121423</v>
      </c>
      <c r="AF22" s="883">
        <f>100*industrie!AF22/industrie!$E22</f>
        <v>233.19453734509722</v>
      </c>
      <c r="AG22" s="883">
        <f>100*industrie!AG22/industrie!$E22</f>
        <v>239.22308993844911</v>
      </c>
      <c r="AI22">
        <f>AG22/AG21</f>
        <v>1.4892503936221997</v>
      </c>
    </row>
    <row r="23" spans="2:35"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5" x14ac:dyDescent="0.25">
      <c r="B24" s="881" t="s">
        <v>37</v>
      </c>
      <c r="C24" s="881" t="s">
        <v>38</v>
      </c>
      <c r="D24" s="882" t="s">
        <v>35</v>
      </c>
      <c r="E24" s="883">
        <f>100*industrie!E24/industrie!$E24</f>
        <v>100</v>
      </c>
      <c r="F24" s="883">
        <f>100*industrie!F24/industrie!$E24</f>
        <v>99.579850641136531</v>
      </c>
      <c r="G24" s="883">
        <f>100*industrie!G24/industrie!$E24</f>
        <v>100.65504175580971</v>
      </c>
      <c r="H24" s="883">
        <f>100*industrie!H24/industrie!$E24</f>
        <v>102.0847977611499</v>
      </c>
      <c r="I24" s="883">
        <f>100*industrie!I24/industrie!$E24</f>
        <v>101.84764257231262</v>
      </c>
      <c r="J24" s="883">
        <f>100*industrie!J24/industrie!$E24</f>
        <v>104.79810421835504</v>
      </c>
      <c r="K24" s="883">
        <f>100*industrie!K24/industrie!$E24</f>
        <v>104.51507274875929</v>
      </c>
      <c r="L24" s="883">
        <f>100*industrie!L24/industrie!$E24</f>
        <v>104.09105474569505</v>
      </c>
      <c r="M24" s="883">
        <f>100*industrie!M24/industrie!$E24</f>
        <v>101.5490635326269</v>
      </c>
      <c r="N24" s="883">
        <f>100*industrie!N24/industrie!$E24</f>
        <v>103.10615632680262</v>
      </c>
      <c r="O24" s="883">
        <f>100*industrie!O24/industrie!$E24</f>
        <v>103.36148684405495</v>
      </c>
      <c r="P24" s="883">
        <f>100*industrie!P24/industrie!$E24</f>
        <v>108.37470227863143</v>
      </c>
      <c r="Q24" s="883">
        <f>100*industrie!Q24/industrie!$E24</f>
        <v>111.84691993877323</v>
      </c>
      <c r="R24" s="883">
        <f>100*industrie!R24/industrie!$E24</f>
        <v>108.12689006992028</v>
      </c>
      <c r="S24" s="883">
        <f>100*industrie!S24/industrie!$E24</f>
        <v>87.684390166636376</v>
      </c>
      <c r="T24" s="883">
        <f>100*industrie!T24/industrie!$E24</f>
        <v>96.325992398479102</v>
      </c>
      <c r="U24" s="883">
        <f>100*industrie!U24/industrie!$E24</f>
        <v>98.217722916023433</v>
      </c>
      <c r="V24" s="883">
        <f>100*industrie!V24/industrie!$E24</f>
        <v>94.32258215211948</v>
      </c>
      <c r="W24" s="883">
        <f>100*industrie!W24/industrie!$E24</f>
        <v>93.401041906175891</v>
      </c>
      <c r="X24" s="883">
        <f>100*industrie!X24/industrie!$E24</f>
        <v>93.217317803281631</v>
      </c>
      <c r="Y24" s="883">
        <f>100*industrie!Y24/industrie!$E24</f>
        <v>95.551862095243109</v>
      </c>
      <c r="Z24" s="883">
        <f>100*industrie!Z24/industrie!$E24</f>
        <v>97.485052799694031</v>
      </c>
      <c r="AA24" s="883">
        <f>100*industrie!AA24/industrie!$E24</f>
        <v>101.06121290024957</v>
      </c>
      <c r="AB24" s="883">
        <f>100*industrie!AB24/industrie!$E24</f>
        <v>102.09961539837181</v>
      </c>
      <c r="AC24" s="883">
        <f>100*industrie!AC24/industrie!$E24</f>
        <v>102.25739038780604</v>
      </c>
      <c r="AD24" s="883">
        <f>100*industrie!AD24/industrie!$E24</f>
        <v>88.238628193365059</v>
      </c>
      <c r="AE24" s="883">
        <f>100*industrie!AE24/industrie!$E24</f>
        <v>102.02673160149462</v>
      </c>
      <c r="AF24" s="883">
        <f>100*industrie!AF24/industrie!$E24</f>
        <v>104.92832424201947</v>
      </c>
      <c r="AG24" s="883">
        <f>100*industrie!AG24/industrie!$E24</f>
        <v>103.83327895333468</v>
      </c>
    </row>
    <row r="25" spans="2:35" x14ac:dyDescent="0.25">
      <c r="B25" s="881" t="s">
        <v>37</v>
      </c>
      <c r="C25" s="881" t="s">
        <v>39</v>
      </c>
      <c r="D25" s="882" t="s">
        <v>35</v>
      </c>
      <c r="E25" s="883">
        <f>100*industrie!E25/industrie!$E25</f>
        <v>100</v>
      </c>
      <c r="F25" s="883">
        <f>100*industrie!F25/industrie!$E25</f>
        <v>103.8928016637128</v>
      </c>
      <c r="G25" s="883">
        <f>100*industrie!G25/industrie!$E25</f>
        <v>107.34289027999378</v>
      </c>
      <c r="H25" s="883">
        <f>100*industrie!H25/industrie!$E25</f>
        <v>111.34256823032656</v>
      </c>
      <c r="I25" s="883">
        <f>100*industrie!I25/industrie!$E25</f>
        <v>111.39345418264637</v>
      </c>
      <c r="J25" s="883">
        <f>100*industrie!J25/industrie!$E25</f>
        <v>115.76048976808215</v>
      </c>
      <c r="K25" s="883">
        <f>100*industrie!K25/industrie!$E25</f>
        <v>118.42402995693375</v>
      </c>
      <c r="L25" s="883">
        <f>100*industrie!L25/industrie!$E25</f>
        <v>120.04653933426231</v>
      </c>
      <c r="M25" s="883">
        <f>100*industrie!M25/industrie!$E25</f>
        <v>118.81096316004395</v>
      </c>
      <c r="N25" s="883">
        <f>100*industrie!N25/industrie!$E25</f>
        <v>121.73572141230356</v>
      </c>
      <c r="O25" s="883">
        <f>100*industrie!O25/industrie!$E25</f>
        <v>122.45286076929878</v>
      </c>
      <c r="P25" s="883">
        <f>100*industrie!P25/industrie!$E25</f>
        <v>127.82798548461109</v>
      </c>
      <c r="Q25" s="883">
        <f>100*industrie!Q25/industrie!$E25</f>
        <v>136.1848586138814</v>
      </c>
      <c r="R25" s="883">
        <f>100*industrie!R25/industrie!$E25</f>
        <v>133.90130545884711</v>
      </c>
      <c r="S25" s="883">
        <f>100*industrie!S25/industrie!$E25</f>
        <v>113.84929338514193</v>
      </c>
      <c r="T25" s="883">
        <f>100*industrie!T25/industrie!$E25</f>
        <v>120.58486745446051</v>
      </c>
      <c r="U25" s="883">
        <f>100*industrie!U25/industrie!$E25</f>
        <v>123.25077565557105</v>
      </c>
      <c r="V25" s="883">
        <f>100*industrie!V25/industrie!$E25</f>
        <v>118.22064401513845</v>
      </c>
      <c r="W25" s="883">
        <f>100*industrie!W25/industrie!$E25</f>
        <v>117.38757730244464</v>
      </c>
      <c r="X25" s="883">
        <f>100*industrie!X25/industrie!$E25</f>
        <v>119.10717518238957</v>
      </c>
      <c r="Y25" s="883">
        <f>100*industrie!Y25/industrie!$E25</f>
        <v>124.83234473206731</v>
      </c>
      <c r="Z25" s="883">
        <f>100*industrie!Z25/industrie!$E25</f>
        <v>131.55507891269298</v>
      </c>
      <c r="AA25" s="883">
        <f>100*industrie!AA25/industrie!$E25</f>
        <v>136.01736121343265</v>
      </c>
      <c r="AB25" s="883">
        <f>100*industrie!AB25/industrie!$E25</f>
        <v>139.83822792696841</v>
      </c>
      <c r="AC25" s="883">
        <f>100*industrie!AC25/industrie!$E25</f>
        <v>140.53421304111711</v>
      </c>
      <c r="AD25" s="883">
        <f>100*industrie!AD25/industrie!$E25</f>
        <v>127.22640512585197</v>
      </c>
      <c r="AE25" s="883">
        <f>100*industrie!AE25/industrie!$E25</f>
        <v>148.97786066405379</v>
      </c>
      <c r="AF25" s="883">
        <f>100*industrie!AF25/industrie!$E25</f>
        <v>161.0377261188595</v>
      </c>
      <c r="AG25" s="883">
        <f>100*industrie!AG25/industrie!$E25</f>
        <v>172.09829040039403</v>
      </c>
    </row>
    <row r="26" spans="2:35" x14ac:dyDescent="0.25">
      <c r="B26" s="881" t="s">
        <v>40</v>
      </c>
      <c r="C26" s="881" t="s">
        <v>39</v>
      </c>
      <c r="D26" s="882" t="s">
        <v>35</v>
      </c>
      <c r="E26" s="883">
        <f>100*E25/E24</f>
        <v>100</v>
      </c>
      <c r="F26" s="883">
        <f t="shared" ref="F26:AG26" si="0">100*F25/F24</f>
        <v>104.33114831445086</v>
      </c>
      <c r="G26" s="883">
        <f t="shared" si="0"/>
        <v>106.64432541830233</v>
      </c>
      <c r="H26" s="883">
        <f t="shared" si="0"/>
        <v>109.06870628361068</v>
      </c>
      <c r="I26" s="883">
        <f t="shared" si="0"/>
        <v>109.37263874670063</v>
      </c>
      <c r="J26" s="883">
        <f t="shared" si="0"/>
        <v>110.46048078015431</v>
      </c>
      <c r="K26" s="883">
        <f t="shared" si="0"/>
        <v>113.30808738143425</v>
      </c>
      <c r="L26" s="883">
        <f t="shared" si="0"/>
        <v>115.32839169278101</v>
      </c>
      <c r="M26" s="883">
        <f t="shared" si="0"/>
        <v>116.99858081100959</v>
      </c>
      <c r="N26" s="883">
        <f t="shared" si="0"/>
        <v>118.06833437418921</v>
      </c>
      <c r="O26" s="883">
        <f t="shared" si="0"/>
        <v>118.4704908067428</v>
      </c>
      <c r="P26" s="883">
        <f t="shared" si="0"/>
        <v>117.95002228099807</v>
      </c>
      <c r="Q26" s="883">
        <f t="shared" si="0"/>
        <v>121.76004371727997</v>
      </c>
      <c r="R26" s="883">
        <f t="shared" si="0"/>
        <v>123.8371929242206</v>
      </c>
      <c r="S26" s="883">
        <f t="shared" si="0"/>
        <v>129.83986450585047</v>
      </c>
      <c r="T26" s="883">
        <f t="shared" si="0"/>
        <v>125.18414236069104</v>
      </c>
      <c r="U26" s="883">
        <f t="shared" si="0"/>
        <v>125.48730717464402</v>
      </c>
      <c r="V26" s="883">
        <f t="shared" si="0"/>
        <v>125.33652209020018</v>
      </c>
      <c r="W26" s="883">
        <f t="shared" si="0"/>
        <v>125.68122893143305</v>
      </c>
      <c r="X26" s="883">
        <f t="shared" si="0"/>
        <v>127.77365621454997</v>
      </c>
      <c r="Y26" s="883">
        <f t="shared" si="0"/>
        <v>130.64354999972511</v>
      </c>
      <c r="Z26" s="883">
        <f t="shared" si="0"/>
        <v>134.9489743653356</v>
      </c>
      <c r="AA26" s="883">
        <f t="shared" si="0"/>
        <v>134.58908448653375</v>
      </c>
      <c r="AB26" s="883">
        <f t="shared" si="0"/>
        <v>136.96254131942442</v>
      </c>
      <c r="AC26" s="883">
        <f t="shared" si="0"/>
        <v>137.43183989748627</v>
      </c>
      <c r="AD26" s="883">
        <f t="shared" si="0"/>
        <v>144.18447762702019</v>
      </c>
      <c r="AE26" s="883">
        <f t="shared" si="0"/>
        <v>146.01845842317601</v>
      </c>
      <c r="AF26" s="883">
        <f t="shared" si="0"/>
        <v>153.47402837333271</v>
      </c>
      <c r="AG26" s="883">
        <f t="shared" si="0"/>
        <v>165.74482876317464</v>
      </c>
    </row>
    <row r="27" spans="2:35"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5" x14ac:dyDescent="0.25">
      <c r="B28" s="881" t="s">
        <v>37</v>
      </c>
      <c r="C28" s="881" t="s">
        <v>45</v>
      </c>
      <c r="D28" s="882" t="s">
        <v>35</v>
      </c>
      <c r="E28" s="883">
        <f>100*industrie!E28/industrie!$E28</f>
        <v>100</v>
      </c>
      <c r="F28" s="883">
        <f>100*industrie!F28/industrie!$E28</f>
        <v>101.88800627479291</v>
      </c>
      <c r="G28" s="883">
        <f>100*industrie!G28/industrie!$E28</f>
        <v>104.45088054069423</v>
      </c>
      <c r="H28" s="883">
        <f>100*industrie!H28/industrie!$E28</f>
        <v>109.43029654451703</v>
      </c>
      <c r="I28" s="883">
        <f>100*industrie!I28/industrie!$E28</f>
        <v>114.35762745217394</v>
      </c>
      <c r="J28" s="883">
        <f>100*industrie!J28/industrie!$E28</f>
        <v>120.8283272411405</v>
      </c>
      <c r="K28" s="883">
        <f>100*industrie!K28/industrie!$E28</f>
        <v>124.00044020973935</v>
      </c>
      <c r="L28" s="883">
        <f>100*industrie!L28/industrie!$E28</f>
        <v>123.24546659986594</v>
      </c>
      <c r="M28" s="883">
        <f>100*industrie!M28/industrie!$E28</f>
        <v>121.31927273156438</v>
      </c>
      <c r="N28" s="883">
        <f>100*industrie!N28/industrie!$E28</f>
        <v>126.16151220915812</v>
      </c>
      <c r="O28" s="883">
        <f>100*industrie!O28/industrie!$E28</f>
        <v>130.56340475772686</v>
      </c>
      <c r="P28" s="883">
        <f>100*industrie!P28/industrie!$E28</f>
        <v>134.09643746774987</v>
      </c>
      <c r="Q28" s="883">
        <f>100*industrie!Q28/industrie!$E28</f>
        <v>141.9952104263256</v>
      </c>
      <c r="R28" s="883">
        <f>100*industrie!R28/industrie!$E28</f>
        <v>140.98587023333278</v>
      </c>
      <c r="S28" s="883">
        <f>100*industrie!S28/industrie!$E28</f>
        <v>125.88639803586472</v>
      </c>
      <c r="T28" s="883">
        <f>100*industrie!T28/industrie!$E28</f>
        <v>131.45454382467051</v>
      </c>
      <c r="U28" s="883">
        <f>100*industrie!U28/industrie!$E28</f>
        <v>138.10080318168804</v>
      </c>
      <c r="V28" s="883">
        <f>100*industrie!V28/industrie!$E28</f>
        <v>137.44016345192091</v>
      </c>
      <c r="W28" s="883">
        <f>100*industrie!W28/industrie!$E28</f>
        <v>136.82169169573379</v>
      </c>
      <c r="X28" s="883">
        <f>100*industrie!X28/industrie!$E28</f>
        <v>139.7045016952228</v>
      </c>
      <c r="Y28" s="883">
        <f>100*industrie!Y28/industrie!$E28</f>
        <v>141.39192537993881</v>
      </c>
      <c r="Z28" s="883">
        <f>100*industrie!Z28/industrie!$E28</f>
        <v>145.37914614232292</v>
      </c>
      <c r="AA28" s="883">
        <f>100*industrie!AA28/industrie!$E28</f>
        <v>155.56001119242282</v>
      </c>
      <c r="AB28" s="883">
        <f>100*industrie!AB28/industrie!$E28</f>
        <v>163.10275625533734</v>
      </c>
      <c r="AC28" s="883">
        <f>100*industrie!AC28/industrie!$E28</f>
        <v>164.95109403978677</v>
      </c>
      <c r="AD28" s="883">
        <f>100*industrie!AD28/industrie!$E28</f>
        <v>161.92746165130256</v>
      </c>
      <c r="AE28" s="883">
        <f>100*industrie!AE28/industrie!$E28</f>
        <v>180.19958617954154</v>
      </c>
      <c r="AF28" s="883">
        <f>100*industrie!AF28/industrie!$E28</f>
        <v>189.03046717841173</v>
      </c>
      <c r="AG28" s="883">
        <f>100*industrie!AG28/industrie!$E28</f>
        <v>187.30993567702043</v>
      </c>
    </row>
    <row r="29" spans="2:35" x14ac:dyDescent="0.25">
      <c r="B29" s="881" t="s">
        <v>37</v>
      </c>
      <c r="C29" s="881" t="s">
        <v>39</v>
      </c>
      <c r="D29" s="882" t="s">
        <v>35</v>
      </c>
      <c r="E29" s="883">
        <f>100*industrie!E29/industrie!$E29</f>
        <v>100</v>
      </c>
      <c r="F29" s="883">
        <f>100*industrie!F29/industrie!$E29</f>
        <v>100.0227969825085</v>
      </c>
      <c r="G29" s="883">
        <f>100*industrie!G29/industrie!$E29</f>
        <v>103.72627041366161</v>
      </c>
      <c r="H29" s="883">
        <f>100*industrie!H29/industrie!$E29</f>
        <v>110.41822100638315</v>
      </c>
      <c r="I29" s="883">
        <f>100*industrie!I29/industrie!$E29</f>
        <v>112.9569758766476</v>
      </c>
      <c r="J29" s="883">
        <f>100*industrie!J29/industrie!$E29</f>
        <v>119.1225234187184</v>
      </c>
      <c r="K29" s="883">
        <f>100*industrie!K29/industrie!$E29</f>
        <v>125.26320152532537</v>
      </c>
      <c r="L29" s="883">
        <f>100*industrie!L29/industrie!$E29</f>
        <v>124.11713504103457</v>
      </c>
      <c r="M29" s="883">
        <f>100*industrie!M29/industrie!$E29</f>
        <v>122.22913039873995</v>
      </c>
      <c r="N29" s="883">
        <f>100*industrie!N29/industrie!$E29</f>
        <v>127.11182956146895</v>
      </c>
      <c r="O29" s="883">
        <f>100*industrie!O29/industrie!$E29</f>
        <v>132.87946613611871</v>
      </c>
      <c r="P29" s="883">
        <f>100*industrie!P29/industrie!$E29</f>
        <v>136.90002486943547</v>
      </c>
      <c r="Q29" s="883">
        <f>100*industrie!Q29/industrie!$E29</f>
        <v>146.36077261046174</v>
      </c>
      <c r="R29" s="883">
        <f>100*industrie!R29/industrie!$E29</f>
        <v>145.788775594794</v>
      </c>
      <c r="S29" s="883">
        <f>100*industrie!S29/industrie!$E29</f>
        <v>128.47550360606814</v>
      </c>
      <c r="T29" s="883">
        <f>100*industrie!T29/industrie!$E29</f>
        <v>130.22672635331179</v>
      </c>
      <c r="U29" s="883">
        <f>100*industrie!U29/industrie!$E29</f>
        <v>137.3331675370969</v>
      </c>
      <c r="V29" s="883">
        <f>100*industrie!V29/industrie!$E29</f>
        <v>137.24405206001825</v>
      </c>
      <c r="W29" s="883">
        <f>100*industrie!W29/industrie!$E29</f>
        <v>133.08256652573988</v>
      </c>
      <c r="X29" s="883">
        <f>100*industrie!X29/industrie!$E29</f>
        <v>135.89281273315095</v>
      </c>
      <c r="Y29" s="883">
        <f>100*industrie!Y29/industrie!$E29</f>
        <v>147.05711680344857</v>
      </c>
      <c r="Z29" s="883">
        <f>100*industrie!Z29/industrie!$E29</f>
        <v>153.23717151620659</v>
      </c>
      <c r="AA29" s="883">
        <f>100*industrie!AA29/industrie!$E29</f>
        <v>164.17143330846389</v>
      </c>
      <c r="AB29" s="883">
        <f>100*industrie!AB29/industrie!$E29</f>
        <v>173.91817955732404</v>
      </c>
      <c r="AC29" s="883">
        <f>100*industrie!AC29/industrie!$E29</f>
        <v>179.20086214042942</v>
      </c>
      <c r="AD29" s="883">
        <f>100*industrie!AD29/industrie!$E29</f>
        <v>177.39782806930282</v>
      </c>
      <c r="AE29" s="883">
        <f>100*industrie!AE29/industrie!$E29</f>
        <v>198.71922407361353</v>
      </c>
      <c r="AF29" s="883">
        <f>100*industrie!AF29/industrie!$E29</f>
        <v>213.12277211307304</v>
      </c>
      <c r="AG29" s="883">
        <f>100*industrie!AG29/industrie!$E29</f>
        <v>239.86570504849539</v>
      </c>
    </row>
    <row r="30" spans="2:35" x14ac:dyDescent="0.25">
      <c r="B30" s="881" t="s">
        <v>40</v>
      </c>
      <c r="C30" s="881" t="s">
        <v>45</v>
      </c>
      <c r="D30" s="882" t="s">
        <v>35</v>
      </c>
      <c r="E30" s="883">
        <f>100*industrie!E30/industrie!$E30</f>
        <v>100</v>
      </c>
      <c r="F30" s="883">
        <f>100*industrie!F30/industrie!$E30</f>
        <v>103.83093377129059</v>
      </c>
      <c r="G30" s="883">
        <f>100*industrie!G30/industrie!$E30</f>
        <v>109.76963318792568</v>
      </c>
      <c r="H30" s="883">
        <f>100*industrie!H30/industrie!$E30</f>
        <v>115.45019966891955</v>
      </c>
      <c r="I30" s="883">
        <f>100*industrie!I30/industrie!$E30</f>
        <v>119.63377330531601</v>
      </c>
      <c r="J30" s="883">
        <f>100*industrie!J30/industrie!$E30</f>
        <v>125.48119777883409</v>
      </c>
      <c r="K30" s="883">
        <f>100*industrie!K30/industrie!$E30</f>
        <v>126.04599171036905</v>
      </c>
      <c r="L30" s="883">
        <f>100*industrie!L30/industrie!$E30</f>
        <v>124.12136487328101</v>
      </c>
      <c r="M30" s="883">
        <f>100*industrie!M30/industrie!$E30</f>
        <v>123.67293219182827</v>
      </c>
      <c r="N30" s="883">
        <f>100*industrie!N30/industrie!$E30</f>
        <v>127.62849293304645</v>
      </c>
      <c r="O30" s="883">
        <f>100*industrie!O30/industrie!$E30</f>
        <v>130.59633491242661</v>
      </c>
      <c r="P30" s="883">
        <f>100*industrie!P30/industrie!$E30</f>
        <v>134.03065759785792</v>
      </c>
      <c r="Q30" s="883">
        <f>100*industrie!Q30/industrie!$E30</f>
        <v>139.30863831265427</v>
      </c>
      <c r="R30" s="883">
        <f>100*industrie!R30/industrie!$E30</f>
        <v>138.36373595304741</v>
      </c>
      <c r="S30" s="883">
        <f>100*industrie!S30/industrie!$E30</f>
        <v>127.84440104527017</v>
      </c>
      <c r="T30" s="883">
        <f>100*industrie!T30/industrie!$E30</f>
        <v>133.16411773392548</v>
      </c>
      <c r="U30" s="883">
        <f>100*industrie!U30/industrie!$E30</f>
        <v>141.07646001186257</v>
      </c>
      <c r="V30" s="883">
        <f>100*industrie!V30/industrie!$E30</f>
        <v>141.14845462211906</v>
      </c>
      <c r="W30" s="883">
        <f>100*industrie!W30/industrie!$E30</f>
        <v>141.73201081225412</v>
      </c>
      <c r="X30" s="883">
        <f>100*industrie!X30/industrie!$E30</f>
        <v>145.00954120096256</v>
      </c>
      <c r="Y30" s="883">
        <f>100*industrie!Y30/industrie!$E30</f>
        <v>151.42481403015944</v>
      </c>
      <c r="Z30" s="883">
        <f>100*industrie!Z30/industrie!$E30</f>
        <v>155.10053231023261</v>
      </c>
      <c r="AA30" s="883">
        <f>100*industrie!AA30/industrie!$E30</f>
        <v>161.35128202346522</v>
      </c>
      <c r="AB30" s="883">
        <f>100*industrie!AB30/industrie!$E30</f>
        <v>170.22531226704643</v>
      </c>
      <c r="AC30" s="883">
        <f>100*industrie!AC30/industrie!$E30</f>
        <v>168.49561729101626</v>
      </c>
      <c r="AD30" s="883">
        <f>100*industrie!AD30/industrie!$E30</f>
        <v>161.36661259358823</v>
      </c>
      <c r="AE30" s="883">
        <f>100*industrie!AE30/industrie!$E30</f>
        <v>167.07629219122609</v>
      </c>
      <c r="AF30" s="883">
        <f>100*industrie!AF30/industrie!$E30</f>
        <v>173.87812015204815</v>
      </c>
      <c r="AG30" s="883">
        <f>100*industrie!AG30/industrie!$E30</f>
        <v>170.91271622128147</v>
      </c>
    </row>
    <row r="31" spans="2:35" x14ac:dyDescent="0.25">
      <c r="B31" s="881" t="s">
        <v>40</v>
      </c>
      <c r="C31" s="881" t="s">
        <v>39</v>
      </c>
      <c r="D31" s="882" t="s">
        <v>35</v>
      </c>
      <c r="E31" s="883">
        <f>100*industrie!E31/industrie!$E31</f>
        <v>100</v>
      </c>
      <c r="F31" s="883">
        <f>100*industrie!F31/industrie!$E31</f>
        <v>104.64612732221521</v>
      </c>
      <c r="G31" s="883">
        <f>100*industrie!G31/industrie!$E31</f>
        <v>113.16662933474515</v>
      </c>
      <c r="H31" s="883">
        <f>100*industrie!H31/industrie!$E31</f>
        <v>117.27585574945529</v>
      </c>
      <c r="I31" s="883">
        <f>100*industrie!I31/industrie!$E31</f>
        <v>121.92741316934439</v>
      </c>
      <c r="J31" s="883">
        <f>100*industrie!J31/industrie!$E31</f>
        <v>137.98353322880396</v>
      </c>
      <c r="K31" s="883">
        <f>100*industrie!K31/industrie!$E31</f>
        <v>140.29336102683146</v>
      </c>
      <c r="L31" s="883">
        <f>100*industrie!L31/industrie!$E31</f>
        <v>137.33599408119355</v>
      </c>
      <c r="M31" s="883">
        <f>100*industrie!M31/industrie!$E31</f>
        <v>137.51790235326857</v>
      </c>
      <c r="N31" s="883">
        <f>100*industrie!N31/industrie!$E31</f>
        <v>145.85921114256044</v>
      </c>
      <c r="O31" s="883">
        <f>100*industrie!O31/industrie!$E31</f>
        <v>155.95104766946994</v>
      </c>
      <c r="P31" s="883">
        <f>100*industrie!P31/industrie!$E31</f>
        <v>165.85147325337513</v>
      </c>
      <c r="Q31" s="883">
        <f>100*industrie!Q31/industrie!$E31</f>
        <v>178.22666585215202</v>
      </c>
      <c r="R31" s="883">
        <f>100*industrie!R31/industrie!$E31</f>
        <v>186.04057640486809</v>
      </c>
      <c r="S31" s="883">
        <f>100*industrie!S31/industrie!$E31</f>
        <v>158.65184250001698</v>
      </c>
      <c r="T31" s="883">
        <f>100*industrie!T31/industrie!$E31</f>
        <v>174.76837239609847</v>
      </c>
      <c r="U31" s="883">
        <f>100*industrie!U31/industrie!$E31</f>
        <v>198.18023851704032</v>
      </c>
      <c r="V31" s="883">
        <f>100*industrie!V31/industrie!$E31</f>
        <v>203.08633176539263</v>
      </c>
      <c r="W31" s="883">
        <f>100*industrie!W31/industrie!$E31</f>
        <v>201.03239732024679</v>
      </c>
      <c r="X31" s="883">
        <f>100*industrie!X31/industrie!$E31</f>
        <v>201.9086793323695</v>
      </c>
      <c r="Y31" s="883">
        <f>100*industrie!Y31/industrie!$E31</f>
        <v>205.74640086338553</v>
      </c>
      <c r="Z31" s="883">
        <f>100*industrie!Z31/industrie!$E31</f>
        <v>205.55906249363662</v>
      </c>
      <c r="AA31" s="883">
        <f>100*industrie!AA31/industrie!$E31</f>
        <v>222.59192137218568</v>
      </c>
      <c r="AB31" s="883">
        <f>100*industrie!AB31/industrie!$E31</f>
        <v>240.5445030442485</v>
      </c>
      <c r="AC31" s="883">
        <f>100*industrie!AC31/industrie!$E31</f>
        <v>238.9399091816164</v>
      </c>
      <c r="AD31" s="883">
        <f>100*industrie!AD31/industrie!$E31</f>
        <v>221.75704385482635</v>
      </c>
      <c r="AE31" s="883">
        <f>100*industrie!AE31/industrie!$E31</f>
        <v>256.10987802643098</v>
      </c>
      <c r="AF31" s="883">
        <f>100*industrie!AF31/industrie!$E31</f>
        <v>318.55600127607295</v>
      </c>
      <c r="AG31" s="883">
        <f>100*industrie!AG31/industrie!$E31</f>
        <v>312.91752360395583</v>
      </c>
      <c r="AI31">
        <f>AG31/AG30</f>
        <v>1.8308615679527327</v>
      </c>
    </row>
    <row r="32" spans="2:35"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f>100*industrie!E33/industrie!$E33</f>
        <v>100</v>
      </c>
      <c r="F33" s="883">
        <f>100*industrie!F33/industrie!$E33</f>
        <v>102.81064315461151</v>
      </c>
      <c r="G33" s="883">
        <f>100*industrie!G33/industrie!$E33</f>
        <v>109.20385439718413</v>
      </c>
      <c r="H33" s="883">
        <f>100*industrie!H33/industrie!$E33</f>
        <v>115.10829601491575</v>
      </c>
      <c r="I33" s="883">
        <f>100*industrie!I33/industrie!$E33</f>
        <v>121.06501245883358</v>
      </c>
      <c r="J33" s="883">
        <f>100*industrie!J33/industrie!$E33</f>
        <v>127.04089633901967</v>
      </c>
      <c r="K33" s="883">
        <f>100*industrie!K33/industrie!$E33</f>
        <v>131.01639687048041</v>
      </c>
      <c r="L33" s="883">
        <f>100*industrie!L33/industrie!$E33</f>
        <v>130.83779121434421</v>
      </c>
      <c r="M33" s="883">
        <f>100*industrie!M33/industrie!$E33</f>
        <v>132.24746902716549</v>
      </c>
      <c r="N33" s="883">
        <f>100*industrie!N33/industrie!$E33</f>
        <v>132.30845632438272</v>
      </c>
      <c r="O33" s="883">
        <f>100*industrie!O33/industrie!$E33</f>
        <v>133.34436912997265</v>
      </c>
      <c r="P33" s="883">
        <f>100*industrie!P33/industrie!$E33</f>
        <v>135.79170224259005</v>
      </c>
      <c r="Q33" s="883">
        <f>100*industrie!Q33/industrie!$E33</f>
        <v>136.50176863161931</v>
      </c>
      <c r="R33" s="883">
        <f>100*industrie!R33/industrie!$E33</f>
        <v>132.61339281046889</v>
      </c>
      <c r="S33" s="883">
        <f>100*industrie!S33/industrie!$E33</f>
        <v>117.45195072226385</v>
      </c>
      <c r="T33" s="883">
        <f>100*industrie!T33/industrie!$E33</f>
        <v>116.57111990102634</v>
      </c>
      <c r="U33" s="883">
        <f>100*industrie!U33/industrie!$E33</f>
        <v>115.18148077157643</v>
      </c>
      <c r="V33" s="883">
        <f>100*industrie!V33/industrie!$E33</f>
        <v>108.58788269529003</v>
      </c>
      <c r="W33" s="883">
        <f>100*industrie!W33/industrie!$E33</f>
        <v>107.21828224921153</v>
      </c>
      <c r="X33" s="883">
        <f>100*industrie!X33/industrie!$E33</f>
        <v>109.54712575580686</v>
      </c>
      <c r="Y33" s="883">
        <f>100*industrie!Y33/industrie!$E33</f>
        <v>115.11352349753437</v>
      </c>
      <c r="Z33" s="883">
        <f>100*industrie!Z33/industrie!$E33</f>
        <v>117.0267821359494</v>
      </c>
      <c r="AA33" s="883">
        <f>100*industrie!AA33/industrie!$E33</f>
        <v>124.98562442279879</v>
      </c>
      <c r="AB33" s="883">
        <f>100*industrie!AB33/industrie!$E33</f>
        <v>123.57594660997752</v>
      </c>
      <c r="AC33" s="883">
        <f>100*industrie!AC33/industrie!$E33</f>
        <v>124.34700029622401</v>
      </c>
      <c r="AD33" s="883">
        <f>100*industrie!AD33/industrie!$E33</f>
        <v>106.77655996793811</v>
      </c>
      <c r="AE33" s="883">
        <f>100*industrie!AE33/industrie!$E33</f>
        <v>121.62958058164456</v>
      </c>
      <c r="AF33" s="883">
        <f>100*industrie!AF33/industrie!$E33</f>
        <v>129.30875254839776</v>
      </c>
      <c r="AG33" s="883">
        <f>100*industrie!AG33/industrie!$E33</f>
        <v>131.9930648730593</v>
      </c>
    </row>
    <row r="34" spans="2:34" x14ac:dyDescent="0.25">
      <c r="B34" s="881" t="s">
        <v>37</v>
      </c>
      <c r="C34" s="881" t="s">
        <v>39</v>
      </c>
      <c r="D34" s="882" t="s">
        <v>35</v>
      </c>
      <c r="E34" s="883">
        <f>100*industrie!E34/industrie!$E34</f>
        <v>100</v>
      </c>
      <c r="F34" s="883">
        <f>100*industrie!F34/industrie!$E34</f>
        <v>106.78886354237537</v>
      </c>
      <c r="G34" s="883">
        <f>100*industrie!G34/industrie!$E34</f>
        <v>115.502728085271</v>
      </c>
      <c r="H34" s="883">
        <f>100*industrie!H34/industrie!$E34</f>
        <v>122.87189338455997</v>
      </c>
      <c r="I34" s="883">
        <f>100*industrie!I34/industrie!$E34</f>
        <v>129.59538960259334</v>
      </c>
      <c r="J34" s="883">
        <f>100*industrie!J34/industrie!$E34</f>
        <v>140.52774109203452</v>
      </c>
      <c r="K34" s="883">
        <f>100*industrie!K34/industrie!$E34</f>
        <v>148.02363895892532</v>
      </c>
      <c r="L34" s="883">
        <f>100*industrie!L34/industrie!$E34</f>
        <v>151.92566801403396</v>
      </c>
      <c r="M34" s="883">
        <f>100*industrie!M34/industrie!$E34</f>
        <v>156.3559717719881</v>
      </c>
      <c r="N34" s="883">
        <f>100*industrie!N34/industrie!$E34</f>
        <v>160.83029842184604</v>
      </c>
      <c r="O34" s="883">
        <f>100*industrie!O34/industrie!$E34</f>
        <v>167.17493096410132</v>
      </c>
      <c r="P34" s="883">
        <f>100*industrie!P34/industrie!$E34</f>
        <v>175.24979656087834</v>
      </c>
      <c r="Q34" s="883">
        <f>100*industrie!Q34/industrie!$E34</f>
        <v>181.21823348141032</v>
      </c>
      <c r="R34" s="883">
        <f>100*industrie!R34/industrie!$E34</f>
        <v>183.94631875241794</v>
      </c>
      <c r="S34" s="883">
        <f>100*industrie!S34/industrie!$E34</f>
        <v>162.14698309787755</v>
      </c>
      <c r="T34" s="883">
        <f>100*industrie!T34/industrie!$E34</f>
        <v>159.70437961073091</v>
      </c>
      <c r="U34" s="883">
        <f>100*industrie!U34/industrie!$E34</f>
        <v>159.6950414215392</v>
      </c>
      <c r="V34" s="883">
        <f>100*industrie!V34/industrie!$E34</f>
        <v>149.42036525660009</v>
      </c>
      <c r="W34" s="883">
        <f>100*industrie!W34/industrie!$E34</f>
        <v>148.67731220234521</v>
      </c>
      <c r="X34" s="883">
        <f>100*industrie!X34/industrie!$E34</f>
        <v>152.42459412227691</v>
      </c>
      <c r="Y34" s="883">
        <f>100*industrie!Y34/industrie!$E34</f>
        <v>159.72572404316912</v>
      </c>
      <c r="Z34" s="883">
        <f>100*industrie!Z34/industrie!$E34</f>
        <v>164.07998826056215</v>
      </c>
      <c r="AA34" s="883">
        <f>100*industrie!AA34/industrie!$E34</f>
        <v>173.48087672256239</v>
      </c>
      <c r="AB34" s="883">
        <f>100*industrie!AB34/industrie!$E34</f>
        <v>174.47472685796615</v>
      </c>
      <c r="AC34" s="883">
        <f>100*industrie!AC34/industrie!$E34</f>
        <v>178.9010285348381</v>
      </c>
      <c r="AD34" s="883">
        <f>100*industrie!AD34/industrie!$E34</f>
        <v>163.49301636851163</v>
      </c>
      <c r="AE34" s="883">
        <f>100*industrie!AE34/industrie!$E34</f>
        <v>185.51780259068047</v>
      </c>
      <c r="AF34" s="883">
        <f>100*industrie!AF34/industrie!$E34</f>
        <v>201.20596043275836</v>
      </c>
      <c r="AG34" s="883">
        <f>100*industrie!AG34/industrie!$E34</f>
        <v>217.70253865343312</v>
      </c>
    </row>
    <row r="35" spans="2:34" x14ac:dyDescent="0.25">
      <c r="B35" s="881" t="s">
        <v>40</v>
      </c>
      <c r="C35" s="881" t="s">
        <v>39</v>
      </c>
      <c r="D35" s="882" t="s">
        <v>35</v>
      </c>
      <c r="E35" s="883">
        <f>100*E34/E33</f>
        <v>100</v>
      </c>
      <c r="F35" s="883">
        <f t="shared" ref="F35:AG35" si="1">100*F34/F33</f>
        <v>103.86946357468187</v>
      </c>
      <c r="G35" s="883">
        <f t="shared" si="1"/>
        <v>105.76799575697879</v>
      </c>
      <c r="H35" s="883">
        <f t="shared" si="1"/>
        <v>106.7446028118062</v>
      </c>
      <c r="I35" s="883">
        <f t="shared" si="1"/>
        <v>107.04611263857954</v>
      </c>
      <c r="J35" s="883">
        <f t="shared" si="1"/>
        <v>110.61614420369331</v>
      </c>
      <c r="K35" s="883">
        <f t="shared" si="1"/>
        <v>112.98100275590531</v>
      </c>
      <c r="L35" s="883">
        <f t="shared" si="1"/>
        <v>116.11757322098374</v>
      </c>
      <c r="M35" s="883">
        <f t="shared" si="1"/>
        <v>118.22984055737987</v>
      </c>
      <c r="N35" s="883">
        <f t="shared" si="1"/>
        <v>121.5570817541215</v>
      </c>
      <c r="O35" s="883">
        <f t="shared" si="1"/>
        <v>125.37082147139903</v>
      </c>
      <c r="P35" s="883">
        <f t="shared" si="1"/>
        <v>129.05780962064748</v>
      </c>
      <c r="Q35" s="883">
        <f t="shared" si="1"/>
        <v>132.75889045105959</v>
      </c>
      <c r="R35" s="883">
        <f t="shared" si="1"/>
        <v>138.70870419197712</v>
      </c>
      <c r="S35" s="883">
        <f t="shared" si="1"/>
        <v>138.05388680287066</v>
      </c>
      <c r="T35" s="883">
        <f t="shared" si="1"/>
        <v>137.00166880641319</v>
      </c>
      <c r="U35" s="883">
        <f t="shared" si="1"/>
        <v>138.64645631552557</v>
      </c>
      <c r="V35" s="883">
        <f t="shared" si="1"/>
        <v>137.60316671418178</v>
      </c>
      <c r="W35" s="883">
        <f t="shared" si="1"/>
        <v>138.66787369039253</v>
      </c>
      <c r="X35" s="883">
        <f t="shared" si="1"/>
        <v>139.1406603054551</v>
      </c>
      <c r="Y35" s="883">
        <f t="shared" si="1"/>
        <v>138.75496048610682</v>
      </c>
      <c r="Z35" s="883">
        <f t="shared" si="1"/>
        <v>140.20721177307198</v>
      </c>
      <c r="AA35" s="883">
        <f t="shared" si="1"/>
        <v>138.80066409534817</v>
      </c>
      <c r="AB35" s="883">
        <f t="shared" si="1"/>
        <v>141.18825843077059</v>
      </c>
      <c r="AC35" s="883">
        <f t="shared" si="1"/>
        <v>143.8724119670386</v>
      </c>
      <c r="AD35" s="883">
        <f t="shared" si="1"/>
        <v>153.11695414949108</v>
      </c>
      <c r="AE35" s="883">
        <f t="shared" si="1"/>
        <v>152.526878497415</v>
      </c>
      <c r="AF35" s="883">
        <f t="shared" si="1"/>
        <v>155.60119208284132</v>
      </c>
      <c r="AG35" s="883">
        <f t="shared" si="1"/>
        <v>164.93483113131933</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f>100*industrie!E37/industrie!$E37</f>
        <v>100</v>
      </c>
      <c r="F37" s="883">
        <f>100*industrie!F37/industrie!$E37</f>
        <v>100.74606454749893</v>
      </c>
      <c r="G37" s="883">
        <f>100*industrie!G37/industrie!$E37</f>
        <v>105.11988695070808</v>
      </c>
      <c r="H37" s="883">
        <f>100*industrie!H37/industrie!$E37</f>
        <v>110.3279037257643</v>
      </c>
      <c r="I37" s="883">
        <f>100*industrie!I37/industrie!$E37</f>
        <v>115.74484896371483</v>
      </c>
      <c r="J37" s="883">
        <f>100*industrie!J37/industrie!$E37</f>
        <v>121.29854737737799</v>
      </c>
      <c r="K37" s="883">
        <f>100*industrie!K37/industrie!$E37</f>
        <v>125.99222026378168</v>
      </c>
      <c r="L37" s="883">
        <f>100*industrie!L37/industrie!$E37</f>
        <v>130.50963350148908</v>
      </c>
      <c r="M37" s="883">
        <f>100*industrie!M37/industrie!$E37</f>
        <v>134.17006017139732</v>
      </c>
      <c r="N37" s="883">
        <f>100*industrie!N37/industrie!$E37</f>
        <v>137.61851941895094</v>
      </c>
      <c r="O37" s="883">
        <f>100*industrie!O37/industrie!$E37</f>
        <v>140.06792074393726</v>
      </c>
      <c r="P37" s="883">
        <f>100*industrie!P37/industrie!$E37</f>
        <v>150.34720111833707</v>
      </c>
      <c r="Q37" s="883">
        <f>100*industrie!Q37/industrie!$E37</f>
        <v>150.29174010818696</v>
      </c>
      <c r="R37" s="883">
        <f>100*industrie!R37/industrie!$E37</f>
        <v>149.54795478028322</v>
      </c>
      <c r="S37" s="883">
        <f>100*industrie!S37/industrie!$E37</f>
        <v>135.56494256366619</v>
      </c>
      <c r="T37" s="883">
        <f>100*industrie!T37/industrie!$E37</f>
        <v>135.41299459065215</v>
      </c>
      <c r="U37" s="883">
        <f>100*industrie!U37/industrie!$E37</f>
        <v>134.8538260499605</v>
      </c>
      <c r="V37" s="883">
        <f>100*industrie!V37/industrie!$E37</f>
        <v>139.08177839907614</v>
      </c>
      <c r="W37" s="883">
        <f>100*industrie!W37/industrie!$E37</f>
        <v>144.48276909986021</v>
      </c>
      <c r="X37" s="883">
        <f>100*industrie!X37/industrie!$E37</f>
        <v>149.90883121619157</v>
      </c>
      <c r="Y37" s="883">
        <f>100*industrie!Y37/industrie!$E37</f>
        <v>150.87825928402114</v>
      </c>
      <c r="Z37" s="883">
        <f>100*industrie!Z37/industrie!$E37</f>
        <v>148.71452014830123</v>
      </c>
      <c r="AA37" s="883">
        <f>100*industrie!AA37/industrie!$E37</f>
        <v>151.32194736522214</v>
      </c>
      <c r="AB37" s="883">
        <f>100*industrie!AB37/industrie!$E37</f>
        <v>157.69768431289125</v>
      </c>
      <c r="AC37" s="883">
        <f>100*industrie!AC37/industrie!$E37</f>
        <v>158.38676837050994</v>
      </c>
      <c r="AD37" s="883">
        <f>100*industrie!AD37/industrie!$E37</f>
        <v>161.93247432079255</v>
      </c>
      <c r="AE37" s="883">
        <f>100*industrie!AE37/industrie!$E37</f>
        <v>168.03622439676656</v>
      </c>
      <c r="AF37" s="883">
        <f>100*industrie!AF37/industrie!$E37</f>
        <v>155.63347109949552</v>
      </c>
      <c r="AG37" s="883" t="e">
        <f>100*industrie!AG37/industrie!$E37</f>
        <v>#VALUE!</v>
      </c>
    </row>
    <row r="38" spans="2:34" x14ac:dyDescent="0.25">
      <c r="B38" s="881" t="s">
        <v>37</v>
      </c>
      <c r="C38" s="881" t="s">
        <v>49</v>
      </c>
      <c r="D38" s="882" t="s">
        <v>35</v>
      </c>
      <c r="E38" s="883">
        <f>100*industrie!E38/industrie!$E38</f>
        <v>100</v>
      </c>
      <c r="F38" s="883">
        <f>100*industrie!F38/industrie!$E38</f>
        <v>105.41578967509854</v>
      </c>
      <c r="G38" s="883">
        <f>100*industrie!G38/industrie!$E38</f>
        <v>109.08040258696568</v>
      </c>
      <c r="H38" s="883">
        <f>100*industrie!H38/industrie!$E38</f>
        <v>109.9774214534461</v>
      </c>
      <c r="I38" s="883">
        <f>100*industrie!I38/industrie!$E38</f>
        <v>110.12360797520186</v>
      </c>
      <c r="J38" s="883">
        <f>100*industrie!J38/industrie!$E38</f>
        <v>111.85411962802802</v>
      </c>
      <c r="K38" s="883">
        <f>100*industrie!K38/industrie!$E38</f>
        <v>109.44548620412537</v>
      </c>
      <c r="L38" s="883">
        <f>100*industrie!L38/industrie!$E38</f>
        <v>110.47874172438866</v>
      </c>
      <c r="M38" s="883">
        <f>100*industrie!M38/industrie!$E38</f>
        <v>111.35662622938273</v>
      </c>
      <c r="N38" s="883">
        <f>100*industrie!N38/industrie!$E38</f>
        <v>110.84765221384562</v>
      </c>
      <c r="O38" s="883">
        <f>100*industrie!O38/industrie!$E38</f>
        <v>112.56132562856378</v>
      </c>
      <c r="P38" s="883">
        <f>100*industrie!P38/industrie!$E38</f>
        <v>113.52263594963836</v>
      </c>
      <c r="Q38" s="883">
        <f>100*industrie!Q38/industrie!$E38</f>
        <v>114.34541349355172</v>
      </c>
      <c r="R38" s="883">
        <f>100*industrie!R38/industrie!$E38</f>
        <v>116.98212850637174</v>
      </c>
      <c r="S38" s="883">
        <f>100*industrie!S38/industrie!$E38</f>
        <v>107.54046917454365</v>
      </c>
      <c r="T38" s="883">
        <f>100*industrie!T38/industrie!$E38</f>
        <v>116.28487237380888</v>
      </c>
      <c r="U38" s="883">
        <f>100*industrie!U38/industrie!$E38</f>
        <v>118.71723240595462</v>
      </c>
      <c r="V38" s="883">
        <f>100*industrie!V38/industrie!$E38</f>
        <v>122.58926179633386</v>
      </c>
      <c r="W38" s="883">
        <f>100*industrie!W38/industrie!$E38</f>
        <v>130.80096437181891</v>
      </c>
      <c r="X38" s="883">
        <f>100*industrie!X38/industrie!$E38</f>
        <v>134.15100838085033</v>
      </c>
      <c r="Y38" s="883">
        <f>100*industrie!Y38/industrie!$E38</f>
        <v>136.33538708813288</v>
      </c>
      <c r="Z38" s="883">
        <f>100*industrie!Z38/industrie!$E38</f>
        <v>138.86571505108876</v>
      </c>
      <c r="AA38" s="883">
        <f>100*industrie!AA38/industrie!$E38</f>
        <v>144.31288507902491</v>
      </c>
      <c r="AB38" s="883">
        <f>100*industrie!AB38/industrie!$E38</f>
        <v>147.47388159657112</v>
      </c>
      <c r="AC38" s="883">
        <f>100*industrie!AC38/industrie!$E38</f>
        <v>150.40679652519995</v>
      </c>
      <c r="AD38" s="883">
        <f>100*industrie!AD38/industrie!$E38</f>
        <v>144.85170869848073</v>
      </c>
      <c r="AE38" s="883">
        <f>100*industrie!AE38/industrie!$E38</f>
        <v>151.24028931154567</v>
      </c>
      <c r="AF38" s="883">
        <f>100*industrie!AF38/industrie!$E38</f>
        <v>156.78925414258927</v>
      </c>
      <c r="AG38" s="883" t="e">
        <f>100*industrie!AG38/industrie!$E38</f>
        <v>#VALUE!</v>
      </c>
    </row>
    <row r="39" spans="2:34" x14ac:dyDescent="0.25">
      <c r="B39" s="881" t="s">
        <v>40</v>
      </c>
      <c r="C39" s="881" t="s">
        <v>49</v>
      </c>
      <c r="D39" s="882" t="s">
        <v>35</v>
      </c>
      <c r="E39" s="883">
        <f>100*E38/E37</f>
        <v>100</v>
      </c>
      <c r="F39" s="883">
        <f t="shared" ref="F39:AG39" si="2">100*F38/F37</f>
        <v>104.63514396177526</v>
      </c>
      <c r="G39" s="883">
        <f t="shared" si="2"/>
        <v>103.76761786103778</v>
      </c>
      <c r="H39" s="883">
        <f t="shared" si="2"/>
        <v>99.682326718370916</v>
      </c>
      <c r="I39" s="883">
        <f t="shared" si="2"/>
        <v>95.143420170451662</v>
      </c>
      <c r="J39" s="883">
        <f t="shared" si="2"/>
        <v>92.213898720512347</v>
      </c>
      <c r="K39" s="883">
        <f t="shared" si="2"/>
        <v>86.866860489470312</v>
      </c>
      <c r="L39" s="883">
        <f t="shared" si="2"/>
        <v>84.651790645882187</v>
      </c>
      <c r="M39" s="883">
        <f t="shared" si="2"/>
        <v>82.996628373818069</v>
      </c>
      <c r="N39" s="883">
        <f t="shared" si="2"/>
        <v>80.547046053004692</v>
      </c>
      <c r="O39" s="883">
        <f t="shared" si="2"/>
        <v>80.361959419916573</v>
      </c>
      <c r="P39" s="883">
        <f t="shared" si="2"/>
        <v>75.506983239605233</v>
      </c>
      <c r="Q39" s="883">
        <f t="shared" si="2"/>
        <v>76.082300604970428</v>
      </c>
      <c r="R39" s="883">
        <f t="shared" si="2"/>
        <v>78.223823708082534</v>
      </c>
      <c r="S39" s="883">
        <f t="shared" si="2"/>
        <v>79.327639683865002</v>
      </c>
      <c r="T39" s="883">
        <f t="shared" si="2"/>
        <v>85.87423439333368</v>
      </c>
      <c r="U39" s="883">
        <f t="shared" si="2"/>
        <v>88.0340112574725</v>
      </c>
      <c r="V39" s="883">
        <f t="shared" si="2"/>
        <v>88.141856688502159</v>
      </c>
      <c r="W39" s="883">
        <f t="shared" si="2"/>
        <v>90.530493834468913</v>
      </c>
      <c r="X39" s="883">
        <f t="shared" si="2"/>
        <v>89.488395908699971</v>
      </c>
      <c r="Y39" s="883">
        <f t="shared" si="2"/>
        <v>90.361187711934036</v>
      </c>
      <c r="Z39" s="883">
        <f t="shared" si="2"/>
        <v>93.377374927887985</v>
      </c>
      <c r="AA39" s="883">
        <f t="shared" si="2"/>
        <v>95.368112551921797</v>
      </c>
      <c r="AB39" s="883">
        <f t="shared" si="2"/>
        <v>93.516833959314908</v>
      </c>
      <c r="AC39" s="883">
        <f t="shared" si="2"/>
        <v>94.961718123673904</v>
      </c>
      <c r="AD39" s="883">
        <f t="shared" si="2"/>
        <v>89.451920812082236</v>
      </c>
      <c r="AE39" s="883">
        <f t="shared" si="2"/>
        <v>90.004574819794584</v>
      </c>
      <c r="AF39" s="883">
        <f t="shared" si="2"/>
        <v>100.74263141143646</v>
      </c>
      <c r="AG39" s="883" t="e">
        <f t="shared" si="2"/>
        <v>#VALUE!</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AC90D006-D796-434D-B093-37CE2DA95558}"/>
    <hyperlink ref="AH41" r:id="rId2" xr:uid="{8AB0B089-3F13-48FB-B48C-7BFBDF81E0A7}"/>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3CE7E-3701-4ED9-B206-EB0DCE937977}">
  <dimension ref="B1:AH41"/>
  <sheetViews>
    <sheetView workbookViewId="0">
      <selection activeCell="B18" sqref="B18:AF18"/>
    </sheetView>
  </sheetViews>
  <sheetFormatPr baseColWidth="10" defaultColWidth="9.140625" defaultRowHeight="15" x14ac:dyDescent="0.25"/>
  <cols>
    <col min="2" max="3" width="70" customWidth="1"/>
    <col min="4" max="30" width="12" customWidth="1"/>
    <col min="31" max="33" width="11" customWidth="1"/>
  </cols>
  <sheetData>
    <row r="1" spans="2:33" x14ac:dyDescent="0.25">
      <c r="B1" s="875" t="s">
        <v>0</v>
      </c>
    </row>
    <row r="2" spans="2:33" x14ac:dyDescent="0.25">
      <c r="B2" s="876" t="s">
        <v>1</v>
      </c>
    </row>
    <row r="3" spans="2:33" x14ac:dyDescent="0.25">
      <c r="B3" s="876" t="s">
        <v>2</v>
      </c>
    </row>
    <row r="4" spans="2:33" x14ac:dyDescent="0.25">
      <c r="B4" s="876" t="s">
        <v>63</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v>14724.2</v>
      </c>
      <c r="F9" s="883">
        <v>14403.1</v>
      </c>
      <c r="G9" s="883">
        <v>15033</v>
      </c>
      <c r="H9" s="883">
        <v>14823.7</v>
      </c>
      <c r="I9" s="883">
        <v>15527</v>
      </c>
      <c r="J9" s="883">
        <v>16575.3</v>
      </c>
      <c r="K9" s="883">
        <v>16678.7</v>
      </c>
      <c r="L9" s="883">
        <v>16615.2</v>
      </c>
      <c r="M9" s="883">
        <v>16879.2</v>
      </c>
      <c r="N9" s="883">
        <v>18036.900000000001</v>
      </c>
      <c r="O9" s="883">
        <v>18873.5</v>
      </c>
      <c r="P9" s="883">
        <v>20691.3</v>
      </c>
      <c r="Q9" s="883">
        <v>21047.200000000001</v>
      </c>
      <c r="R9" s="883">
        <v>21269</v>
      </c>
      <c r="S9" s="884">
        <v>20882.5</v>
      </c>
      <c r="T9" s="883">
        <v>20830.2</v>
      </c>
      <c r="U9" s="883">
        <v>21855</v>
      </c>
      <c r="V9" s="883">
        <v>21714.400000000001</v>
      </c>
      <c r="W9" s="883">
        <v>21385.599999999999</v>
      </c>
      <c r="X9" s="883">
        <v>21548.3</v>
      </c>
      <c r="Y9" s="883">
        <v>21785.200000000001</v>
      </c>
      <c r="Z9" s="883">
        <v>21800.3</v>
      </c>
      <c r="AA9" s="883">
        <v>21646.400000000001</v>
      </c>
      <c r="AB9" s="883">
        <v>22485</v>
      </c>
      <c r="AC9" s="883">
        <v>23070.1</v>
      </c>
      <c r="AD9" s="883">
        <v>21673.200000000001</v>
      </c>
      <c r="AE9" s="883">
        <v>23705.3</v>
      </c>
      <c r="AF9" s="883">
        <v>23684.799999999999</v>
      </c>
      <c r="AG9" s="885">
        <v>23601</v>
      </c>
    </row>
    <row r="10" spans="2:33" x14ac:dyDescent="0.25">
      <c r="B10" s="881" t="s">
        <v>37</v>
      </c>
      <c r="C10" s="881" t="s">
        <v>39</v>
      </c>
      <c r="D10" s="882" t="s">
        <v>35</v>
      </c>
      <c r="E10" s="883">
        <v>10041.4</v>
      </c>
      <c r="F10" s="883">
        <v>9770</v>
      </c>
      <c r="G10" s="883">
        <v>10196.9</v>
      </c>
      <c r="H10" s="883">
        <v>10366.9</v>
      </c>
      <c r="I10" s="883">
        <v>11136</v>
      </c>
      <c r="J10" s="883">
        <v>11796</v>
      </c>
      <c r="K10" s="883">
        <v>12029.4</v>
      </c>
      <c r="L10" s="883">
        <v>12027</v>
      </c>
      <c r="M10" s="883">
        <v>12369.8</v>
      </c>
      <c r="N10" s="883">
        <v>13126.9</v>
      </c>
      <c r="O10" s="883">
        <v>13642.3</v>
      </c>
      <c r="P10" s="883">
        <v>15356.4</v>
      </c>
      <c r="Q10" s="883">
        <v>16687.5</v>
      </c>
      <c r="R10" s="883">
        <v>18030.400000000001</v>
      </c>
      <c r="S10" s="884">
        <v>17486.900000000001</v>
      </c>
      <c r="T10" s="883">
        <v>17656</v>
      </c>
      <c r="U10" s="883">
        <v>18886</v>
      </c>
      <c r="V10" s="883">
        <v>18736.8</v>
      </c>
      <c r="W10" s="883">
        <v>18601.099999999999</v>
      </c>
      <c r="X10" s="883">
        <v>18835.3</v>
      </c>
      <c r="Y10" s="883">
        <v>19017.900000000001</v>
      </c>
      <c r="Z10" s="883">
        <v>19387</v>
      </c>
      <c r="AA10" s="883">
        <v>19693.8</v>
      </c>
      <c r="AB10" s="883">
        <v>21064.2</v>
      </c>
      <c r="AC10" s="883">
        <v>22247.599999999999</v>
      </c>
      <c r="AD10" s="883">
        <v>21673.200000000001</v>
      </c>
      <c r="AE10" s="883">
        <v>24533.599999999999</v>
      </c>
      <c r="AF10" s="883">
        <v>27181.200000000001</v>
      </c>
      <c r="AG10" s="885">
        <v>29055.599999999999</v>
      </c>
    </row>
    <row r="11" spans="2:33" x14ac:dyDescent="0.25">
      <c r="B11" s="881" t="s">
        <v>40</v>
      </c>
      <c r="C11" s="881" t="s">
        <v>38</v>
      </c>
      <c r="D11" s="882" t="s">
        <v>35</v>
      </c>
      <c r="E11" s="883">
        <v>46737.5</v>
      </c>
      <c r="F11" s="883">
        <v>45695</v>
      </c>
      <c r="G11" s="883">
        <v>49257.7</v>
      </c>
      <c r="H11" s="883">
        <v>49051.4</v>
      </c>
      <c r="I11" s="883">
        <v>52286.2</v>
      </c>
      <c r="J11" s="883">
        <v>54656.6</v>
      </c>
      <c r="K11" s="883">
        <v>55466.6</v>
      </c>
      <c r="L11" s="883">
        <v>53226.5</v>
      </c>
      <c r="M11" s="883">
        <v>53464.1</v>
      </c>
      <c r="N11" s="883">
        <v>56587.7</v>
      </c>
      <c r="O11" s="883">
        <v>57000.9</v>
      </c>
      <c r="P11" s="883">
        <v>63559.5</v>
      </c>
      <c r="Q11" s="883">
        <v>65615.5</v>
      </c>
      <c r="R11" s="883">
        <v>68753.2</v>
      </c>
      <c r="S11" s="884">
        <v>71339.199999999997</v>
      </c>
      <c r="T11" s="883">
        <v>71053.2</v>
      </c>
      <c r="U11" s="883">
        <v>75622.399999999994</v>
      </c>
      <c r="V11" s="883">
        <v>73426.100000000006</v>
      </c>
      <c r="W11" s="883">
        <v>72867.399999999994</v>
      </c>
      <c r="X11" s="883">
        <v>73747.600000000006</v>
      </c>
      <c r="Y11" s="883">
        <v>75484.5</v>
      </c>
      <c r="Z11" s="883">
        <v>77912.2</v>
      </c>
      <c r="AA11" s="883">
        <v>79263.899999999994</v>
      </c>
      <c r="AB11" s="883">
        <v>82448.100000000006</v>
      </c>
      <c r="AC11" s="883">
        <v>86808.5</v>
      </c>
      <c r="AD11" s="883">
        <v>83013.8</v>
      </c>
      <c r="AE11" s="883">
        <v>90727.9</v>
      </c>
      <c r="AF11" s="883">
        <v>89491.9</v>
      </c>
      <c r="AG11" s="885">
        <v>90314.8</v>
      </c>
    </row>
    <row r="12" spans="2:33" x14ac:dyDescent="0.25">
      <c r="B12" s="881" t="s">
        <v>40</v>
      </c>
      <c r="C12" s="881" t="s">
        <v>39</v>
      </c>
      <c r="D12" s="882" t="s">
        <v>35</v>
      </c>
      <c r="E12" s="883">
        <v>29684.799999999999</v>
      </c>
      <c r="F12" s="883">
        <v>29290</v>
      </c>
      <c r="G12" s="883">
        <v>31712.7</v>
      </c>
      <c r="H12" s="883">
        <v>32101.5</v>
      </c>
      <c r="I12" s="883">
        <v>34935</v>
      </c>
      <c r="J12" s="883">
        <v>37201.699999999997</v>
      </c>
      <c r="K12" s="883">
        <v>38206.300000000003</v>
      </c>
      <c r="L12" s="883">
        <v>37296.400000000001</v>
      </c>
      <c r="M12" s="883">
        <v>37937</v>
      </c>
      <c r="N12" s="883">
        <v>40804.6</v>
      </c>
      <c r="O12" s="883">
        <v>42874.9</v>
      </c>
      <c r="P12" s="883">
        <v>49319.1</v>
      </c>
      <c r="Q12" s="883">
        <v>53240.7</v>
      </c>
      <c r="R12" s="883">
        <v>58152.2</v>
      </c>
      <c r="S12" s="884">
        <v>59292.5</v>
      </c>
      <c r="T12" s="883">
        <v>60758.1</v>
      </c>
      <c r="U12" s="883">
        <v>66846.899999999994</v>
      </c>
      <c r="V12" s="883">
        <v>66140.5</v>
      </c>
      <c r="W12" s="883">
        <v>66143.7</v>
      </c>
      <c r="X12" s="883">
        <v>67351.600000000006</v>
      </c>
      <c r="Y12" s="883">
        <v>68851.100000000006</v>
      </c>
      <c r="Z12" s="883">
        <v>71657.7</v>
      </c>
      <c r="AA12" s="883">
        <v>74687.600000000006</v>
      </c>
      <c r="AB12" s="883">
        <v>79993.5</v>
      </c>
      <c r="AC12" s="883">
        <v>85922.8</v>
      </c>
      <c r="AD12" s="883">
        <v>83013.8</v>
      </c>
      <c r="AE12" s="883">
        <v>95876.4</v>
      </c>
      <c r="AF12" s="883">
        <v>105456.6</v>
      </c>
      <c r="AG12" s="885">
        <v>113635.9</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v>120090.7</v>
      </c>
      <c r="F14" s="883">
        <v>114963.5</v>
      </c>
      <c r="G14" s="883">
        <v>111281.9</v>
      </c>
      <c r="H14" s="883">
        <v>111070.8</v>
      </c>
      <c r="I14" s="883">
        <v>115233.2</v>
      </c>
      <c r="J14" s="883">
        <v>122059.3</v>
      </c>
      <c r="K14" s="883">
        <v>127260.6</v>
      </c>
      <c r="L14" s="883">
        <v>126671.6</v>
      </c>
      <c r="M14" s="883">
        <v>126837.4</v>
      </c>
      <c r="N14" s="883">
        <v>129530.4</v>
      </c>
      <c r="O14" s="883">
        <v>132920.9</v>
      </c>
      <c r="P14" s="883">
        <v>137999.79999999999</v>
      </c>
      <c r="Q14" s="883">
        <v>144994.4</v>
      </c>
      <c r="R14" s="883">
        <v>144785.79999999999</v>
      </c>
      <c r="S14" s="883">
        <v>136201.4</v>
      </c>
      <c r="T14" s="883">
        <v>132237.70000000001</v>
      </c>
      <c r="U14" s="883">
        <v>130677.9</v>
      </c>
      <c r="V14" s="883">
        <v>124058.7</v>
      </c>
      <c r="W14" s="883">
        <v>125152</v>
      </c>
      <c r="X14" s="883">
        <v>122216.8</v>
      </c>
      <c r="Y14" s="883">
        <v>121684.6</v>
      </c>
      <c r="Z14" s="883">
        <v>119754.8</v>
      </c>
      <c r="AA14" s="883">
        <v>122391.7</v>
      </c>
      <c r="AB14" s="883">
        <v>122583.6</v>
      </c>
      <c r="AC14" s="883">
        <v>126099.3</v>
      </c>
      <c r="AD14" s="883">
        <v>116007</v>
      </c>
      <c r="AE14" s="883">
        <v>122587.4</v>
      </c>
      <c r="AF14" s="885">
        <v>118786.3</v>
      </c>
      <c r="AG14" s="885">
        <v>121083.3</v>
      </c>
    </row>
    <row r="15" spans="2:33" x14ac:dyDescent="0.25">
      <c r="B15" s="881" t="s">
        <v>37</v>
      </c>
      <c r="C15" s="881" t="s">
        <v>39</v>
      </c>
      <c r="D15" s="882" t="s">
        <v>35</v>
      </c>
      <c r="E15" s="883">
        <v>56951.5</v>
      </c>
      <c r="F15" s="883">
        <v>54979.4</v>
      </c>
      <c r="G15" s="883">
        <v>54874.9</v>
      </c>
      <c r="H15" s="883">
        <v>55529.8</v>
      </c>
      <c r="I15" s="883">
        <v>58513.8</v>
      </c>
      <c r="J15" s="883">
        <v>63307</v>
      </c>
      <c r="K15" s="883">
        <v>67480.100000000006</v>
      </c>
      <c r="L15" s="883">
        <v>70456.800000000003</v>
      </c>
      <c r="M15" s="883">
        <v>74025.8</v>
      </c>
      <c r="N15" s="883">
        <v>79582.8</v>
      </c>
      <c r="O15" s="883">
        <v>84853.7</v>
      </c>
      <c r="P15" s="883">
        <v>93099.9</v>
      </c>
      <c r="Q15" s="883">
        <v>103408.5</v>
      </c>
      <c r="R15" s="883">
        <v>112239.5</v>
      </c>
      <c r="S15" s="883">
        <v>108165</v>
      </c>
      <c r="T15" s="883">
        <v>107679</v>
      </c>
      <c r="U15" s="883">
        <v>111437.5</v>
      </c>
      <c r="V15" s="883">
        <v>109255.6</v>
      </c>
      <c r="W15" s="883">
        <v>112095.3</v>
      </c>
      <c r="X15" s="883">
        <v>110608.2</v>
      </c>
      <c r="Y15" s="883">
        <v>108442.2</v>
      </c>
      <c r="Z15" s="883">
        <v>108197.5</v>
      </c>
      <c r="AA15" s="883">
        <v>112914</v>
      </c>
      <c r="AB15" s="883">
        <v>116209.9</v>
      </c>
      <c r="AC15" s="883">
        <v>123120.2</v>
      </c>
      <c r="AD15" s="883">
        <v>116007</v>
      </c>
      <c r="AE15" s="883">
        <v>125991.1</v>
      </c>
      <c r="AF15" s="885">
        <v>129447.2</v>
      </c>
      <c r="AG15" s="885">
        <v>143137.1</v>
      </c>
    </row>
    <row r="16" spans="2:33" x14ac:dyDescent="0.25">
      <c r="B16" s="881" t="s">
        <v>40</v>
      </c>
      <c r="C16" s="881" t="s">
        <v>38</v>
      </c>
      <c r="D16" s="882" t="s">
        <v>35</v>
      </c>
      <c r="E16" s="883">
        <v>251197.9</v>
      </c>
      <c r="F16" s="883">
        <v>241962.8</v>
      </c>
      <c r="G16" s="883">
        <v>237795.7</v>
      </c>
      <c r="H16" s="883">
        <v>243218.6</v>
      </c>
      <c r="I16" s="883">
        <v>255683.9</v>
      </c>
      <c r="J16" s="883">
        <v>276571.3</v>
      </c>
      <c r="K16" s="883">
        <v>283945</v>
      </c>
      <c r="L16" s="883">
        <v>285071.3</v>
      </c>
      <c r="M16" s="883">
        <v>290650.90000000002</v>
      </c>
      <c r="N16" s="883">
        <v>300124.79999999999</v>
      </c>
      <c r="O16" s="883">
        <v>312005.8</v>
      </c>
      <c r="P16" s="883">
        <v>331183.3</v>
      </c>
      <c r="Q16" s="883">
        <v>348016.4</v>
      </c>
      <c r="R16" s="883">
        <v>349176.5</v>
      </c>
      <c r="S16" s="883">
        <v>323735.7</v>
      </c>
      <c r="T16" s="883">
        <v>317729.2</v>
      </c>
      <c r="U16" s="883">
        <v>325000.09999999998</v>
      </c>
      <c r="V16" s="883">
        <v>318057.7</v>
      </c>
      <c r="W16" s="883">
        <v>320454.40000000002</v>
      </c>
      <c r="X16" s="883">
        <v>314589.40000000002</v>
      </c>
      <c r="Y16" s="883">
        <v>311527.2</v>
      </c>
      <c r="Z16" s="883">
        <v>311483.3</v>
      </c>
      <c r="AA16" s="883">
        <v>320129.5</v>
      </c>
      <c r="AB16" s="883">
        <v>325714.8</v>
      </c>
      <c r="AC16" s="883">
        <v>334433.40000000002</v>
      </c>
      <c r="AD16" s="883">
        <v>312242.40000000002</v>
      </c>
      <c r="AE16" s="883">
        <v>343038.4</v>
      </c>
      <c r="AF16" s="885">
        <v>336085.2</v>
      </c>
      <c r="AG16" s="885">
        <v>335880.7</v>
      </c>
    </row>
    <row r="17" spans="2:33" x14ac:dyDescent="0.25">
      <c r="B17" s="881" t="s">
        <v>40</v>
      </c>
      <c r="C17" s="881" t="s">
        <v>39</v>
      </c>
      <c r="D17" s="882" t="s">
        <v>35</v>
      </c>
      <c r="E17" s="883">
        <v>149000.1</v>
      </c>
      <c r="F17" s="883">
        <v>145202.79999999999</v>
      </c>
      <c r="G17" s="883">
        <v>145701.79999999999</v>
      </c>
      <c r="H17" s="883">
        <v>150627.4</v>
      </c>
      <c r="I17" s="883">
        <v>160957.5</v>
      </c>
      <c r="J17" s="883">
        <v>179921</v>
      </c>
      <c r="K17" s="883">
        <v>188656.8</v>
      </c>
      <c r="L17" s="883">
        <v>195202</v>
      </c>
      <c r="M17" s="883">
        <v>204235.2</v>
      </c>
      <c r="N17" s="883">
        <v>219263.5</v>
      </c>
      <c r="O17" s="883">
        <v>236536.9</v>
      </c>
      <c r="P17" s="883">
        <v>260577.2</v>
      </c>
      <c r="Q17" s="883">
        <v>284517.7</v>
      </c>
      <c r="R17" s="883">
        <v>299543.90000000002</v>
      </c>
      <c r="S17" s="883">
        <v>279621.8</v>
      </c>
      <c r="T17" s="883">
        <v>280709.5</v>
      </c>
      <c r="U17" s="883">
        <v>296232.7</v>
      </c>
      <c r="V17" s="883">
        <v>295768.59999999998</v>
      </c>
      <c r="W17" s="883">
        <v>300094.09999999998</v>
      </c>
      <c r="X17" s="883">
        <v>294978.7</v>
      </c>
      <c r="Y17" s="883">
        <v>289025.3</v>
      </c>
      <c r="Z17" s="883">
        <v>289916.7</v>
      </c>
      <c r="AA17" s="883">
        <v>304077.8</v>
      </c>
      <c r="AB17" s="883">
        <v>316295.90000000002</v>
      </c>
      <c r="AC17" s="883">
        <v>331419</v>
      </c>
      <c r="AD17" s="883">
        <v>312242.40000000002</v>
      </c>
      <c r="AE17" s="883">
        <v>357822.7</v>
      </c>
      <c r="AF17" s="885">
        <v>381315.5</v>
      </c>
      <c r="AG17" s="885">
        <v>398103.8</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v>220455.63</v>
      </c>
      <c r="F19" s="883">
        <v>208120.71</v>
      </c>
      <c r="G19" s="883">
        <v>203791.02</v>
      </c>
      <c r="H19" s="883">
        <v>197078.46</v>
      </c>
      <c r="I19" s="883">
        <v>195583.32</v>
      </c>
      <c r="J19" s="883">
        <v>191004.44</v>
      </c>
      <c r="K19" s="883">
        <v>178949.86</v>
      </c>
      <c r="L19" s="883">
        <v>170274.92</v>
      </c>
      <c r="M19" s="883">
        <v>162627.88</v>
      </c>
      <c r="N19" s="883">
        <v>157503.91</v>
      </c>
      <c r="O19" s="883">
        <v>150760.19</v>
      </c>
      <c r="P19" s="883">
        <v>150479.85</v>
      </c>
      <c r="Q19" s="883">
        <v>149109.31</v>
      </c>
      <c r="R19" s="883">
        <v>147473.99</v>
      </c>
      <c r="S19" s="883">
        <v>144405.84</v>
      </c>
      <c r="T19" s="883">
        <v>149903.6</v>
      </c>
      <c r="U19" s="883">
        <v>155074.29999999999</v>
      </c>
      <c r="V19" s="883">
        <v>153828.35</v>
      </c>
      <c r="W19" s="883">
        <v>152535.67000000001</v>
      </c>
      <c r="X19" s="883">
        <v>154716.09</v>
      </c>
      <c r="Y19" s="883">
        <v>150900.35999999999</v>
      </c>
      <c r="Z19" s="883">
        <v>153423.41</v>
      </c>
      <c r="AA19" s="883">
        <v>155354.64000000001</v>
      </c>
      <c r="AB19" s="883">
        <v>158734.28</v>
      </c>
      <c r="AC19" s="883">
        <v>153283.24</v>
      </c>
      <c r="AD19" s="885">
        <v>155744</v>
      </c>
      <c r="AE19" s="885">
        <v>150199.51</v>
      </c>
      <c r="AF19" s="885">
        <v>133176.69</v>
      </c>
      <c r="AG19" s="885">
        <v>132709.46</v>
      </c>
    </row>
    <row r="20" spans="2:33" x14ac:dyDescent="0.25">
      <c r="B20" s="881" t="s">
        <v>37</v>
      </c>
      <c r="C20" s="881" t="s">
        <v>39</v>
      </c>
      <c r="D20" s="882" t="s">
        <v>35</v>
      </c>
      <c r="E20" s="883">
        <v>116615</v>
      </c>
      <c r="F20" s="883">
        <v>110261</v>
      </c>
      <c r="G20" s="883">
        <v>105901</v>
      </c>
      <c r="H20" s="883">
        <v>101563</v>
      </c>
      <c r="I20" s="883">
        <v>100662</v>
      </c>
      <c r="J20" s="883">
        <v>96972</v>
      </c>
      <c r="K20" s="883">
        <v>91986</v>
      </c>
      <c r="L20" s="883">
        <v>87922</v>
      </c>
      <c r="M20" s="883">
        <v>84137</v>
      </c>
      <c r="N20" s="883">
        <v>81661</v>
      </c>
      <c r="O20" s="883">
        <v>78899</v>
      </c>
      <c r="P20" s="883">
        <v>81514</v>
      </c>
      <c r="Q20" s="883">
        <v>85545</v>
      </c>
      <c r="R20" s="883">
        <v>88853</v>
      </c>
      <c r="S20" s="883">
        <v>90012</v>
      </c>
      <c r="T20" s="883">
        <v>95031</v>
      </c>
      <c r="U20" s="883">
        <v>100678</v>
      </c>
      <c r="V20" s="883">
        <v>105181</v>
      </c>
      <c r="W20" s="883">
        <v>108520</v>
      </c>
      <c r="X20" s="883">
        <v>112541</v>
      </c>
      <c r="Y20" s="883">
        <v>114780</v>
      </c>
      <c r="Z20" s="883">
        <v>121498</v>
      </c>
      <c r="AA20" s="883">
        <v>128293</v>
      </c>
      <c r="AB20" s="883">
        <v>137857</v>
      </c>
      <c r="AC20" s="883">
        <v>144346</v>
      </c>
      <c r="AD20" s="885">
        <v>155744</v>
      </c>
      <c r="AE20" s="885">
        <v>163039</v>
      </c>
      <c r="AF20" s="885">
        <v>173919</v>
      </c>
      <c r="AG20" s="885">
        <v>205017</v>
      </c>
    </row>
    <row r="21" spans="2:33" x14ac:dyDescent="0.25">
      <c r="B21" s="881" t="s">
        <v>40</v>
      </c>
      <c r="C21" s="881" t="s">
        <v>38</v>
      </c>
      <c r="D21" s="882" t="s">
        <v>35</v>
      </c>
      <c r="E21" s="883">
        <v>397393.11</v>
      </c>
      <c r="F21" s="883">
        <v>388055.9</v>
      </c>
      <c r="G21" s="883">
        <v>379726.02</v>
      </c>
      <c r="H21" s="883">
        <v>369962.64</v>
      </c>
      <c r="I21" s="883">
        <v>375774.18</v>
      </c>
      <c r="J21" s="883">
        <v>364344.81</v>
      </c>
      <c r="K21" s="883">
        <v>344740.55</v>
      </c>
      <c r="L21" s="883">
        <v>318511.14</v>
      </c>
      <c r="M21" s="883">
        <v>310839.90000000002</v>
      </c>
      <c r="N21" s="883">
        <v>296582.26</v>
      </c>
      <c r="O21" s="883">
        <v>283331.95</v>
      </c>
      <c r="P21" s="883">
        <v>296272.31</v>
      </c>
      <c r="Q21" s="883">
        <v>296156.08</v>
      </c>
      <c r="R21" s="883">
        <v>304602.18</v>
      </c>
      <c r="S21" s="883">
        <v>305299.57</v>
      </c>
      <c r="T21" s="883">
        <v>309251.42</v>
      </c>
      <c r="U21" s="883">
        <v>324128.96000000002</v>
      </c>
      <c r="V21" s="883">
        <v>325097.55</v>
      </c>
      <c r="W21" s="883">
        <v>329708.03999999998</v>
      </c>
      <c r="X21" s="883">
        <v>332071.40000000002</v>
      </c>
      <c r="Y21" s="883">
        <v>329940.5</v>
      </c>
      <c r="Z21" s="883">
        <v>335015.90999999997</v>
      </c>
      <c r="AA21" s="883">
        <v>344391.86</v>
      </c>
      <c r="AB21" s="883">
        <v>361051.61</v>
      </c>
      <c r="AC21" s="883">
        <v>366514.46</v>
      </c>
      <c r="AD21" s="885">
        <v>387436</v>
      </c>
      <c r="AE21" s="885">
        <v>368722.84</v>
      </c>
      <c r="AF21" s="885">
        <v>348537.43</v>
      </c>
      <c r="AG21" s="885">
        <v>346174.07</v>
      </c>
    </row>
    <row r="22" spans="2:33" x14ac:dyDescent="0.25">
      <c r="B22" s="881" t="s">
        <v>40</v>
      </c>
      <c r="C22" s="881" t="s">
        <v>39</v>
      </c>
      <c r="D22" s="882" t="s">
        <v>35</v>
      </c>
      <c r="E22" s="883">
        <v>250875</v>
      </c>
      <c r="F22" s="883">
        <v>245094</v>
      </c>
      <c r="G22" s="883">
        <v>239148</v>
      </c>
      <c r="H22" s="883">
        <v>232205</v>
      </c>
      <c r="I22" s="883">
        <v>235301</v>
      </c>
      <c r="J22" s="883">
        <v>229785</v>
      </c>
      <c r="K22" s="883">
        <v>219140</v>
      </c>
      <c r="L22" s="883">
        <v>203234</v>
      </c>
      <c r="M22" s="883">
        <v>199087</v>
      </c>
      <c r="N22" s="883">
        <v>192292</v>
      </c>
      <c r="O22" s="883">
        <v>186707</v>
      </c>
      <c r="P22" s="883">
        <v>200049</v>
      </c>
      <c r="Q22" s="883">
        <v>208229</v>
      </c>
      <c r="R22" s="883">
        <v>220956</v>
      </c>
      <c r="S22" s="883">
        <v>224809</v>
      </c>
      <c r="T22" s="883">
        <v>230832</v>
      </c>
      <c r="U22" s="883">
        <v>249158</v>
      </c>
      <c r="V22" s="883">
        <v>257099</v>
      </c>
      <c r="W22" s="883">
        <v>266909</v>
      </c>
      <c r="X22" s="883">
        <v>274038</v>
      </c>
      <c r="Y22" s="883">
        <v>277947</v>
      </c>
      <c r="Z22" s="883">
        <v>288371</v>
      </c>
      <c r="AA22" s="883">
        <v>306278</v>
      </c>
      <c r="AB22" s="883">
        <v>335402</v>
      </c>
      <c r="AC22" s="883">
        <v>355763</v>
      </c>
      <c r="AD22" s="885">
        <v>387436</v>
      </c>
      <c r="AE22" s="885">
        <v>396014</v>
      </c>
      <c r="AF22" s="885">
        <v>435903</v>
      </c>
      <c r="AG22" s="885">
        <v>472614</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v>89382.9</v>
      </c>
      <c r="F24" s="883">
        <v>91236.2</v>
      </c>
      <c r="G24" s="883">
        <v>89020</v>
      </c>
      <c r="H24" s="883">
        <v>88049.3</v>
      </c>
      <c r="I24" s="883">
        <v>88537.9</v>
      </c>
      <c r="J24" s="883">
        <v>91774.3</v>
      </c>
      <c r="K24" s="883">
        <v>96572</v>
      </c>
      <c r="L24" s="883">
        <v>99307.9</v>
      </c>
      <c r="M24" s="883">
        <v>102129.4</v>
      </c>
      <c r="N24" s="883">
        <v>104730.2</v>
      </c>
      <c r="O24" s="883">
        <v>106546</v>
      </c>
      <c r="P24" s="883">
        <v>108495</v>
      </c>
      <c r="Q24" s="883">
        <v>108265.60000000001</v>
      </c>
      <c r="R24" s="883">
        <v>105236.1</v>
      </c>
      <c r="S24" s="883">
        <v>96168.6</v>
      </c>
      <c r="T24" s="883">
        <v>90595.4</v>
      </c>
      <c r="U24" s="883">
        <v>87154.4</v>
      </c>
      <c r="V24" s="883">
        <v>79706.7</v>
      </c>
      <c r="W24" s="883">
        <v>74015.399999999994</v>
      </c>
      <c r="X24" s="883">
        <v>67921.600000000006</v>
      </c>
      <c r="Y24" s="883">
        <v>66504.5</v>
      </c>
      <c r="Z24" s="883">
        <v>66849.600000000006</v>
      </c>
      <c r="AA24" s="883">
        <v>67458.3</v>
      </c>
      <c r="AB24" s="883">
        <v>68209.399999999994</v>
      </c>
      <c r="AC24" s="883">
        <v>70241.399999999994</v>
      </c>
      <c r="AD24" s="883">
        <v>65962.899999999994</v>
      </c>
      <c r="AE24" s="883">
        <v>80379.600000000006</v>
      </c>
      <c r="AF24" s="883">
        <v>93584.7</v>
      </c>
      <c r="AG24" s="883">
        <v>99822.1</v>
      </c>
    </row>
    <row r="25" spans="2:33" x14ac:dyDescent="0.25">
      <c r="B25" s="881" t="s">
        <v>37</v>
      </c>
      <c r="C25" s="881" t="s">
        <v>39</v>
      </c>
      <c r="D25" s="882" t="s">
        <v>35</v>
      </c>
      <c r="E25" s="883">
        <v>46773.4</v>
      </c>
      <c r="F25" s="883">
        <v>49058.3</v>
      </c>
      <c r="G25" s="883">
        <v>49313.3</v>
      </c>
      <c r="H25" s="883">
        <v>49088.1</v>
      </c>
      <c r="I25" s="883">
        <v>50024.6</v>
      </c>
      <c r="J25" s="883">
        <v>53815.3</v>
      </c>
      <c r="K25" s="883">
        <v>59583.7</v>
      </c>
      <c r="L25" s="883">
        <v>64146.1</v>
      </c>
      <c r="M25" s="883">
        <v>69102</v>
      </c>
      <c r="N25" s="883">
        <v>74592.3</v>
      </c>
      <c r="O25" s="883">
        <v>79023.399999999994</v>
      </c>
      <c r="P25" s="883">
        <v>82747.899999999994</v>
      </c>
      <c r="Q25" s="883">
        <v>86465.4</v>
      </c>
      <c r="R25" s="883">
        <v>88805.8</v>
      </c>
      <c r="S25" s="883">
        <v>84270.399999999994</v>
      </c>
      <c r="T25" s="883">
        <v>80291.7</v>
      </c>
      <c r="U25" s="883">
        <v>81533.5</v>
      </c>
      <c r="V25" s="883">
        <v>75509.600000000006</v>
      </c>
      <c r="W25" s="883">
        <v>70440.3</v>
      </c>
      <c r="X25" s="883">
        <v>64357.2</v>
      </c>
      <c r="Y25" s="883">
        <v>63469.7</v>
      </c>
      <c r="Z25" s="883">
        <v>64483.8</v>
      </c>
      <c r="AA25" s="883">
        <v>65500.3</v>
      </c>
      <c r="AB25" s="883">
        <v>66588.899999999994</v>
      </c>
      <c r="AC25" s="883">
        <v>69190.8</v>
      </c>
      <c r="AD25" s="883">
        <v>65962.899999999994</v>
      </c>
      <c r="AE25" s="883">
        <v>85329.4</v>
      </c>
      <c r="AF25" s="883">
        <v>101920.2</v>
      </c>
      <c r="AG25" s="883">
        <v>110284.3</v>
      </c>
    </row>
    <row r="26" spans="2:33" x14ac:dyDescent="0.25">
      <c r="B26" s="881" t="s">
        <v>40</v>
      </c>
      <c r="C26" s="881" t="s">
        <v>39</v>
      </c>
      <c r="D26" s="882" t="s">
        <v>35</v>
      </c>
      <c r="E26" s="883">
        <v>148748.70000000001</v>
      </c>
      <c r="F26" s="883">
        <v>154862.29999999999</v>
      </c>
      <c r="G26" s="883">
        <v>158459.6</v>
      </c>
      <c r="H26" s="883">
        <v>161716.6</v>
      </c>
      <c r="I26" s="883">
        <v>168817.9</v>
      </c>
      <c r="J26" s="883">
        <v>182134.8</v>
      </c>
      <c r="K26" s="883">
        <v>194629.4</v>
      </c>
      <c r="L26" s="883">
        <v>206585.4</v>
      </c>
      <c r="M26" s="883">
        <v>216856.6</v>
      </c>
      <c r="N26" s="883">
        <v>231202.7</v>
      </c>
      <c r="O26" s="883">
        <v>247341.9</v>
      </c>
      <c r="P26" s="883">
        <v>259286</v>
      </c>
      <c r="Q26" s="883">
        <v>271873.90000000002</v>
      </c>
      <c r="R26" s="883">
        <v>275664.8</v>
      </c>
      <c r="S26" s="883">
        <v>255986.4</v>
      </c>
      <c r="T26" s="883">
        <v>252295.2</v>
      </c>
      <c r="U26" s="883">
        <v>254560.7</v>
      </c>
      <c r="V26" s="883">
        <v>226024.2</v>
      </c>
      <c r="W26" s="883">
        <v>206893.7</v>
      </c>
      <c r="X26" s="883">
        <v>191814.8</v>
      </c>
      <c r="Y26" s="883">
        <v>186611.4</v>
      </c>
      <c r="Z26" s="883">
        <v>184000.4</v>
      </c>
      <c r="AA26" s="883">
        <v>183971.8</v>
      </c>
      <c r="AB26" s="883">
        <v>186937.60000000001</v>
      </c>
      <c r="AC26" s="883">
        <v>192488.4</v>
      </c>
      <c r="AD26" s="883">
        <v>182344.4</v>
      </c>
      <c r="AE26" s="883">
        <v>240050.9</v>
      </c>
      <c r="AF26" s="883">
        <v>298240.7</v>
      </c>
      <c r="AG26" s="883">
        <v>326169.7</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v>30769.708999999999</v>
      </c>
      <c r="F28" s="883">
        <v>30203.555</v>
      </c>
      <c r="G28" s="883">
        <v>30407.941999999999</v>
      </c>
      <c r="H28" s="883">
        <v>31498.702000000001</v>
      </c>
      <c r="I28" s="883">
        <v>33901.281999999999</v>
      </c>
      <c r="J28" s="883">
        <v>34680.209000000003</v>
      </c>
      <c r="K28" s="883">
        <v>35216.184999999998</v>
      </c>
      <c r="L28" s="883">
        <v>34524.525999999998</v>
      </c>
      <c r="M28" s="883">
        <v>32932.802000000003</v>
      </c>
      <c r="N28" s="883">
        <v>32439.545999999998</v>
      </c>
      <c r="O28" s="883">
        <v>33773.650999999998</v>
      </c>
      <c r="P28" s="883">
        <v>34774.796000000002</v>
      </c>
      <c r="Q28" s="883">
        <v>37195.002</v>
      </c>
      <c r="R28" s="883">
        <v>38641.131999999998</v>
      </c>
      <c r="S28" s="883">
        <v>36863.387999999999</v>
      </c>
      <c r="T28" s="883">
        <v>32548.272000000001</v>
      </c>
      <c r="U28" s="883">
        <v>32828.336000000003</v>
      </c>
      <c r="V28" s="883">
        <v>30050.435000000001</v>
      </c>
      <c r="W28" s="883">
        <v>28171.108</v>
      </c>
      <c r="X28" s="883">
        <v>28896.350999999999</v>
      </c>
      <c r="Y28" s="883">
        <v>30642.796999999999</v>
      </c>
      <c r="Z28" s="883">
        <v>33633.425000000003</v>
      </c>
      <c r="AA28" s="883">
        <v>36136.239000000001</v>
      </c>
      <c r="AB28" s="883">
        <v>37954.748</v>
      </c>
      <c r="AC28" s="883">
        <v>40254.436000000002</v>
      </c>
      <c r="AD28" s="883">
        <v>39944.589999999997</v>
      </c>
      <c r="AE28" s="883">
        <v>41332</v>
      </c>
      <c r="AF28" s="883">
        <v>43938</v>
      </c>
      <c r="AG28" s="883">
        <v>44861.097000000002</v>
      </c>
    </row>
    <row r="29" spans="2:33" x14ac:dyDescent="0.25">
      <c r="B29" s="881" t="s">
        <v>37</v>
      </c>
      <c r="C29" s="881" t="s">
        <v>39</v>
      </c>
      <c r="D29" s="882" t="s">
        <v>35</v>
      </c>
      <c r="E29" s="883">
        <v>15435</v>
      </c>
      <c r="F29" s="883">
        <v>15812</v>
      </c>
      <c r="G29" s="883">
        <v>16420</v>
      </c>
      <c r="H29" s="883">
        <v>17581</v>
      </c>
      <c r="I29" s="883">
        <v>19803</v>
      </c>
      <c r="J29" s="883">
        <v>21482</v>
      </c>
      <c r="K29" s="883">
        <v>23523</v>
      </c>
      <c r="L29" s="883">
        <v>24770</v>
      </c>
      <c r="M29" s="883">
        <v>24837</v>
      </c>
      <c r="N29" s="883">
        <v>25118</v>
      </c>
      <c r="O29" s="883">
        <v>26482</v>
      </c>
      <c r="P29" s="883">
        <v>28306</v>
      </c>
      <c r="Q29" s="883">
        <v>30813</v>
      </c>
      <c r="R29" s="883">
        <v>33104</v>
      </c>
      <c r="S29" s="883">
        <v>33394</v>
      </c>
      <c r="T29" s="883">
        <v>29984</v>
      </c>
      <c r="U29" s="883">
        <v>29686</v>
      </c>
      <c r="V29" s="883">
        <v>27183</v>
      </c>
      <c r="W29" s="883">
        <v>25598</v>
      </c>
      <c r="X29" s="883">
        <v>25828</v>
      </c>
      <c r="Y29" s="883">
        <v>26128</v>
      </c>
      <c r="Z29" s="883">
        <v>28180</v>
      </c>
      <c r="AA29" s="883">
        <v>29966</v>
      </c>
      <c r="AB29" s="883">
        <v>32629</v>
      </c>
      <c r="AC29" s="883">
        <v>36247</v>
      </c>
      <c r="AD29" s="883">
        <v>38666</v>
      </c>
      <c r="AE29" s="883">
        <v>41332</v>
      </c>
      <c r="AF29" s="883">
        <v>43981</v>
      </c>
      <c r="AG29" s="883">
        <v>48511</v>
      </c>
    </row>
    <row r="30" spans="2:33" x14ac:dyDescent="0.25">
      <c r="B30" s="881" t="s">
        <v>40</v>
      </c>
      <c r="C30" s="881" t="s">
        <v>45</v>
      </c>
      <c r="D30" s="882" t="s">
        <v>35</v>
      </c>
      <c r="E30" s="883">
        <v>80277.773000000001</v>
      </c>
      <c r="F30" s="883">
        <v>83172.017999999996</v>
      </c>
      <c r="G30" s="883">
        <v>85962.505000000005</v>
      </c>
      <c r="H30" s="883">
        <v>89823.482000000004</v>
      </c>
      <c r="I30" s="883">
        <v>96265.505999999994</v>
      </c>
      <c r="J30" s="883">
        <v>101030.47500000001</v>
      </c>
      <c r="K30" s="883">
        <v>103913.78</v>
      </c>
      <c r="L30" s="883">
        <v>101070.81200000001</v>
      </c>
      <c r="M30" s="883">
        <v>98457.271999999997</v>
      </c>
      <c r="N30" s="883">
        <v>97987.5</v>
      </c>
      <c r="O30" s="883">
        <v>101606.296</v>
      </c>
      <c r="P30" s="883">
        <v>106005.876</v>
      </c>
      <c r="Q30" s="883">
        <v>113271.12300000001</v>
      </c>
      <c r="R30" s="883">
        <v>118227.876</v>
      </c>
      <c r="S30" s="883">
        <v>112386.842</v>
      </c>
      <c r="T30" s="883">
        <v>100078.81600000001</v>
      </c>
      <c r="U30" s="883">
        <v>103879.306</v>
      </c>
      <c r="V30" s="883">
        <v>95282.381999999998</v>
      </c>
      <c r="W30" s="883">
        <v>89851.395000000004</v>
      </c>
      <c r="X30" s="883">
        <v>92007.286999999997</v>
      </c>
      <c r="Y30" s="883">
        <v>98082.778000000006</v>
      </c>
      <c r="Z30" s="883">
        <v>107846.91</v>
      </c>
      <c r="AA30" s="883">
        <v>114164.901</v>
      </c>
      <c r="AB30" s="883">
        <v>122796.958</v>
      </c>
      <c r="AC30" s="883">
        <v>128640.04399999999</v>
      </c>
      <c r="AD30" s="883">
        <v>128750.977</v>
      </c>
      <c r="AE30" s="883">
        <v>133525</v>
      </c>
      <c r="AF30" s="883">
        <v>140204</v>
      </c>
      <c r="AG30" s="883">
        <v>142278.39999999999</v>
      </c>
    </row>
    <row r="31" spans="2:33" x14ac:dyDescent="0.25">
      <c r="B31" s="881" t="s">
        <v>40</v>
      </c>
      <c r="C31" s="881" t="s">
        <v>39</v>
      </c>
      <c r="D31" s="882" t="s">
        <v>35</v>
      </c>
      <c r="E31" s="883">
        <v>45461</v>
      </c>
      <c r="F31" s="883">
        <v>48285</v>
      </c>
      <c r="G31" s="883">
        <v>50852</v>
      </c>
      <c r="H31" s="883">
        <v>54407</v>
      </c>
      <c r="I31" s="883">
        <v>60083</v>
      </c>
      <c r="J31" s="883">
        <v>66015</v>
      </c>
      <c r="K31" s="883">
        <v>71092</v>
      </c>
      <c r="L31" s="883">
        <v>72510</v>
      </c>
      <c r="M31" s="883">
        <v>72726</v>
      </c>
      <c r="N31" s="883">
        <v>73840</v>
      </c>
      <c r="O31" s="883">
        <v>77921</v>
      </c>
      <c r="P31" s="883">
        <v>83868</v>
      </c>
      <c r="Q31" s="883">
        <v>91796</v>
      </c>
      <c r="R31" s="883">
        <v>99140</v>
      </c>
      <c r="S31" s="883">
        <v>96544</v>
      </c>
      <c r="T31" s="883">
        <v>87742</v>
      </c>
      <c r="U31" s="883">
        <v>91519</v>
      </c>
      <c r="V31" s="883">
        <v>84528</v>
      </c>
      <c r="W31" s="883">
        <v>79645</v>
      </c>
      <c r="X31" s="883">
        <v>80975</v>
      </c>
      <c r="Y31" s="883">
        <v>84872</v>
      </c>
      <c r="Z31" s="883">
        <v>92672</v>
      </c>
      <c r="AA31" s="883">
        <v>98743</v>
      </c>
      <c r="AB31" s="883">
        <v>109261</v>
      </c>
      <c r="AC31" s="883">
        <v>118281</v>
      </c>
      <c r="AD31" s="883">
        <v>122952</v>
      </c>
      <c r="AE31" s="883">
        <v>133525</v>
      </c>
      <c r="AF31" s="883">
        <v>149842</v>
      </c>
      <c r="AG31" s="883">
        <v>160119</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4" x14ac:dyDescent="0.25">
      <c r="B33" s="881" t="s">
        <v>37</v>
      </c>
      <c r="C33" s="881" t="s">
        <v>38</v>
      </c>
      <c r="D33" s="882" t="s">
        <v>35</v>
      </c>
      <c r="E33" s="883">
        <v>78074</v>
      </c>
      <c r="F33" s="883">
        <v>77505</v>
      </c>
      <c r="G33" s="883">
        <v>78642</v>
      </c>
      <c r="H33" s="883">
        <v>82264</v>
      </c>
      <c r="I33" s="883">
        <v>87290</v>
      </c>
      <c r="J33" s="883">
        <v>91917</v>
      </c>
      <c r="K33" s="883">
        <v>98431</v>
      </c>
      <c r="L33" s="883">
        <v>102130</v>
      </c>
      <c r="M33" s="883">
        <v>104778</v>
      </c>
      <c r="N33" s="883">
        <v>106231</v>
      </c>
      <c r="O33" s="883">
        <v>110787</v>
      </c>
      <c r="P33" s="883">
        <v>114685</v>
      </c>
      <c r="Q33" s="883">
        <v>116051</v>
      </c>
      <c r="R33" s="883">
        <v>114043</v>
      </c>
      <c r="S33" s="883">
        <v>104294</v>
      </c>
      <c r="T33" s="883">
        <v>88359</v>
      </c>
      <c r="U33" s="883">
        <v>76662</v>
      </c>
      <c r="V33" s="883">
        <v>69224</v>
      </c>
      <c r="W33" s="883">
        <v>62252</v>
      </c>
      <c r="X33" s="883">
        <v>62040</v>
      </c>
      <c r="Y33" s="883">
        <v>65739</v>
      </c>
      <c r="Z33" s="883">
        <v>68062</v>
      </c>
      <c r="AA33" s="883">
        <v>69238</v>
      </c>
      <c r="AB33" s="883">
        <v>71346</v>
      </c>
      <c r="AC33" s="883">
        <v>74683</v>
      </c>
      <c r="AD33" s="883">
        <v>63700</v>
      </c>
      <c r="AE33" s="883">
        <v>63050</v>
      </c>
      <c r="AF33" s="885">
        <v>68835</v>
      </c>
      <c r="AG33" s="885">
        <v>70308</v>
      </c>
    </row>
    <row r="34" spans="2:34" x14ac:dyDescent="0.25">
      <c r="B34" s="881" t="s">
        <v>37</v>
      </c>
      <c r="C34" s="881" t="s">
        <v>39</v>
      </c>
      <c r="D34" s="882" t="s">
        <v>35</v>
      </c>
      <c r="E34" s="883">
        <v>39514</v>
      </c>
      <c r="F34" s="883">
        <v>40626</v>
      </c>
      <c r="G34" s="883">
        <v>42471</v>
      </c>
      <c r="H34" s="883">
        <v>46562</v>
      </c>
      <c r="I34" s="883">
        <v>52407</v>
      </c>
      <c r="J34" s="883">
        <v>59618</v>
      </c>
      <c r="K34" s="883">
        <v>67550</v>
      </c>
      <c r="L34" s="883">
        <v>75008</v>
      </c>
      <c r="M34" s="883">
        <v>81851</v>
      </c>
      <c r="N34" s="883">
        <v>88836</v>
      </c>
      <c r="O34" s="883">
        <v>100903</v>
      </c>
      <c r="P34" s="883">
        <v>111572</v>
      </c>
      <c r="Q34" s="883">
        <v>116462</v>
      </c>
      <c r="R34" s="883">
        <v>118569</v>
      </c>
      <c r="S34" s="883">
        <v>110029</v>
      </c>
      <c r="T34" s="883">
        <v>89685</v>
      </c>
      <c r="U34" s="883">
        <v>75556</v>
      </c>
      <c r="V34" s="883">
        <v>64407</v>
      </c>
      <c r="W34" s="883">
        <v>55533</v>
      </c>
      <c r="X34" s="883">
        <v>55390</v>
      </c>
      <c r="Y34" s="883">
        <v>58924</v>
      </c>
      <c r="Z34" s="883">
        <v>61744</v>
      </c>
      <c r="AA34" s="883">
        <v>64233</v>
      </c>
      <c r="AB34" s="883">
        <v>67144</v>
      </c>
      <c r="AC34" s="883">
        <v>73774</v>
      </c>
      <c r="AD34" s="883">
        <v>63700</v>
      </c>
      <c r="AE34" s="883">
        <v>65544</v>
      </c>
      <c r="AF34" s="885">
        <v>73136</v>
      </c>
      <c r="AG34" s="885">
        <v>80805</v>
      </c>
    </row>
    <row r="35" spans="2:34" x14ac:dyDescent="0.25">
      <c r="B35" s="881" t="s">
        <v>40</v>
      </c>
      <c r="C35" s="881" t="s">
        <v>39</v>
      </c>
      <c r="D35" s="882" t="s">
        <v>35</v>
      </c>
      <c r="E35" s="883">
        <v>88320</v>
      </c>
      <c r="F35" s="883">
        <v>91050</v>
      </c>
      <c r="G35" s="883">
        <v>96563</v>
      </c>
      <c r="H35" s="883">
        <v>107680</v>
      </c>
      <c r="I35" s="883">
        <v>123038</v>
      </c>
      <c r="J35" s="883">
        <v>143209</v>
      </c>
      <c r="K35" s="883">
        <v>163487</v>
      </c>
      <c r="L35" s="883">
        <v>205482</v>
      </c>
      <c r="M35" s="883">
        <v>233433</v>
      </c>
      <c r="N35" s="883">
        <v>254338</v>
      </c>
      <c r="O35" s="883">
        <v>301433</v>
      </c>
      <c r="P35" s="883">
        <v>347132</v>
      </c>
      <c r="Q35" s="883">
        <v>350171</v>
      </c>
      <c r="R35" s="883">
        <v>307168</v>
      </c>
      <c r="S35" s="883">
        <v>261411</v>
      </c>
      <c r="T35" s="883">
        <v>196937</v>
      </c>
      <c r="U35" s="883">
        <v>161521</v>
      </c>
      <c r="V35" s="883">
        <v>133972</v>
      </c>
      <c r="W35" s="883">
        <v>119053</v>
      </c>
      <c r="X35" s="883">
        <v>121644</v>
      </c>
      <c r="Y35" s="883">
        <v>126605</v>
      </c>
      <c r="Z35" s="883">
        <v>128532</v>
      </c>
      <c r="AA35" s="883">
        <v>140043</v>
      </c>
      <c r="AB35" s="883">
        <v>152446</v>
      </c>
      <c r="AC35" s="883">
        <v>169139</v>
      </c>
      <c r="AD35" s="883">
        <v>153540</v>
      </c>
      <c r="AE35" s="883">
        <v>164022</v>
      </c>
      <c r="AF35" s="885">
        <v>188052</v>
      </c>
      <c r="AG35" s="885">
        <v>203063</v>
      </c>
    </row>
    <row r="36" spans="2:34"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4" x14ac:dyDescent="0.25">
      <c r="B37" s="881" t="s">
        <v>37</v>
      </c>
      <c r="C37" s="881" t="s">
        <v>48</v>
      </c>
      <c r="D37" s="882" t="s">
        <v>35</v>
      </c>
      <c r="E37" s="883">
        <v>117485</v>
      </c>
      <c r="F37" s="883">
        <v>120255</v>
      </c>
      <c r="G37" s="883">
        <v>121999</v>
      </c>
      <c r="H37" s="883">
        <v>128042</v>
      </c>
      <c r="I37" s="883">
        <v>135049</v>
      </c>
      <c r="J37" s="883">
        <v>134735</v>
      </c>
      <c r="K37" s="883">
        <v>134851</v>
      </c>
      <c r="L37" s="883">
        <v>134166</v>
      </c>
      <c r="M37" s="883">
        <v>131369</v>
      </c>
      <c r="N37" s="883">
        <v>130405</v>
      </c>
      <c r="O37" s="883">
        <v>129295</v>
      </c>
      <c r="P37" s="883">
        <v>130722</v>
      </c>
      <c r="Q37" s="883">
        <v>128664</v>
      </c>
      <c r="R37" s="883">
        <v>120287</v>
      </c>
      <c r="S37" s="883">
        <v>101251</v>
      </c>
      <c r="T37" s="883">
        <v>110185</v>
      </c>
      <c r="U37" s="883">
        <v>116426</v>
      </c>
      <c r="V37" s="883">
        <v>114976</v>
      </c>
      <c r="W37" s="883">
        <v>120654</v>
      </c>
      <c r="X37" s="883">
        <v>124972</v>
      </c>
      <c r="Y37" s="883">
        <v>130406</v>
      </c>
      <c r="Z37" s="883">
        <v>128292</v>
      </c>
      <c r="AA37" s="883">
        <v>133656</v>
      </c>
      <c r="AB37" s="883">
        <v>131261</v>
      </c>
      <c r="AC37" s="883">
        <v>132130</v>
      </c>
      <c r="AD37" s="883">
        <v>115153</v>
      </c>
      <c r="AE37" s="883">
        <v>128891</v>
      </c>
      <c r="AF37" s="883">
        <v>138259</v>
      </c>
      <c r="AG37" s="886" t="s">
        <v>35</v>
      </c>
    </row>
    <row r="38" spans="2:34" x14ac:dyDescent="0.25">
      <c r="B38" s="881" t="s">
        <v>37</v>
      </c>
      <c r="C38" s="881" t="s">
        <v>49</v>
      </c>
      <c r="D38" s="882" t="s">
        <v>35</v>
      </c>
      <c r="E38" s="883">
        <v>39006</v>
      </c>
      <c r="F38" s="883">
        <v>41899</v>
      </c>
      <c r="G38" s="883">
        <v>41690</v>
      </c>
      <c r="H38" s="883">
        <v>46671</v>
      </c>
      <c r="I38" s="883">
        <v>52075</v>
      </c>
      <c r="J38" s="883">
        <v>56909</v>
      </c>
      <c r="K38" s="883">
        <v>60663</v>
      </c>
      <c r="L38" s="883">
        <v>65430</v>
      </c>
      <c r="M38" s="883">
        <v>70265</v>
      </c>
      <c r="N38" s="883">
        <v>74050</v>
      </c>
      <c r="O38" s="883">
        <v>81484</v>
      </c>
      <c r="P38" s="883">
        <v>85501</v>
      </c>
      <c r="Q38" s="883">
        <v>91540</v>
      </c>
      <c r="R38" s="883">
        <v>93180</v>
      </c>
      <c r="S38" s="883">
        <v>77229</v>
      </c>
      <c r="T38" s="883">
        <v>78262</v>
      </c>
      <c r="U38" s="883">
        <v>81344</v>
      </c>
      <c r="V38" s="883">
        <v>82639</v>
      </c>
      <c r="W38" s="883">
        <v>89416</v>
      </c>
      <c r="X38" s="883">
        <v>95963</v>
      </c>
      <c r="Y38" s="883">
        <v>104932</v>
      </c>
      <c r="Z38" s="883">
        <v>108067</v>
      </c>
      <c r="AA38" s="883">
        <v>114987</v>
      </c>
      <c r="AB38" s="883">
        <v>120172</v>
      </c>
      <c r="AC38" s="883">
        <v>124396</v>
      </c>
      <c r="AD38" s="883">
        <v>106957</v>
      </c>
      <c r="AE38" s="883">
        <v>119477</v>
      </c>
      <c r="AF38" s="883">
        <v>138259</v>
      </c>
      <c r="AG38" s="886" t="s">
        <v>35</v>
      </c>
    </row>
    <row r="39" spans="2:34" x14ac:dyDescent="0.25">
      <c r="B39" s="881" t="s">
        <v>40</v>
      </c>
      <c r="C39" s="881" t="s">
        <v>49</v>
      </c>
      <c r="D39" s="882" t="s">
        <v>35</v>
      </c>
      <c r="E39" s="883">
        <v>94023</v>
      </c>
      <c r="F39" s="883">
        <v>102239</v>
      </c>
      <c r="G39" s="883">
        <v>107826</v>
      </c>
      <c r="H39" s="883">
        <v>115907</v>
      </c>
      <c r="I39" s="883">
        <v>124072</v>
      </c>
      <c r="J39" s="883">
        <v>135103</v>
      </c>
      <c r="K39" s="883">
        <v>145404</v>
      </c>
      <c r="L39" s="883">
        <v>157664</v>
      </c>
      <c r="M39" s="883">
        <v>168852</v>
      </c>
      <c r="N39" s="883">
        <v>181575</v>
      </c>
      <c r="O39" s="883">
        <v>191427</v>
      </c>
      <c r="P39" s="883">
        <v>204694</v>
      </c>
      <c r="Q39" s="883">
        <v>223808</v>
      </c>
      <c r="R39" s="883">
        <v>231580</v>
      </c>
      <c r="S39" s="883">
        <v>200747</v>
      </c>
      <c r="T39" s="883">
        <v>206201</v>
      </c>
      <c r="U39" s="883">
        <v>211412</v>
      </c>
      <c r="V39" s="883">
        <v>217187</v>
      </c>
      <c r="W39" s="883">
        <v>230097</v>
      </c>
      <c r="X39" s="883">
        <v>249984</v>
      </c>
      <c r="Y39" s="883">
        <v>270962</v>
      </c>
      <c r="Z39" s="883">
        <v>283618</v>
      </c>
      <c r="AA39" s="883">
        <v>301872</v>
      </c>
      <c r="AB39" s="883">
        <v>326728</v>
      </c>
      <c r="AC39" s="883">
        <v>337354</v>
      </c>
      <c r="AD39" s="883">
        <v>297665</v>
      </c>
      <c r="AE39" s="883">
        <v>331406</v>
      </c>
      <c r="AF39" s="883">
        <v>382628</v>
      </c>
      <c r="AG39" s="886" t="s">
        <v>35</v>
      </c>
    </row>
    <row r="41" spans="2:34" x14ac:dyDescent="0.25">
      <c r="B41" s="887" t="s">
        <v>50</v>
      </c>
      <c r="AH41" s="888" t="s">
        <v>0</v>
      </c>
    </row>
  </sheetData>
  <mergeCells count="8">
    <mergeCell ref="B32:AF32"/>
    <mergeCell ref="B36:AF36"/>
    <mergeCell ref="B6:D6"/>
    <mergeCell ref="B8:AF8"/>
    <mergeCell ref="B13:AF13"/>
    <mergeCell ref="B18:AF18"/>
    <mergeCell ref="B23:AF23"/>
    <mergeCell ref="B27:AF27"/>
  </mergeCells>
  <hyperlinks>
    <hyperlink ref="B41" r:id="rId1" xr:uid="{72490152-9CDA-4581-B970-FD1705293182}"/>
    <hyperlink ref="AH41" r:id="rId2" xr:uid="{4905CEC1-0100-4D2B-98DD-62C2E248E5E7}"/>
  </hyperlinks>
  <pageMargins left="0.7" right="0.7" top="0.75" bottom="0.75" header="0.3" footer="0.3"/>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36AD-D04D-4E4A-9D00-10641C4ED2CE}">
  <dimension ref="B1:AG39"/>
  <sheetViews>
    <sheetView topLeftCell="C1" workbookViewId="0">
      <selection activeCell="E9" sqref="E9"/>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commerce!E9+transport!E9+information!E9+financiers!E9+'SRE1'!E9+'SRE2'!E9+administration!E9+éducation!E9+santé!E9</f>
        <v>179796.5</v>
      </c>
      <c r="F9" s="883">
        <f>commerce!F9+transport!F9+information!F9+financiers!F9+'SRE1'!F9+'SRE2'!F9+administration!F9+éducation!F9+santé!F9</f>
        <v>180362.9</v>
      </c>
      <c r="G9" s="883">
        <f>commerce!G9+transport!G9+information!G9+financiers!G9+'SRE1'!G9+'SRE2'!G9+administration!G9+éducation!G9+santé!G9</f>
        <v>185349.6</v>
      </c>
      <c r="H9" s="883">
        <f>commerce!H9+transport!H9+information!H9+financiers!H9+'SRE1'!H9+'SRE2'!H9+administration!H9+éducation!H9+santé!H9</f>
        <v>188310.6</v>
      </c>
      <c r="I9" s="883">
        <f>commerce!I9+transport!I9+information!I9+financiers!I9+'SRE1'!I9+'SRE2'!I9+administration!I9+éducation!I9+santé!I9</f>
        <v>196761.40000000002</v>
      </c>
      <c r="J9" s="883">
        <f>commerce!J9+transport!J9+information!J9+financiers!J9+'SRE1'!J9+'SRE2'!J9+administration!J9+éducation!J9+santé!J9</f>
        <v>200635.69999999998</v>
      </c>
      <c r="K9" s="883">
        <f>commerce!K9+transport!K9+information!K9+financiers!K9+'SRE1'!K9+'SRE2'!K9+administration!K9+éducation!K9+santé!K9</f>
        <v>204931.1</v>
      </c>
      <c r="L9" s="883">
        <f>commerce!L9+transport!L9+information!L9+financiers!L9+'SRE1'!L9+'SRE2'!L9+administration!L9+éducation!L9+santé!L9</f>
        <v>209641.69999999998</v>
      </c>
      <c r="M9" s="883">
        <f>commerce!M9+transport!M9+information!M9+financiers!M9+'SRE1'!M9+'SRE2'!M9+administration!M9+éducation!M9+santé!M9</f>
        <v>212490.4</v>
      </c>
      <c r="N9" s="883">
        <f>commerce!N9+transport!N9+information!N9+financiers!N9+'SRE1'!N9+'SRE2'!N9+administration!N9+éducation!N9+santé!N9</f>
        <v>218076.1</v>
      </c>
      <c r="O9" s="883">
        <f>commerce!O9+transport!O9+information!O9+financiers!O9+'SRE1'!O9+'SRE2'!O9+administration!O9+éducation!O9+santé!O9</f>
        <v>222685.6</v>
      </c>
      <c r="P9" s="883">
        <f>commerce!P9+transport!P9+information!P9+financiers!P9+'SRE1'!P9+'SRE2'!P9+administration!P9+éducation!P9+santé!P9</f>
        <v>229066.69999999998</v>
      </c>
      <c r="Q9" s="883">
        <f>commerce!Q9+transport!Q9+information!Q9+financiers!Q9+'SRE1'!Q9+'SRE2'!Q9+administration!Q9+éducation!Q9+santé!Q9</f>
        <v>237392.2</v>
      </c>
      <c r="R9" s="883">
        <f>commerce!R9+transport!R9+information!R9+financiers!R9+'SRE1'!R9+'SRE2'!R9+administration!R9+éducation!R9+santé!R9</f>
        <v>241354.8</v>
      </c>
      <c r="S9" s="883">
        <f>commerce!S9+transport!S9+information!S9+financiers!S9+'SRE1'!S9+'SRE2'!S9+administration!S9+éducation!S9+santé!S9</f>
        <v>239317.09999999998</v>
      </c>
      <c r="T9" s="883">
        <f>commerce!T9+transport!T9+information!T9+financiers!T9+'SRE1'!T9+'SRE2'!T9+administration!T9+éducation!T9+santé!T9</f>
        <v>244306.90000000002</v>
      </c>
      <c r="U9" s="883">
        <f>commerce!U9+transport!U9+information!U9+financiers!U9+'SRE1'!U9+'SRE2'!U9+administration!U9+éducation!U9+santé!U9</f>
        <v>248631.6</v>
      </c>
      <c r="V9" s="883">
        <f>commerce!V9+transport!V9+information!V9+financiers!V9+'SRE1'!V9+'SRE2'!V9+administration!V9+éducation!V9+santé!V9</f>
        <v>250882.00000000003</v>
      </c>
      <c r="W9" s="883">
        <f>commerce!W9+transport!W9+information!W9+financiers!W9+'SRE1'!W9+'SRE2'!W9+administration!W9+éducation!W9+santé!W9</f>
        <v>250609.80000000002</v>
      </c>
      <c r="X9" s="883">
        <f>commerce!X9+transport!X9+information!X9+financiers!X9+'SRE1'!X9+'SRE2'!X9+administration!X9+éducation!X9+santé!X9</f>
        <v>255914.1</v>
      </c>
      <c r="Y9" s="883">
        <f>commerce!Y9+transport!Y9+information!Y9+financiers!Y9+'SRE1'!Y9+'SRE2'!Y9+administration!Y9+éducation!Y9+santé!Y9</f>
        <v>260552.2</v>
      </c>
      <c r="Z9" s="883">
        <f>commerce!Z9+transport!Z9+information!Z9+financiers!Z9+'SRE1'!Z9+'SRE2'!Z9+administration!Z9+éducation!Z9+santé!Z9</f>
        <v>264814.5</v>
      </c>
      <c r="AA9" s="883">
        <f>commerce!AA9+transport!AA9+information!AA9+financiers!AA9+'SRE1'!AA9+'SRE2'!AA9+administration!AA9+éducation!AA9+santé!AA9</f>
        <v>268066.39999999997</v>
      </c>
      <c r="AB9" s="883">
        <f>commerce!AB9+transport!AB9+information!AB9+financiers!AB9+'SRE1'!AB9+'SRE2'!AB9+administration!AB9+éducation!AB9+santé!AB9</f>
        <v>274561.90000000002</v>
      </c>
      <c r="AC9" s="883">
        <f>commerce!AC9+transport!AC9+information!AC9+financiers!AC9+'SRE1'!AC9+'SRE2'!AC9+administration!AC9+éducation!AC9+santé!AC9</f>
        <v>280767.30000000005</v>
      </c>
      <c r="AD9" s="883">
        <f>commerce!AD9+transport!AD9+information!AD9+financiers!AD9+'SRE1'!AD9+'SRE2'!AD9+administration!AD9+éducation!AD9+santé!AD9</f>
        <v>272946.3</v>
      </c>
      <c r="AE9" s="883">
        <f>commerce!AE9+transport!AE9+information!AE9+financiers!AE9+'SRE1'!AE9+'SRE2'!AE9+administration!AE9+éducation!AE9+santé!AE9</f>
        <v>293894.90000000002</v>
      </c>
      <c r="AF9" s="883">
        <f>commerce!AF9+transport!AF9+information!AF9+financiers!AF9+'SRE1'!AF9+'SRE2'!AF9+administration!AF9+éducation!AF9+santé!AF9</f>
        <v>303718.5</v>
      </c>
      <c r="AG9" s="883">
        <f>commerce!AG9+transport!AG9+information!AG9+financiers!AG9+'SRE1'!AG9+'SRE2'!AG9+administration!AG9+éducation!AG9+santé!AG9</f>
        <v>306716.09999999998</v>
      </c>
    </row>
    <row r="10" spans="2:33" x14ac:dyDescent="0.25">
      <c r="B10" s="881" t="s">
        <v>37</v>
      </c>
      <c r="C10" s="881" t="s">
        <v>39</v>
      </c>
      <c r="D10" s="882" t="s">
        <v>35</v>
      </c>
      <c r="E10" s="883">
        <f>commerce!E10+transport!E10+information!E10+financiers!E10+'SRE1'!E10+'SRE2'!E10+administration!E10+éducation!E10+santé!E10</f>
        <v>108315.59999999999</v>
      </c>
      <c r="F10" s="883">
        <f>commerce!F10+transport!F10+information!F10+financiers!F10+'SRE1'!F10+'SRE2'!F10+administration!F10+éducation!F10+santé!F10</f>
        <v>109886.8</v>
      </c>
      <c r="G10" s="883">
        <f>commerce!G10+transport!G10+information!G10+financiers!G10+'SRE1'!G10+'SRE2'!G10+administration!G10+éducation!G10+santé!G10</f>
        <v>114256.59999999999</v>
      </c>
      <c r="H10" s="883">
        <f>commerce!H10+transport!H10+information!H10+financiers!H10+'SRE1'!H10+'SRE2'!H10+administration!H10+éducation!H10+santé!H10</f>
        <v>119957.59999999999</v>
      </c>
      <c r="I10" s="883">
        <f>commerce!I10+transport!I10+information!I10+financiers!I10+'SRE1'!I10+'SRE2'!I10+administration!I10+éducation!I10+santé!I10</f>
        <v>127319.1</v>
      </c>
      <c r="J10" s="883">
        <f>commerce!J10+transport!J10+information!J10+financiers!J10+'SRE1'!J10+'SRE2'!J10+administration!J10+éducation!J10+santé!J10</f>
        <v>133532.89999999997</v>
      </c>
      <c r="K10" s="883">
        <f>commerce!K10+transport!K10+information!K10+financiers!K10+'SRE1'!K10+'SRE2'!K10+administration!K10+éducation!K10+santé!K10</f>
        <v>140442.1</v>
      </c>
      <c r="L10" s="883">
        <f>commerce!L10+transport!L10+information!L10+financiers!L10+'SRE1'!L10+'SRE2'!L10+administration!L10+éducation!L10+santé!L10</f>
        <v>146853.4</v>
      </c>
      <c r="M10" s="883">
        <f>commerce!M10+transport!M10+information!M10+financiers!M10+'SRE1'!M10+'SRE2'!M10+administration!M10+éducation!M10+santé!M10</f>
        <v>152900.79999999999</v>
      </c>
      <c r="N10" s="883">
        <f>commerce!N10+transport!N10+information!N10+financiers!N10+'SRE1'!N10+'SRE2'!N10+administration!N10+éducation!N10+santé!N10</f>
        <v>162133.6</v>
      </c>
      <c r="O10" s="883">
        <f>commerce!O10+transport!O10+information!O10+financiers!O10+'SRE1'!O10+'SRE2'!O10+administration!O10+éducation!O10+santé!O10</f>
        <v>170027</v>
      </c>
      <c r="P10" s="883">
        <f>commerce!P10+transport!P10+information!P10+financiers!P10+'SRE1'!P10+'SRE2'!P10+administration!P10+éducation!P10+santé!P10</f>
        <v>178665.40000000002</v>
      </c>
      <c r="Q10" s="883">
        <f>commerce!Q10+transport!Q10+information!Q10+financiers!Q10+'SRE1'!Q10+'SRE2'!Q10+administration!Q10+éducation!Q10+santé!Q10</f>
        <v>188784.90000000002</v>
      </c>
      <c r="R10" s="883">
        <f>commerce!R10+transport!R10+information!R10+financiers!R10+'SRE1'!R10+'SRE2'!R10+administration!R10+éducation!R10+santé!R10</f>
        <v>195932.50000000003</v>
      </c>
      <c r="S10" s="883">
        <f>commerce!S10+transport!S10+information!S10+financiers!S10+'SRE1'!S10+'SRE2'!S10+administration!S10+éducation!S10+santé!S10</f>
        <v>198822.19999999998</v>
      </c>
      <c r="T10" s="883">
        <f>commerce!T10+transport!T10+information!T10+financiers!T10+'SRE1'!T10+'SRE2'!T10+administration!T10+éducation!T10+santé!T10</f>
        <v>205762.50000000003</v>
      </c>
      <c r="U10" s="883">
        <f>commerce!U10+transport!U10+information!U10+financiers!U10+'SRE1'!U10+'SRE2'!U10+administration!U10+éducation!U10+santé!U10</f>
        <v>214382.90000000002</v>
      </c>
      <c r="V10" s="883">
        <f>commerce!V10+transport!V10+information!V10+financiers!V10+'SRE1'!V10+'SRE2'!V10+administration!V10+éducation!V10+santé!V10</f>
        <v>221774.19999999998</v>
      </c>
      <c r="W10" s="883">
        <f>commerce!W10+transport!W10+information!W10+financiers!W10+'SRE1'!W10+'SRE2'!W10+administration!W10+éducation!W10+santé!W10</f>
        <v>225164.19999999998</v>
      </c>
      <c r="X10" s="883">
        <f>commerce!X10+transport!X10+information!X10+financiers!X10+'SRE1'!X10+'SRE2'!X10+administration!X10+éducation!X10+santé!X10</f>
        <v>232922.80000000002</v>
      </c>
      <c r="Y10" s="883">
        <f>commerce!Y10+transport!Y10+information!Y10+financiers!Y10+'SRE1'!Y10+'SRE2'!Y10+administration!Y10+éducation!Y10+santé!Y10</f>
        <v>239619.60000000003</v>
      </c>
      <c r="Z10" s="883">
        <f>commerce!Z10+transport!Z10+information!Z10+financiers!Z10+'SRE1'!Z10+'SRE2'!Z10+administration!Z10+éducation!Z10+santé!Z10</f>
        <v>247738.30000000002</v>
      </c>
      <c r="AA10" s="883">
        <f>commerce!AA10+transport!AA10+information!AA10+financiers!AA10+'SRE1'!AA10+'SRE2'!AA10+administration!AA10+éducation!AA10+santé!AA10</f>
        <v>255326.5</v>
      </c>
      <c r="AB10" s="883">
        <f>commerce!AB10+transport!AB10+information!AB10+financiers!AB10+'SRE1'!AB10+'SRE2'!AB10+administration!AB10+éducation!AB10+santé!AB10</f>
        <v>265462.40000000002</v>
      </c>
      <c r="AC10" s="883">
        <f>commerce!AC10+transport!AC10+information!AC10+financiers!AC10+'SRE1'!AC10+'SRE2'!AC10+administration!AC10+éducation!AC10+santé!AC10</f>
        <v>276244.7</v>
      </c>
      <c r="AD10" s="883">
        <f>commerce!AD10+transport!AD10+information!AD10+financiers!AD10+'SRE1'!AD10+'SRE2'!AD10+administration!AD10+éducation!AD10+santé!AD10</f>
        <v>272946.3</v>
      </c>
      <c r="AE10" s="883">
        <f>commerce!AE10+transport!AE10+information!AE10+financiers!AE10+'SRE1'!AE10+'SRE2'!AE10+administration!AE10+éducation!AE10+santé!AE10</f>
        <v>299874.5</v>
      </c>
      <c r="AF10" s="883">
        <f>commerce!AF10+transport!AF10+information!AF10+financiers!AF10+'SRE1'!AF10+'SRE2'!AF10+administration!AF10+éducation!AF10+santé!AF10</f>
        <v>327533.30000000005</v>
      </c>
      <c r="AG10" s="883">
        <f>commerce!AG10+transport!AG10+information!AG10+financiers!AG10+'SRE1'!AG10+'SRE2'!AG10+administration!AG10+éducation!AG10+santé!AG10</f>
        <v>350726.9</v>
      </c>
    </row>
    <row r="11" spans="2:33" x14ac:dyDescent="0.25">
      <c r="B11" s="881" t="s">
        <v>40</v>
      </c>
      <c r="C11" s="881" t="s">
        <v>38</v>
      </c>
      <c r="D11" s="882" t="s">
        <v>35</v>
      </c>
      <c r="E11" s="883">
        <f>commerce!E11+transport!E11+information!E11+financiers!E11+'SRE1'!E11+'SRE2'!E11+administration!E11+éducation!E11+santé!E11</f>
        <v>308131.19999999995</v>
      </c>
      <c r="F11" s="883">
        <f>commerce!F11+transport!F11+information!F11+financiers!F11+'SRE1'!F11+'SRE2'!F11+administration!F11+éducation!F11+santé!F11</f>
        <v>313925.3</v>
      </c>
      <c r="G11" s="883">
        <f>commerce!G11+transport!G11+information!G11+financiers!G11+'SRE1'!G11+'SRE2'!G11+administration!G11+éducation!G11+santé!G11</f>
        <v>331854.40000000002</v>
      </c>
      <c r="H11" s="883">
        <f>commerce!H11+transport!H11+information!H11+financiers!H11+'SRE1'!H11+'SRE2'!H11+administration!H11+éducation!H11+santé!H11</f>
        <v>350612.5</v>
      </c>
      <c r="I11" s="883">
        <f>commerce!I11+transport!I11+information!I11+financiers!I11+'SRE1'!I11+'SRE2'!I11+administration!I11+éducation!I11+santé!I11</f>
        <v>371720.19999999995</v>
      </c>
      <c r="J11" s="883">
        <f>commerce!J11+transport!J11+information!J11+financiers!J11+'SRE1'!J11+'SRE2'!J11+administration!J11+éducation!J11+santé!J11</f>
        <v>369204.2</v>
      </c>
      <c r="K11" s="883">
        <f>commerce!K11+transport!K11+information!K11+financiers!K11+'SRE1'!K11+'SRE2'!K11+administration!K11+éducation!K11+santé!K11</f>
        <v>385132.10000000003</v>
      </c>
      <c r="L11" s="883">
        <f>commerce!L11+transport!L11+information!L11+financiers!L11+'SRE1'!L11+'SRE2'!L11+administration!L11+éducation!L11+santé!L11</f>
        <v>387699.9</v>
      </c>
      <c r="M11" s="883">
        <f>commerce!M11+transport!M11+information!M11+financiers!M11+'SRE1'!M11+'SRE2'!M11+administration!M11+éducation!M11+santé!M11</f>
        <v>388884.30000000005</v>
      </c>
      <c r="N11" s="883">
        <f>commerce!N11+transport!N11+information!N11+financiers!N11+'SRE1'!N11+'SRE2'!N11+administration!N11+éducation!N11+santé!N11</f>
        <v>399062.19999999995</v>
      </c>
      <c r="O11" s="883">
        <f>commerce!O11+transport!O11+information!O11+financiers!O11+'SRE1'!O11+'SRE2'!O11+administration!O11+éducation!O11+santé!O11</f>
        <v>413428.6</v>
      </c>
      <c r="P11" s="883">
        <f>commerce!P11+transport!P11+information!P11+financiers!P11+'SRE1'!P11+'SRE2'!P11+administration!P11+éducation!P11+santé!P11</f>
        <v>425359.2</v>
      </c>
      <c r="Q11" s="883">
        <f>commerce!Q11+transport!Q11+information!Q11+financiers!Q11+'SRE1'!Q11+'SRE2'!Q11+administration!Q11+éducation!Q11+santé!Q11</f>
        <v>443425.5</v>
      </c>
      <c r="R11" s="883">
        <f>commerce!R11+transport!R11+information!R11+financiers!R11+'SRE1'!R11+'SRE2'!R11+administration!R11+éducation!R11+santé!R11</f>
        <v>454381</v>
      </c>
      <c r="S11" s="883">
        <f>commerce!S11+transport!S11+information!S11+financiers!S11+'SRE1'!S11+'SRE2'!S11+administration!S11+éducation!S11+santé!S11</f>
        <v>438233.69999999995</v>
      </c>
      <c r="T11" s="883">
        <f>commerce!T11+transport!T11+information!T11+financiers!T11+'SRE1'!T11+'SRE2'!T11+administration!T11+éducation!T11+santé!T11</f>
        <v>456476.70000000007</v>
      </c>
      <c r="U11" s="883">
        <f>commerce!U11+transport!U11+information!U11+financiers!U11+'SRE1'!U11+'SRE2'!U11+administration!U11+éducation!U11+santé!U11</f>
        <v>465996.6</v>
      </c>
      <c r="V11" s="883">
        <f>commerce!V11+transport!V11+information!V11+financiers!V11+'SRE1'!V11+'SRE2'!V11+administration!V11+éducation!V11+santé!V11</f>
        <v>464135.49999999994</v>
      </c>
      <c r="W11" s="883">
        <f>commerce!W11+transport!W11+information!W11+financiers!W11+'SRE1'!W11+'SRE2'!W11+administration!W11+éducation!W11+santé!W11</f>
        <v>463886.4</v>
      </c>
      <c r="X11" s="883">
        <f>commerce!X11+transport!X11+information!X11+financiers!X11+'SRE1'!X11+'SRE2'!X11+administration!X11+éducation!X11+santé!X11</f>
        <v>475022.39999999997</v>
      </c>
      <c r="Y11" s="883">
        <f>commerce!Y11+transport!Y11+information!Y11+financiers!Y11+'SRE1'!Y11+'SRE2'!Y11+administration!Y11+éducation!Y11+santé!Y11</f>
        <v>484895.7</v>
      </c>
      <c r="Z11" s="883">
        <f>commerce!Z11+transport!Z11+information!Z11+financiers!Z11+'SRE1'!Z11+'SRE2'!Z11+administration!Z11+éducation!Z11+santé!Z11</f>
        <v>499844.8</v>
      </c>
      <c r="AA11" s="883">
        <f>commerce!AA11+transport!AA11+information!AA11+financiers!AA11+'SRE1'!AA11+'SRE2'!AA11+administration!AA11+éducation!AA11+santé!AA11</f>
        <v>511242.7</v>
      </c>
      <c r="AB11" s="883">
        <f>commerce!AB11+transport!AB11+information!AB11+financiers!AB11+'SRE1'!AB11+'SRE2'!AB11+administration!AB11+éducation!AB11+santé!AB11</f>
        <v>525475.80000000005</v>
      </c>
      <c r="AC11" s="883">
        <f>commerce!AC11+transport!AC11+information!AC11+financiers!AC11+'SRE1'!AC11+'SRE2'!AC11+administration!AC11+éducation!AC11+santé!AC11</f>
        <v>543536.1</v>
      </c>
      <c r="AD11" s="883">
        <f>commerce!AD11+transport!AD11+information!AD11+financiers!AD11+'SRE1'!AD11+'SRE2'!AD11+administration!AD11+éducation!AD11+santé!AD11</f>
        <v>516786.1</v>
      </c>
      <c r="AE11" s="883">
        <f>commerce!AE11+transport!AE11+information!AE11+financiers!AE11+'SRE1'!AE11+'SRE2'!AE11+administration!AE11+éducation!AE11+santé!AE11</f>
        <v>579200.20000000007</v>
      </c>
      <c r="AF11" s="883">
        <f>commerce!AF11+transport!AF11+information!AF11+financiers!AF11+'SRE1'!AF11+'SRE2'!AF11+administration!AF11+éducation!AF11+santé!AF11</f>
        <v>596755.70000000007</v>
      </c>
      <c r="AG11" s="883">
        <f>commerce!AG11+transport!AG11+information!AG11+financiers!AG11+'SRE1'!AG11+'SRE2'!AG11+administration!AG11+éducation!AG11+santé!AG11</f>
        <v>591721.1</v>
      </c>
    </row>
    <row r="12" spans="2:33" x14ac:dyDescent="0.25">
      <c r="B12" s="881" t="s">
        <v>40</v>
      </c>
      <c r="C12" s="881" t="s">
        <v>39</v>
      </c>
      <c r="D12" s="882" t="s">
        <v>35</v>
      </c>
      <c r="E12" s="883">
        <f>commerce!E12+transport!E12+information!E12+financiers!E12+'SRE1'!E12+'SRE2'!E12+administration!E12+éducation!E12+santé!E12</f>
        <v>197226.3</v>
      </c>
      <c r="F12" s="883">
        <f>commerce!F12+transport!F12+information!F12+financiers!F12+'SRE1'!F12+'SRE2'!F12+administration!F12+éducation!F12+santé!F12</f>
        <v>205373.19999999998</v>
      </c>
      <c r="G12" s="883">
        <f>commerce!G12+transport!G12+information!G12+financiers!G12+'SRE1'!G12+'SRE2'!G12+administration!G12+éducation!G12+santé!G12</f>
        <v>217418.49999999997</v>
      </c>
      <c r="H12" s="883">
        <f>commerce!H12+transport!H12+information!H12+financiers!H12+'SRE1'!H12+'SRE2'!H12+administration!H12+éducation!H12+santé!H12</f>
        <v>232894.3</v>
      </c>
      <c r="I12" s="883">
        <f>commerce!I12+transport!I12+information!I12+financiers!I12+'SRE1'!I12+'SRE2'!I12+administration!I12+éducation!I12+santé!I12</f>
        <v>249381.69999999998</v>
      </c>
      <c r="J12" s="883">
        <f>commerce!J12+transport!J12+information!J12+financiers!J12+'SRE1'!J12+'SRE2'!J12+administration!J12+éducation!J12+santé!J12</f>
        <v>260928.40000000002</v>
      </c>
      <c r="K12" s="883">
        <f>commerce!K12+transport!K12+information!K12+financiers!K12+'SRE1'!K12+'SRE2'!K12+administration!K12+éducation!K12+santé!K12</f>
        <v>276947.10000000003</v>
      </c>
      <c r="L12" s="883">
        <f>commerce!L12+transport!L12+information!L12+financiers!L12+'SRE1'!L12+'SRE2'!L12+administration!L12+éducation!L12+santé!L12</f>
        <v>284439.19999999995</v>
      </c>
      <c r="M12" s="883">
        <f>commerce!M12+transport!M12+information!M12+financiers!M12+'SRE1'!M12+'SRE2'!M12+administration!M12+éducation!M12+santé!M12</f>
        <v>289897.30000000005</v>
      </c>
      <c r="N12" s="883">
        <f>commerce!N12+transport!N12+information!N12+financiers!N12+'SRE1'!N12+'SRE2'!N12+administration!N12+éducation!N12+santé!N12</f>
        <v>305510.40000000002</v>
      </c>
      <c r="O12" s="883">
        <f>commerce!O12+transport!O12+information!O12+financiers!O12+'SRE1'!O12+'SRE2'!O12+administration!O12+éducation!O12+santé!O12</f>
        <v>325087.69999999995</v>
      </c>
      <c r="P12" s="883">
        <f>commerce!P12+transport!P12+information!P12+financiers!P12+'SRE1'!P12+'SRE2'!P12+administration!P12+éducation!P12+santé!P12</f>
        <v>341661.5</v>
      </c>
      <c r="Q12" s="883">
        <f>commerce!Q12+transport!Q12+information!Q12+financiers!Q12+'SRE1'!Q12+'SRE2'!Q12+administration!Q12+éducation!Q12+santé!Q12</f>
        <v>362589.5</v>
      </c>
      <c r="R12" s="883">
        <f>commerce!R12+transport!R12+information!R12+financiers!R12+'SRE1'!R12+'SRE2'!R12+administration!R12+éducation!R12+santé!R12</f>
        <v>380442.3</v>
      </c>
      <c r="S12" s="883">
        <f>commerce!S12+transport!S12+information!S12+financiers!S12+'SRE1'!S12+'SRE2'!S12+administration!S12+éducation!S12+santé!S12</f>
        <v>372742.3</v>
      </c>
      <c r="T12" s="883">
        <f>commerce!T12+transport!T12+information!T12+financiers!T12+'SRE1'!T12+'SRE2'!T12+administration!T12+éducation!T12+santé!T12</f>
        <v>392810.7</v>
      </c>
      <c r="U12" s="883">
        <f>commerce!U12+transport!U12+information!U12+financiers!U12+'SRE1'!U12+'SRE2'!U12+administration!U12+éducation!U12+santé!U12</f>
        <v>411057.10000000003</v>
      </c>
      <c r="V12" s="883">
        <f>commerce!V12+transport!V12+information!V12+financiers!V12+'SRE1'!V12+'SRE2'!V12+administration!V12+éducation!V12+santé!V12</f>
        <v>424061.5</v>
      </c>
      <c r="W12" s="883">
        <f>commerce!W12+transport!W12+information!W12+financiers!W12+'SRE1'!W12+'SRE2'!W12+administration!W12+éducation!W12+santé!W12</f>
        <v>428835.09999999992</v>
      </c>
      <c r="X12" s="883">
        <f>commerce!X12+transport!X12+information!X12+financiers!X12+'SRE1'!X12+'SRE2'!X12+administration!X12+éducation!X12+santé!X12</f>
        <v>442625.60000000003</v>
      </c>
      <c r="Y12" s="883">
        <f>commerce!Y12+transport!Y12+information!Y12+financiers!Y12+'SRE1'!Y12+'SRE2'!Y12+administration!Y12+éducation!Y12+santé!Y12</f>
        <v>454055.29999999993</v>
      </c>
      <c r="Z12" s="883">
        <f>commerce!Z12+transport!Z12+information!Z12+financiers!Z12+'SRE1'!Z12+'SRE2'!Z12+administration!Z12+éducation!Z12+santé!Z12</f>
        <v>473275.4</v>
      </c>
      <c r="AA12" s="883">
        <f>commerce!AA12+transport!AA12+information!AA12+financiers!AA12+'SRE1'!AA12+'SRE2'!AA12+administration!AA12+éducation!AA12+santé!AA12</f>
        <v>491751.2</v>
      </c>
      <c r="AB12" s="883">
        <f>commerce!AB12+transport!AB12+information!AB12+financiers!AB12+'SRE1'!AB12+'SRE2'!AB12+administration!AB12+éducation!AB12+santé!AB12</f>
        <v>513876.79999999993</v>
      </c>
      <c r="AC12" s="883">
        <f>commerce!AC12+transport!AC12+information!AC12+financiers!AC12+'SRE1'!AC12+'SRE2'!AC12+administration!AC12+éducation!AC12+santé!AC12</f>
        <v>539325.29999999993</v>
      </c>
      <c r="AD12" s="883">
        <f>commerce!AD12+transport!AD12+information!AD12+financiers!AD12+'SRE1'!AD12+'SRE2'!AD12+administration!AD12+éducation!AD12+santé!AD12</f>
        <v>516786.1</v>
      </c>
      <c r="AE12" s="883">
        <f>commerce!AE12+transport!AE12+information!AE12+financiers!AE12+'SRE1'!AE12+'SRE2'!AE12+administration!AE12+éducation!AE12+santé!AE12</f>
        <v>595724.6</v>
      </c>
      <c r="AF12" s="883">
        <f>commerce!AF12+transport!AF12+information!AF12+financiers!AF12+'SRE1'!AF12+'SRE2'!AF12+administration!AF12+éducation!AF12+santé!AF12</f>
        <v>651482.5</v>
      </c>
      <c r="AG12" s="883">
        <f>commerce!AG12+transport!AG12+information!AG12+financiers!AG12+'SRE1'!AG12+'SRE2'!AG12+administration!AG12+éducation!AG12+santé!AG12</f>
        <v>681439.40000000014</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commerce!E14+transport!E14+information!E14+financiers!E14+'SRE1'!E14+'SRE2'!E14+administration!E14+éducation!E14+santé!E14</f>
        <v>873449.4</v>
      </c>
      <c r="F14" s="883">
        <f>commerce!F14+transport!F14+information!F14+financiers!F14+'SRE1'!F14+'SRE2'!F14+administration!F14+éducation!F14+santé!F14</f>
        <v>882954.5</v>
      </c>
      <c r="G14" s="883">
        <f>commerce!G14+transport!G14+information!G14+financiers!G14+'SRE1'!G14+'SRE2'!G14+administration!G14+éducation!G14+santé!G14</f>
        <v>902964.6</v>
      </c>
      <c r="H14" s="883">
        <f>commerce!H14+transport!H14+information!H14+financiers!H14+'SRE1'!H14+'SRE2'!H14+administration!H14+éducation!H14+santé!H14</f>
        <v>933320.1</v>
      </c>
      <c r="I14" s="883">
        <f>commerce!I14+transport!I14+information!I14+financiers!I14+'SRE1'!I14+'SRE2'!I14+administration!I14+éducation!I14+santé!I14</f>
        <v>965579.89999999991</v>
      </c>
      <c r="J14" s="883">
        <f>commerce!J14+transport!J14+information!J14+financiers!J14+'SRE1'!J14+'SRE2'!J14+administration!J14+éducation!J14+santé!J14</f>
        <v>995845.5</v>
      </c>
      <c r="K14" s="883">
        <f>commerce!K14+transport!K14+information!K14+financiers!K14+'SRE1'!K14+'SRE2'!K14+administration!K14+éducation!K14+santé!K14</f>
        <v>1009246.2999999998</v>
      </c>
      <c r="L14" s="883">
        <f>commerce!L14+transport!L14+information!L14+financiers!L14+'SRE1'!L14+'SRE2'!L14+administration!L14+éducation!L14+santé!L14</f>
        <v>1022939.6000000001</v>
      </c>
      <c r="M14" s="883">
        <f>commerce!M14+transport!M14+information!M14+financiers!M14+'SRE1'!M14+'SRE2'!M14+administration!M14+éducation!M14+santé!M14</f>
        <v>1033631.5</v>
      </c>
      <c r="N14" s="883">
        <f>commerce!N14+transport!N14+information!N14+financiers!N14+'SRE1'!N14+'SRE2'!N14+administration!N14+éducation!N14+santé!N14</f>
        <v>1059607.4000000001</v>
      </c>
      <c r="O14" s="883">
        <f>commerce!O14+transport!O14+information!O14+financiers!O14+'SRE1'!O14+'SRE2'!O14+administration!O14+éducation!O14+santé!O14</f>
        <v>1078527.3</v>
      </c>
      <c r="P14" s="883">
        <f>commerce!P14+transport!P14+information!P14+financiers!P14+'SRE1'!P14+'SRE2'!P14+administration!P14+éducation!P14+santé!P14</f>
        <v>1106779.7</v>
      </c>
      <c r="Q14" s="883">
        <f>commerce!Q14+transport!Q14+information!Q14+financiers!Q14+'SRE1'!Q14+'SRE2'!Q14+administration!Q14+éducation!Q14+santé!Q14</f>
        <v>1137316.2</v>
      </c>
      <c r="R14" s="883">
        <f>commerce!R14+transport!R14+information!R14+financiers!R14+'SRE1'!R14+'SRE2'!R14+administration!R14+éducation!R14+santé!R14</f>
        <v>1154988.2</v>
      </c>
      <c r="S14" s="883">
        <f>commerce!S14+transport!S14+information!S14+financiers!S14+'SRE1'!S14+'SRE2'!S14+administration!S14+éducation!S14+santé!S14</f>
        <v>1128157.5</v>
      </c>
      <c r="T14" s="883">
        <f>commerce!T14+transport!T14+information!T14+financiers!T14+'SRE1'!T14+'SRE2'!T14+administration!T14+éducation!T14+santé!T14</f>
        <v>1153747.3</v>
      </c>
      <c r="U14" s="883">
        <f>commerce!U14+transport!U14+information!U14+financiers!U14+'SRE1'!U14+'SRE2'!U14+administration!U14+éducation!U14+santé!U14</f>
        <v>1190632.3999999999</v>
      </c>
      <c r="V14" s="883">
        <f>commerce!V14+transport!V14+information!V14+financiers!V14+'SRE1'!V14+'SRE2'!V14+administration!V14+éducation!V14+santé!V14</f>
        <v>1202174.9000000001</v>
      </c>
      <c r="W14" s="883">
        <f>commerce!W14+transport!W14+information!W14+financiers!W14+'SRE1'!W14+'SRE2'!W14+administration!W14+éducation!W14+santé!W14</f>
        <v>1209907.4000000001</v>
      </c>
      <c r="X14" s="883">
        <f>commerce!X14+transport!X14+information!X14+financiers!X14+'SRE1'!X14+'SRE2'!X14+administration!X14+éducation!X14+santé!X14</f>
        <v>1226770.0999999999</v>
      </c>
      <c r="Y14" s="883">
        <f>commerce!Y14+transport!Y14+information!Y14+financiers!Y14+'SRE1'!Y14+'SRE2'!Y14+administration!Y14+éducation!Y14+santé!Y14</f>
        <v>1243097.0999999999</v>
      </c>
      <c r="Z14" s="883">
        <f>commerce!Z14+transport!Z14+information!Z14+financiers!Z14+'SRE1'!Z14+'SRE2'!Z14+administration!Z14+éducation!Z14+santé!Z14</f>
        <v>1261398.8999999997</v>
      </c>
      <c r="AA14" s="883">
        <f>commerce!AA14+transport!AA14+information!AA14+financiers!AA14+'SRE1'!AA14+'SRE2'!AA14+administration!AA14+éducation!AA14+santé!AA14</f>
        <v>1290237.9000000001</v>
      </c>
      <c r="AB14" s="883">
        <f>commerce!AB14+transport!AB14+information!AB14+financiers!AB14+'SRE1'!AB14+'SRE2'!AB14+administration!AB14+éducation!AB14+santé!AB14</f>
        <v>1310715.3</v>
      </c>
      <c r="AC14" s="883">
        <f>commerce!AC14+transport!AC14+information!AC14+financiers!AC14+'SRE1'!AC14+'SRE2'!AC14+administration!AC14+éducation!AC14+santé!AC14</f>
        <v>1339990</v>
      </c>
      <c r="AD14" s="883">
        <f>commerce!AD14+transport!AD14+information!AD14+financiers!AD14+'SRE1'!AD14+'SRE2'!AD14+administration!AD14+éducation!AD14+santé!AD14</f>
        <v>1255461.0999999999</v>
      </c>
      <c r="AE14" s="883">
        <f>commerce!AE14+transport!AE14+information!AE14+financiers!AE14+'SRE1'!AE14+'SRE2'!AE14+administration!AE14+éducation!AE14+santé!AE14</f>
        <v>1350829.2999999998</v>
      </c>
      <c r="AF14" s="883">
        <f>commerce!AF14+transport!AF14+information!AF14+financiers!AF14+'SRE1'!AF14+'SRE2'!AF14+administration!AF14+éducation!AF14+santé!AF14</f>
        <v>1395855.7</v>
      </c>
      <c r="AG14" s="883">
        <f>commerce!AG14+transport!AG14+information!AG14+financiers!AG14+'SRE1'!AG14+'SRE2'!AG14+administration!AG14+éducation!AG14+santé!AG14</f>
        <v>1400446</v>
      </c>
    </row>
    <row r="15" spans="2:33" x14ac:dyDescent="0.25">
      <c r="B15" s="881" t="s">
        <v>37</v>
      </c>
      <c r="C15" s="881" t="s">
        <v>39</v>
      </c>
      <c r="D15" s="882" t="s">
        <v>35</v>
      </c>
      <c r="E15" s="883">
        <f>commerce!E15+transport!E15+information!E15+financiers!E15+'SRE1'!E15+'SRE2'!E15+administration!E15+éducation!E15+santé!E15</f>
        <v>615787.69999999995</v>
      </c>
      <c r="F15" s="883">
        <f>commerce!F15+transport!F15+information!F15+financiers!F15+'SRE1'!F15+'SRE2'!F15+administration!F15+éducation!F15+santé!F15</f>
        <v>633592.49999999988</v>
      </c>
      <c r="G15" s="883">
        <f>commerce!G15+transport!G15+information!G15+financiers!G15+'SRE1'!G15+'SRE2'!G15+administration!G15+éducation!G15+santé!G15</f>
        <v>654747.6</v>
      </c>
      <c r="H15" s="883">
        <f>commerce!H15+transport!H15+information!H15+financiers!H15+'SRE1'!H15+'SRE2'!H15+administration!H15+éducation!H15+santé!H15</f>
        <v>683688.90000000014</v>
      </c>
      <c r="I15" s="883">
        <f>commerce!I15+transport!I15+information!I15+financiers!I15+'SRE1'!I15+'SRE2'!I15+administration!I15+éducation!I15+santé!I15</f>
        <v>714719.20000000007</v>
      </c>
      <c r="J15" s="883">
        <f>commerce!J15+transport!J15+information!J15+financiers!J15+'SRE1'!J15+'SRE2'!J15+administration!J15+éducation!J15+santé!J15</f>
        <v>755350.1</v>
      </c>
      <c r="K15" s="883">
        <f>commerce!K15+transport!K15+information!K15+financiers!K15+'SRE1'!K15+'SRE2'!K15+administration!K15+éducation!K15+santé!K15</f>
        <v>789896.59999999986</v>
      </c>
      <c r="L15" s="883">
        <f>commerce!L15+transport!L15+information!L15+financiers!L15+'SRE1'!L15+'SRE2'!L15+administration!L15+éducation!L15+santé!L15</f>
        <v>823190.70000000007</v>
      </c>
      <c r="M15" s="883">
        <f>commerce!M15+transport!M15+information!M15+financiers!M15+'SRE1'!M15+'SRE2'!M15+administration!M15+éducation!M15+santé!M15</f>
        <v>852447.7</v>
      </c>
      <c r="N15" s="883">
        <f>commerce!N15+transport!N15+information!N15+financiers!N15+'SRE1'!N15+'SRE2'!N15+administration!N15+éducation!N15+santé!N15</f>
        <v>887877.2</v>
      </c>
      <c r="O15" s="883">
        <f>commerce!O15+transport!O15+information!O15+financiers!O15+'SRE1'!O15+'SRE2'!O15+administration!O15+éducation!O15+santé!O15</f>
        <v>920841.2</v>
      </c>
      <c r="P15" s="883">
        <f>commerce!P15+transport!P15+information!P15+financiers!P15+'SRE1'!P15+'SRE2'!P15+administration!P15+éducation!P15+santé!P15</f>
        <v>960663.3</v>
      </c>
      <c r="Q15" s="883">
        <f>commerce!Q15+transport!Q15+information!Q15+financiers!Q15+'SRE1'!Q15+'SRE2'!Q15+administration!Q15+éducation!Q15+santé!Q15</f>
        <v>1008272</v>
      </c>
      <c r="R15" s="883">
        <f>commerce!R15+transport!R15+information!R15+financiers!R15+'SRE1'!R15+'SRE2'!R15+administration!R15+éducation!R15+santé!R15</f>
        <v>1044107.0999999999</v>
      </c>
      <c r="S15" s="883">
        <f>commerce!S15+transport!S15+information!S15+financiers!S15+'SRE1'!S15+'SRE2'!S15+administration!S15+éducation!S15+santé!S15</f>
        <v>1037812.9000000001</v>
      </c>
      <c r="T15" s="883">
        <f>commerce!T15+transport!T15+information!T15+financiers!T15+'SRE1'!T15+'SRE2'!T15+administration!T15+éducation!T15+santé!T15</f>
        <v>1072211.6000000001</v>
      </c>
      <c r="U15" s="883">
        <f>commerce!U15+transport!U15+information!U15+financiers!U15+'SRE1'!U15+'SRE2'!U15+administration!U15+éducation!U15+santé!U15</f>
        <v>1100618.4000000001</v>
      </c>
      <c r="V15" s="883">
        <f>commerce!V15+transport!V15+information!V15+financiers!V15+'SRE1'!V15+'SRE2'!V15+administration!V15+éducation!V15+santé!V15</f>
        <v>1113711.2</v>
      </c>
      <c r="W15" s="883">
        <f>commerce!W15+transport!W15+information!W15+financiers!W15+'SRE1'!W15+'SRE2'!W15+administration!W15+éducation!W15+santé!W15</f>
        <v>1131310.2999999998</v>
      </c>
      <c r="X15" s="883">
        <f>commerce!X15+transport!X15+information!X15+financiers!X15+'SRE1'!X15+'SRE2'!X15+administration!X15+éducation!X15+santé!X15</f>
        <v>1149934.8</v>
      </c>
      <c r="Y15" s="883">
        <f>commerce!Y15+transport!Y15+information!Y15+financiers!Y15+'SRE1'!Y15+'SRE2'!Y15+administration!Y15+éducation!Y15+santé!Y15</f>
        <v>1174703.8</v>
      </c>
      <c r="Z15" s="883">
        <f>commerce!Z15+transport!Z15+information!Z15+financiers!Z15+'SRE1'!Z15+'SRE2'!Z15+administration!Z15+éducation!Z15+santé!Z15</f>
        <v>1192892.8</v>
      </c>
      <c r="AA15" s="883">
        <f>commerce!AA15+transport!AA15+information!AA15+financiers!AA15+'SRE1'!AA15+'SRE2'!AA15+administration!AA15+éducation!AA15+santé!AA15</f>
        <v>1220333.5</v>
      </c>
      <c r="AB15" s="883">
        <f>commerce!AB15+transport!AB15+information!AB15+financiers!AB15+'SRE1'!AB15+'SRE2'!AB15+administration!AB15+éducation!AB15+santé!AB15</f>
        <v>1250259</v>
      </c>
      <c r="AC15" s="883">
        <f>commerce!AC15+transport!AC15+information!AC15+financiers!AC15+'SRE1'!AC15+'SRE2'!AC15+administration!AC15+éducation!AC15+santé!AC15</f>
        <v>1288509.3999999999</v>
      </c>
      <c r="AD15" s="883">
        <f>commerce!AD15+transport!AD15+information!AD15+financiers!AD15+'SRE1'!AD15+'SRE2'!AD15+administration!AD15+éducation!AD15+santé!AD15</f>
        <v>1255461.0999999999</v>
      </c>
      <c r="AE15" s="883">
        <f>commerce!AE15+transport!AE15+information!AE15+financiers!AE15+'SRE1'!AE15+'SRE2'!AE15+administration!AE15+éducation!AE15+santé!AE15</f>
        <v>1368628.4</v>
      </c>
      <c r="AF15" s="883">
        <f>commerce!AF15+transport!AF15+information!AF15+financiers!AF15+'SRE1'!AF15+'SRE2'!AF15+administration!AF15+éducation!AF15+santé!AF15</f>
        <v>1460314.5999999999</v>
      </c>
      <c r="AG15" s="883">
        <f>commerce!AG15+transport!AG15+information!AG15+financiers!AG15+'SRE1'!AG15+'SRE2'!AG15+administration!AG15+éducation!AG15+santé!AG15</f>
        <v>1475924.1</v>
      </c>
    </row>
    <row r="16" spans="2:33" x14ac:dyDescent="0.25">
      <c r="B16" s="881" t="s">
        <v>40</v>
      </c>
      <c r="C16" s="881" t="s">
        <v>38</v>
      </c>
      <c r="D16" s="882" t="s">
        <v>35</v>
      </c>
      <c r="E16" s="883">
        <f>commerce!E16+transport!E16+information!E16+financiers!E16+'SRE1'!E16+'SRE2'!E16+administration!E16+éducation!E16+santé!E16</f>
        <v>1363052.7999999998</v>
      </c>
      <c r="F16" s="883">
        <f>commerce!F16+transport!F16+information!F16+financiers!F16+'SRE1'!F16+'SRE2'!F16+administration!F16+éducation!F16+santé!F16</f>
        <v>1394310.2</v>
      </c>
      <c r="G16" s="883">
        <f>commerce!G16+transport!G16+information!G16+financiers!G16+'SRE1'!G16+'SRE2'!G16+administration!G16+éducation!G16+santé!G16</f>
        <v>1439102.7000000002</v>
      </c>
      <c r="H16" s="883">
        <f>commerce!H16+transport!H16+information!H16+financiers!H16+'SRE1'!H16+'SRE2'!H16+administration!H16+éducation!H16+santé!H16</f>
        <v>1487010.9</v>
      </c>
      <c r="I16" s="883">
        <f>commerce!I16+transport!I16+information!I16+financiers!I16+'SRE1'!I16+'SRE2'!I16+administration!I16+éducation!I16+santé!I16</f>
        <v>1553474.7</v>
      </c>
      <c r="J16" s="883">
        <f>commerce!J16+transport!J16+information!J16+financiers!J16+'SRE1'!J16+'SRE2'!J16+administration!J16+éducation!J16+santé!J16</f>
        <v>1641048.9000000001</v>
      </c>
      <c r="K16" s="883">
        <f>commerce!K16+transport!K16+information!K16+financiers!K16+'SRE1'!K16+'SRE2'!K16+administration!K16+éducation!K16+santé!K16</f>
        <v>1690488.7000000002</v>
      </c>
      <c r="L16" s="883">
        <f>commerce!L16+transport!L16+information!L16+financiers!L16+'SRE1'!L16+'SRE2'!L16+administration!L16+éducation!L16+santé!L16</f>
        <v>1722344.2999999998</v>
      </c>
      <c r="M16" s="883">
        <f>commerce!M16+transport!M16+information!M16+financiers!M16+'SRE1'!M16+'SRE2'!M16+administration!M16+éducation!M16+santé!M16</f>
        <v>1741121.7</v>
      </c>
      <c r="N16" s="883">
        <f>commerce!N16+transport!N16+information!N16+financiers!N16+'SRE1'!N16+'SRE2'!N16+administration!N16+éducation!N16+santé!N16</f>
        <v>1798967.8</v>
      </c>
      <c r="O16" s="883">
        <f>commerce!O16+transport!O16+information!O16+financiers!O16+'SRE1'!O16+'SRE2'!O16+administration!O16+éducation!O16+santé!O16</f>
        <v>1847912</v>
      </c>
      <c r="P16" s="883">
        <f>commerce!P16+transport!P16+information!P16+financiers!P16+'SRE1'!P16+'SRE2'!P16+administration!P16+éducation!P16+santé!P16</f>
        <v>1912597.8</v>
      </c>
      <c r="Q16" s="883">
        <f>commerce!Q16+transport!Q16+information!Q16+financiers!Q16+'SRE1'!Q16+'SRE2'!Q16+administration!Q16+éducation!Q16+santé!Q16</f>
        <v>1974490.0999999999</v>
      </c>
      <c r="R16" s="883">
        <f>commerce!R16+transport!R16+information!R16+financiers!R16+'SRE1'!R16+'SRE2'!R16+administration!R16+éducation!R16+santé!R16</f>
        <v>1997156.8</v>
      </c>
      <c r="S16" s="883">
        <f>commerce!S16+transport!S16+information!S16+financiers!S16+'SRE1'!S16+'SRE2'!S16+administration!S16+éducation!S16+santé!S16</f>
        <v>1938322.6</v>
      </c>
      <c r="T16" s="883">
        <f>commerce!T16+transport!T16+information!T16+financiers!T16+'SRE1'!T16+'SRE2'!T16+administration!T16+éducation!T16+santé!T16</f>
        <v>1994918.8000000003</v>
      </c>
      <c r="U16" s="883">
        <f>commerce!U16+transport!U16+information!U16+financiers!U16+'SRE1'!U16+'SRE2'!U16+administration!U16+éducation!U16+santé!U16</f>
        <v>2050017.1</v>
      </c>
      <c r="V16" s="883">
        <f>commerce!V16+transport!V16+information!V16+financiers!V16+'SRE1'!V16+'SRE2'!V16+administration!V16+éducation!V16+santé!V16</f>
        <v>2071529.6000000003</v>
      </c>
      <c r="W16" s="883">
        <f>commerce!W16+transport!W16+information!W16+financiers!W16+'SRE1'!W16+'SRE2'!W16+administration!W16+éducation!W16+santé!W16</f>
        <v>2087748.1</v>
      </c>
      <c r="X16" s="883">
        <f>commerce!X16+transport!X16+information!X16+financiers!X16+'SRE1'!X16+'SRE2'!X16+administration!X16+éducation!X16+santé!X16</f>
        <v>2125653.1</v>
      </c>
      <c r="Y16" s="883">
        <f>commerce!Y16+transport!Y16+information!Y16+financiers!Y16+'SRE1'!Y16+'SRE2'!Y16+administration!Y16+éducation!Y16+santé!Y16</f>
        <v>2173249.3000000003</v>
      </c>
      <c r="Z16" s="883">
        <f>commerce!Z16+transport!Z16+information!Z16+financiers!Z16+'SRE1'!Z16+'SRE2'!Z16+administration!Z16+éducation!Z16+santé!Z16</f>
        <v>2206665.5</v>
      </c>
      <c r="AA16" s="883">
        <f>commerce!AA16+transport!AA16+information!AA16+financiers!AA16+'SRE1'!AA16+'SRE2'!AA16+administration!AA16+éducation!AA16+santé!AA16</f>
        <v>2276978.1999999997</v>
      </c>
      <c r="AB16" s="883">
        <f>commerce!AB16+transport!AB16+information!AB16+financiers!AB16+'SRE1'!AB16+'SRE2'!AB16+administration!AB16+éducation!AB16+santé!AB16</f>
        <v>2329485.8999999994</v>
      </c>
      <c r="AC16" s="883">
        <f>commerce!AC16+transport!AC16+information!AC16+financiers!AC16+'SRE1'!AC16+'SRE2'!AC16+administration!AC16+éducation!AC16+santé!AC16</f>
        <v>2395004.2999999998</v>
      </c>
      <c r="AD16" s="883">
        <f>commerce!AD16+transport!AD16+information!AD16+financiers!AD16+'SRE1'!AD16+'SRE2'!AD16+administration!AD16+éducation!AD16+santé!AD16</f>
        <v>2264690.5</v>
      </c>
      <c r="AE16" s="883">
        <f>commerce!AE16+transport!AE16+information!AE16+financiers!AE16+'SRE1'!AE16+'SRE2'!AE16+administration!AE16+éducation!AE16+santé!AE16</f>
        <v>2451211.4999999995</v>
      </c>
      <c r="AF16" s="883">
        <f>commerce!AF16+transport!AF16+information!AF16+financiers!AF16+'SRE1'!AF16+'SRE2'!AF16+administration!AF16+éducation!AF16+santé!AF16</f>
        <v>2579781.3999999994</v>
      </c>
      <c r="AG16" s="883">
        <f>commerce!AG16+transport!AG16+information!AG16+financiers!AG16+'SRE1'!AG16+'SRE2'!AG16+administration!AG16+éducation!AG16+santé!AG16</f>
        <v>2631970.2999999998</v>
      </c>
    </row>
    <row r="17" spans="2:33" x14ac:dyDescent="0.25">
      <c r="B17" s="881" t="s">
        <v>40</v>
      </c>
      <c r="C17" s="881" t="s">
        <v>39</v>
      </c>
      <c r="D17" s="882" t="s">
        <v>35</v>
      </c>
      <c r="E17" s="883">
        <f>commerce!E17+transport!E17+information!E17+financiers!E17+'SRE1'!E17+'SRE2'!E17+administration!E17+éducation!E17+santé!E17</f>
        <v>1000578.8999999999</v>
      </c>
      <c r="F17" s="883">
        <f>commerce!F17+transport!F17+information!F17+financiers!F17+'SRE1'!F17+'SRE2'!F17+administration!F17+éducation!F17+santé!F17</f>
        <v>1034138.0000000001</v>
      </c>
      <c r="G17" s="883">
        <f>commerce!G17+transport!G17+information!G17+financiers!G17+'SRE1'!G17+'SRE2'!G17+administration!G17+éducation!G17+santé!G17</f>
        <v>1075830.5</v>
      </c>
      <c r="H17" s="883">
        <f>commerce!H17+transport!H17+information!H17+financiers!H17+'SRE1'!H17+'SRE2'!H17+administration!H17+éducation!H17+santé!H17</f>
        <v>1124854.5</v>
      </c>
      <c r="I17" s="883">
        <f>commerce!I17+transport!I17+information!I17+financiers!I17+'SRE1'!I17+'SRE2'!I17+administration!I17+éducation!I17+santé!I17</f>
        <v>1190431.1000000001</v>
      </c>
      <c r="J17" s="883">
        <f>commerce!J17+transport!J17+information!J17+financiers!J17+'SRE1'!J17+'SRE2'!J17+administration!J17+éducation!J17+santé!J17</f>
        <v>1288042.1000000001</v>
      </c>
      <c r="K17" s="883">
        <f>commerce!K17+transport!K17+information!K17+financiers!K17+'SRE1'!K17+'SRE2'!K17+administration!K17+éducation!K17+santé!K17</f>
        <v>1360103.4000000001</v>
      </c>
      <c r="L17" s="883">
        <f>commerce!L17+transport!L17+information!L17+financiers!L17+'SRE1'!L17+'SRE2'!L17+administration!L17+éducation!L17+santé!L17</f>
        <v>1414601.7000000002</v>
      </c>
      <c r="M17" s="883">
        <f>commerce!M17+transport!M17+information!M17+financiers!M17+'SRE1'!M17+'SRE2'!M17+administration!M17+éducation!M17+santé!M17</f>
        <v>1450936.5</v>
      </c>
      <c r="N17" s="883">
        <f>commerce!N17+transport!N17+information!N17+financiers!N17+'SRE1'!N17+'SRE2'!N17+administration!N17+éducation!N17+santé!N17</f>
        <v>1522255.9999999998</v>
      </c>
      <c r="O17" s="883">
        <f>commerce!O17+transport!O17+information!O17+financiers!O17+'SRE1'!O17+'SRE2'!O17+administration!O17+éducation!O17+santé!O17</f>
        <v>1591723.4</v>
      </c>
      <c r="P17" s="883">
        <f>commerce!P17+transport!P17+information!P17+financiers!P17+'SRE1'!P17+'SRE2'!P17+administration!P17+éducation!P17+santé!P17</f>
        <v>1677764.3999999997</v>
      </c>
      <c r="Q17" s="883">
        <f>commerce!Q17+transport!Q17+information!Q17+financiers!Q17+'SRE1'!Q17+'SRE2'!Q17+administration!Q17+éducation!Q17+santé!Q17</f>
        <v>1760422.0999999999</v>
      </c>
      <c r="R17" s="883">
        <f>commerce!R17+transport!R17+information!R17+financiers!R17+'SRE1'!R17+'SRE2'!R17+administration!R17+éducation!R17+santé!R17</f>
        <v>1820766.0999999999</v>
      </c>
      <c r="S17" s="883">
        <f>commerce!S17+transport!S17+information!S17+financiers!S17+'SRE1'!S17+'SRE2'!S17+administration!S17+éducation!S17+santé!S17</f>
        <v>1784172.5999999999</v>
      </c>
      <c r="T17" s="883">
        <f>commerce!T17+transport!T17+information!T17+financiers!T17+'SRE1'!T17+'SRE2'!T17+administration!T17+éducation!T17+santé!T17</f>
        <v>1861574</v>
      </c>
      <c r="U17" s="883">
        <f>commerce!U17+transport!U17+information!U17+financiers!U17+'SRE1'!U17+'SRE2'!U17+administration!U17+éducation!U17+santé!U17</f>
        <v>1921849.9000000001</v>
      </c>
      <c r="V17" s="883">
        <f>commerce!V17+transport!V17+information!V17+financiers!V17+'SRE1'!V17+'SRE2'!V17+administration!V17+éducation!V17+santé!V17</f>
        <v>1959365.7</v>
      </c>
      <c r="W17" s="883">
        <f>commerce!W17+transport!W17+information!W17+financiers!W17+'SRE1'!W17+'SRE2'!W17+administration!W17+éducation!W17+santé!W17</f>
        <v>1982252.3</v>
      </c>
      <c r="X17" s="883">
        <f>commerce!X17+transport!X17+information!X17+financiers!X17+'SRE1'!X17+'SRE2'!X17+administration!X17+éducation!X17+santé!X17</f>
        <v>2019578.5999999999</v>
      </c>
      <c r="Y17" s="883">
        <f>commerce!Y17+transport!Y17+information!Y17+financiers!Y17+'SRE1'!Y17+'SRE2'!Y17+administration!Y17+éducation!Y17+santé!Y17</f>
        <v>2069608.1000000003</v>
      </c>
      <c r="Z17" s="883">
        <f>commerce!Z17+transport!Z17+information!Z17+financiers!Z17+'SRE1'!Z17+'SRE2'!Z17+administration!Z17+éducation!Z17+santé!Z17</f>
        <v>2104355.5</v>
      </c>
      <c r="AA17" s="883">
        <f>commerce!AA17+transport!AA17+information!AA17+financiers!AA17+'SRE1'!AA17+'SRE2'!AA17+administration!AA17+éducation!AA17+santé!AA17</f>
        <v>2181497.6000000006</v>
      </c>
      <c r="AB17" s="883">
        <f>commerce!AB17+transport!AB17+information!AB17+financiers!AB17+'SRE1'!AB17+'SRE2'!AB17+administration!AB17+éducation!AB17+santé!AB17</f>
        <v>2253663.5999999996</v>
      </c>
      <c r="AC17" s="883">
        <f>commerce!AC17+transport!AC17+information!AC17+financiers!AC17+'SRE1'!AC17+'SRE2'!AC17+administration!AC17+éducation!AC17+santé!AC17</f>
        <v>2336992.4</v>
      </c>
      <c r="AD17" s="883">
        <f>commerce!AD17+transport!AD17+information!AD17+financiers!AD17+'SRE1'!AD17+'SRE2'!AD17+administration!AD17+éducation!AD17+santé!AD17</f>
        <v>2264690.5</v>
      </c>
      <c r="AE17" s="883">
        <f>commerce!AE17+transport!AE17+information!AE17+financiers!AE17+'SRE1'!AE17+'SRE2'!AE17+administration!AE17+éducation!AE17+santé!AE17</f>
        <v>2493241.3000000003</v>
      </c>
      <c r="AF17" s="883">
        <f>commerce!AF17+transport!AF17+information!AF17+financiers!AF17+'SRE1'!AF17+'SRE2'!AF17+administration!AF17+éducation!AF17+santé!AF17</f>
        <v>2744172</v>
      </c>
      <c r="AG17" s="883">
        <f>commerce!AG17+transport!AG17+information!AG17+financiers!AG17+'SRE1'!AG17+'SRE2'!AG17+administration!AG17+éducation!AG17+santé!AG17</f>
        <v>2836171.7</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commerce!E19+transport!E19+information!E19+financiers!E19+'SRE1'!E19+'SRE2'!E19+administration!E19+éducation!E19+santé!E19</f>
        <v>1217210.69</v>
      </c>
      <c r="F19" s="883">
        <f>commerce!F19+transport!F19+information!F19+financiers!F19+'SRE1'!F19+'SRE2'!F19+administration!F19+éducation!F19+santé!F19</f>
        <v>1236425.44</v>
      </c>
      <c r="G19" s="883">
        <f>commerce!G19+transport!G19+information!G19+financiers!G19+'SRE1'!G19+'SRE2'!G19+administration!G19+éducation!G19+santé!G19</f>
        <v>1258812.9899999998</v>
      </c>
      <c r="H19" s="883">
        <f>commerce!H19+transport!H19+information!H19+financiers!H19+'SRE1'!H19+'SRE2'!H19+administration!H19+éducation!H19+santé!H19</f>
        <v>1293609.29</v>
      </c>
      <c r="I19" s="883">
        <f>commerce!I19+transport!I19+information!I19+financiers!I19+'SRE1'!I19+'SRE2'!I19+administration!I19+éducation!I19+santé!I19</f>
        <v>1332399.55</v>
      </c>
      <c r="J19" s="883">
        <f>commerce!J19+transport!J19+information!J19+financiers!J19+'SRE1'!J19+'SRE2'!J19+administration!J19+éducation!J19+santé!J19</f>
        <v>1358044.3099999998</v>
      </c>
      <c r="K19" s="883">
        <f>commerce!K19+transport!K19+information!K19+financiers!K19+'SRE1'!K19+'SRE2'!K19+administration!K19+éducation!K19+santé!K19</f>
        <v>1397554.7</v>
      </c>
      <c r="L19" s="883">
        <f>commerce!L19+transport!L19+information!L19+financiers!L19+'SRE1'!L19+'SRE2'!L19+administration!L19+éducation!L19+santé!L19</f>
        <v>1412421.04</v>
      </c>
      <c r="M19" s="883">
        <f>commerce!M19+transport!M19+information!M19+financiers!M19+'SRE1'!M19+'SRE2'!M19+administration!M19+éducation!M19+santé!M19</f>
        <v>1391393.53</v>
      </c>
      <c r="N19" s="883">
        <f>commerce!N19+transport!N19+information!N19+financiers!N19+'SRE1'!N19+'SRE2'!N19+administration!N19+éducation!N19+santé!N19</f>
        <v>1394923.2200000002</v>
      </c>
      <c r="O19" s="883">
        <f>commerce!O19+transport!O19+information!O19+financiers!O19+'SRE1'!O19+'SRE2'!O19+administration!O19+éducation!O19+santé!O19</f>
        <v>1411346.25</v>
      </c>
      <c r="P19" s="883">
        <f>commerce!P19+transport!P19+information!P19+financiers!P19+'SRE1'!P19+'SRE2'!P19+administration!P19+éducation!P19+santé!P19</f>
        <v>1457303.75</v>
      </c>
      <c r="Q19" s="883">
        <f>commerce!Q19+transport!Q19+information!Q19+financiers!Q19+'SRE1'!Q19+'SRE2'!Q19+administration!Q19+éducation!Q19+santé!Q19</f>
        <v>1502126.9700000002</v>
      </c>
      <c r="R19" s="883">
        <f>commerce!R19+transport!R19+information!R19+financiers!R19+'SRE1'!R19+'SRE2'!R19+administration!R19+éducation!R19+santé!R19</f>
        <v>1531193.04</v>
      </c>
      <c r="S19" s="883">
        <f>commerce!S19+transport!S19+information!S19+financiers!S19+'SRE1'!S19+'SRE2'!S19+administration!S19+éducation!S19+santé!S19</f>
        <v>1475338.19</v>
      </c>
      <c r="T19" s="883">
        <f>commerce!T19+transport!T19+information!T19+financiers!T19+'SRE1'!T19+'SRE2'!T19+administration!T19+éducation!T19+santé!T19</f>
        <v>1495257.88</v>
      </c>
      <c r="U19" s="883">
        <f>commerce!U19+transport!U19+information!U19+financiers!U19+'SRE1'!U19+'SRE2'!U19+administration!U19+éducation!U19+santé!U19</f>
        <v>1537081.89</v>
      </c>
      <c r="V19" s="883">
        <f>commerce!V19+transport!V19+information!V19+financiers!V19+'SRE1'!V19+'SRE2'!V19+administration!V19+éducation!V19+santé!V19</f>
        <v>1556067.7499999998</v>
      </c>
      <c r="W19" s="883">
        <f>commerce!W19+transport!W19+information!W19+financiers!W19+'SRE1'!W19+'SRE2'!W19+administration!W19+éducation!W19+santé!W19</f>
        <v>1573696.6200000003</v>
      </c>
      <c r="X19" s="883">
        <f>commerce!X19+transport!X19+information!X19+financiers!X19+'SRE1'!X19+'SRE2'!X19+administration!X19+éducation!X19+santé!X19</f>
        <v>1594818.01</v>
      </c>
      <c r="Y19" s="883">
        <f>commerce!Y19+transport!Y19+information!Y19+financiers!Y19+'SRE1'!Y19+'SRE2'!Y19+administration!Y19+éducation!Y19+santé!Y19</f>
        <v>1627314.15</v>
      </c>
      <c r="Z19" s="883">
        <f>commerce!Z19+transport!Z19+information!Z19+financiers!Z19+'SRE1'!Z19+'SRE2'!Z19+administration!Z19+éducation!Z19+santé!Z19</f>
        <v>1664631.8299999998</v>
      </c>
      <c r="AA19" s="883">
        <f>commerce!AA19+transport!AA19+information!AA19+financiers!AA19+'SRE1'!AA19+'SRE2'!AA19+administration!AA19+éducation!AA19+santé!AA19</f>
        <v>1714661.6600000001</v>
      </c>
      <c r="AB19" s="883">
        <f>commerce!AB19+transport!AB19+information!AB19+financiers!AB19+'SRE1'!AB19+'SRE2'!AB19+administration!AB19+éducation!AB19+santé!AB19</f>
        <v>1745308.53</v>
      </c>
      <c r="AC19" s="883">
        <f>commerce!AC19+transport!AC19+information!AC19+financiers!AC19+'SRE1'!AC19+'SRE2'!AC19+administration!AC19+éducation!AC19+santé!AC19</f>
        <v>1773888.3199999998</v>
      </c>
      <c r="AD19" s="883">
        <f>commerce!AD19+transport!AD19+information!AD19+financiers!AD19+'SRE1'!AD19+'SRE2'!AD19+administration!AD19+éducation!AD19+santé!AD19</f>
        <v>1735864</v>
      </c>
      <c r="AE19" s="883">
        <f>commerce!AE19+transport!AE19+information!AE19+financiers!AE19+'SRE1'!AE19+'SRE2'!AE19+administration!AE19+éducation!AE19+santé!AE19</f>
        <v>1806084.52</v>
      </c>
      <c r="AF19" s="883">
        <f>commerce!AF19+transport!AF19+information!AF19+financiers!AF19+'SRE1'!AF19+'SRE2'!AF19+administration!AF19+éducation!AF19+santé!AF19</f>
        <v>1847742.34</v>
      </c>
      <c r="AG19" s="883">
        <f>commerce!AG19+transport!AG19+information!AG19+financiers!AG19+'SRE1'!AG19+'SRE2'!AG19+administration!AG19+éducation!AG19+santé!AG19</f>
        <v>1856296.17</v>
      </c>
    </row>
    <row r="20" spans="2:33" x14ac:dyDescent="0.25">
      <c r="B20" s="881" t="s">
        <v>37</v>
      </c>
      <c r="C20" s="881" t="s">
        <v>39</v>
      </c>
      <c r="D20" s="882" t="s">
        <v>35</v>
      </c>
      <c r="E20" s="883">
        <f>commerce!E20+transport!E20+information!E20+financiers!E20+'SRE1'!E20+'SRE2'!E20+administration!E20+éducation!E20+santé!E20</f>
        <v>862841</v>
      </c>
      <c r="F20" s="883">
        <f>commerce!F20+transport!F20+information!F20+financiers!F20+'SRE1'!F20+'SRE2'!F20+administration!F20+éducation!F20+santé!F20</f>
        <v>886906</v>
      </c>
      <c r="G20" s="883">
        <f>commerce!G20+transport!G20+information!G20+financiers!G20+'SRE1'!G20+'SRE2'!G20+administration!G20+éducation!G20+santé!G20</f>
        <v>912521</v>
      </c>
      <c r="H20" s="883">
        <f>commerce!H20+transport!H20+information!H20+financiers!H20+'SRE1'!H20+'SRE2'!H20+administration!H20+éducation!H20+santé!H20</f>
        <v>943732</v>
      </c>
      <c r="I20" s="883">
        <f>commerce!I20+transport!I20+information!I20+financiers!I20+'SRE1'!I20+'SRE2'!I20+administration!I20+éducation!I20+santé!I20</f>
        <v>978075</v>
      </c>
      <c r="J20" s="883">
        <f>commerce!J20+transport!J20+information!J20+financiers!J20+'SRE1'!J20+'SRE2'!J20+administration!J20+éducation!J20+santé!J20</f>
        <v>996427</v>
      </c>
      <c r="K20" s="883">
        <f>commerce!K20+transport!K20+information!K20+financiers!K20+'SRE1'!K20+'SRE2'!K20+administration!K20+éducation!K20+santé!K20</f>
        <v>1039842</v>
      </c>
      <c r="L20" s="883">
        <f>commerce!L20+transport!L20+information!L20+financiers!L20+'SRE1'!L20+'SRE2'!L20+administration!L20+éducation!L20+santé!L20</f>
        <v>1073018</v>
      </c>
      <c r="M20" s="883">
        <f>commerce!M20+transport!M20+information!M20+financiers!M20+'SRE1'!M20+'SRE2'!M20+administration!M20+éducation!M20+santé!M20</f>
        <v>1085802</v>
      </c>
      <c r="N20" s="883">
        <f>commerce!N20+transport!N20+information!N20+financiers!N20+'SRE1'!N20+'SRE2'!N20+administration!N20+éducation!N20+santé!N20</f>
        <v>1112984</v>
      </c>
      <c r="O20" s="883">
        <f>commerce!O20+transport!O20+information!O20+financiers!O20+'SRE1'!O20+'SRE2'!O20+administration!O20+éducation!O20+santé!O20</f>
        <v>1130075</v>
      </c>
      <c r="P20" s="883">
        <f>commerce!P20+transport!P20+information!P20+financiers!P20+'SRE1'!P20+'SRE2'!P20+administration!P20+éducation!P20+santé!P20</f>
        <v>1162310</v>
      </c>
      <c r="Q20" s="883">
        <f>commerce!Q20+transport!Q20+information!Q20+financiers!Q20+'SRE1'!Q20+'SRE2'!Q20+administration!Q20+éducation!Q20+santé!Q20</f>
        <v>1198027</v>
      </c>
      <c r="R20" s="883">
        <f>commerce!R20+transport!R20+information!R20+financiers!R20+'SRE1'!R20+'SRE2'!R20+administration!R20+éducation!R20+santé!R20</f>
        <v>1223233</v>
      </c>
      <c r="S20" s="883">
        <f>commerce!S20+transport!S20+information!S20+financiers!S20+'SRE1'!S20+'SRE2'!S20+administration!S20+éducation!S20+santé!S20</f>
        <v>1221215</v>
      </c>
      <c r="T20" s="883">
        <f>commerce!T20+transport!T20+information!T20+financiers!T20+'SRE1'!T20+'SRE2'!T20+administration!T20+éducation!T20+santé!T20</f>
        <v>1245450</v>
      </c>
      <c r="U20" s="883">
        <f>commerce!U20+transport!U20+information!U20+financiers!U20+'SRE1'!U20+'SRE2'!U20+administration!U20+éducation!U20+santé!U20</f>
        <v>1289010</v>
      </c>
      <c r="V20" s="883">
        <f>commerce!V20+transport!V20+information!V20+financiers!V20+'SRE1'!V20+'SRE2'!V20+administration!V20+éducation!V20+santé!V20</f>
        <v>1316154</v>
      </c>
      <c r="W20" s="883">
        <f>commerce!W20+transport!W20+information!W20+financiers!W20+'SRE1'!W20+'SRE2'!W20+administration!W20+éducation!W20+santé!W20</f>
        <v>1362313</v>
      </c>
      <c r="X20" s="883">
        <f>commerce!X20+transport!X20+information!X20+financiers!X20+'SRE1'!X20+'SRE2'!X20+administration!X20+éducation!X20+santé!X20</f>
        <v>1421987</v>
      </c>
      <c r="Y20" s="883">
        <f>commerce!Y20+transport!Y20+information!Y20+financiers!Y20+'SRE1'!Y20+'SRE2'!Y20+administration!Y20+éducation!Y20+santé!Y20</f>
        <v>1476255</v>
      </c>
      <c r="Z20" s="883">
        <f>commerce!Z20+transport!Z20+information!Z20+financiers!Z20+'SRE1'!Z20+'SRE2'!Z20+administration!Z20+éducation!Z20+santé!Z20</f>
        <v>1527380</v>
      </c>
      <c r="AA20" s="883">
        <f>commerce!AA20+transport!AA20+information!AA20+financiers!AA20+'SRE1'!AA20+'SRE2'!AA20+administration!AA20+éducation!AA20+santé!AA20</f>
        <v>1600519</v>
      </c>
      <c r="AB20" s="883">
        <f>commerce!AB20+transport!AB20+information!AB20+financiers!AB20+'SRE1'!AB20+'SRE2'!AB20+administration!AB20+éducation!AB20+santé!AB20</f>
        <v>1666107</v>
      </c>
      <c r="AC20" s="883">
        <f>commerce!AC20+transport!AC20+information!AC20+financiers!AC20+'SRE1'!AC20+'SRE2'!AC20+administration!AC20+éducation!AC20+santé!AC20</f>
        <v>1723962</v>
      </c>
      <c r="AD20" s="883">
        <f>commerce!AD20+transport!AD20+information!AD20+financiers!AD20+'SRE1'!AD20+'SRE2'!AD20+administration!AD20+éducation!AD20+santé!AD20</f>
        <v>1735864</v>
      </c>
      <c r="AE20" s="883">
        <f>commerce!AE20+transport!AE20+information!AE20+financiers!AE20+'SRE1'!AE20+'SRE2'!AE20+administration!AE20+éducation!AE20+santé!AE20</f>
        <v>1856327</v>
      </c>
      <c r="AF20" s="883">
        <f>commerce!AF20+transport!AF20+information!AF20+financiers!AF20+'SRE1'!AF20+'SRE2'!AF20+administration!AF20+éducation!AF20+santé!AF20</f>
        <v>1989766</v>
      </c>
      <c r="AG20" s="883">
        <f>commerce!AG20+transport!AG20+information!AG20+financiers!AG20+'SRE1'!AG20+'SRE2'!AG20+administration!AG20+éducation!AG20+santé!AG20</f>
        <v>2104124</v>
      </c>
    </row>
    <row r="21" spans="2:33" x14ac:dyDescent="0.25">
      <c r="B21" s="881" t="s">
        <v>40</v>
      </c>
      <c r="C21" s="881" t="s">
        <v>38</v>
      </c>
      <c r="D21" s="882" t="s">
        <v>35</v>
      </c>
      <c r="E21" s="883">
        <f>commerce!E21+transport!E21+information!E21+financiers!E21+'SRE1'!E21+'SRE2'!E21+administration!E21+éducation!E21+santé!E21</f>
        <v>1758449.3900000001</v>
      </c>
      <c r="F21" s="883">
        <f>commerce!F21+transport!F21+information!F21+financiers!F21+'SRE1'!F21+'SRE2'!F21+administration!F21+éducation!F21+santé!F21</f>
        <v>1806333.1500000001</v>
      </c>
      <c r="G21" s="883">
        <f>commerce!G21+transport!G21+information!G21+financiers!G21+'SRE1'!G21+'SRE2'!G21+administration!G21+éducation!G21+santé!G21</f>
        <v>1855795.7799999998</v>
      </c>
      <c r="H21" s="883">
        <f>commerce!H21+transport!H21+information!H21+financiers!H21+'SRE1'!H21+'SRE2'!H21+administration!H21+éducation!H21+santé!H21</f>
        <v>1931273.5500000003</v>
      </c>
      <c r="I21" s="883">
        <f>commerce!I21+transport!I21+information!I21+financiers!I21+'SRE1'!I21+'SRE2'!I21+administration!I21+éducation!I21+santé!I21</f>
        <v>2026533.43</v>
      </c>
      <c r="J21" s="883">
        <f>commerce!J21+transport!J21+information!J21+financiers!J21+'SRE1'!J21+'SRE2'!J21+administration!J21+éducation!J21+santé!J21</f>
        <v>2106750.56</v>
      </c>
      <c r="K21" s="883">
        <f>commerce!K21+transport!K21+information!K21+financiers!K21+'SRE1'!K21+'SRE2'!K21+administration!K21+éducation!K21+santé!K21</f>
        <v>2172535.0699999998</v>
      </c>
      <c r="L21" s="883">
        <f>commerce!L21+transport!L21+information!L21+financiers!L21+'SRE1'!L21+'SRE2'!L21+administration!L21+éducation!L21+santé!L21</f>
        <v>2188160.2000000002</v>
      </c>
      <c r="M21" s="883">
        <f>commerce!M21+transport!M21+information!M21+financiers!M21+'SRE1'!M21+'SRE2'!M21+administration!M21+éducation!M21+santé!M21</f>
        <v>2211851.62</v>
      </c>
      <c r="N21" s="883">
        <f>commerce!N21+transport!N21+information!N21+financiers!N21+'SRE1'!N21+'SRE2'!N21+administration!N21+éducation!N21+santé!N21</f>
        <v>2241063</v>
      </c>
      <c r="O21" s="883">
        <f>commerce!O21+transport!O21+information!O21+financiers!O21+'SRE1'!O21+'SRE2'!O21+administration!O21+éducation!O21+santé!O21</f>
        <v>2302082.69</v>
      </c>
      <c r="P21" s="883">
        <f>commerce!P21+transport!P21+information!P21+financiers!P21+'SRE1'!P21+'SRE2'!P21+administration!P21+éducation!P21+santé!P21</f>
        <v>2386322.7699999996</v>
      </c>
      <c r="Q21" s="883">
        <f>commerce!Q21+transport!Q21+information!Q21+financiers!Q21+'SRE1'!Q21+'SRE2'!Q21+administration!Q21+éducation!Q21+santé!Q21</f>
        <v>2480580.25</v>
      </c>
      <c r="R21" s="883">
        <f>commerce!R21+transport!R21+information!R21+financiers!R21+'SRE1'!R21+'SRE2'!R21+administration!R21+éducation!R21+santé!R21</f>
        <v>2568155.65</v>
      </c>
      <c r="S21" s="883">
        <f>commerce!S21+transport!S21+information!S21+financiers!S21+'SRE1'!S21+'SRE2'!S21+administration!S21+éducation!S21+santé!S21</f>
        <v>2499239.3600000003</v>
      </c>
      <c r="T21" s="883">
        <f>commerce!T21+transport!T21+information!T21+financiers!T21+'SRE1'!T21+'SRE2'!T21+administration!T21+éducation!T21+santé!T21</f>
        <v>2593343.48</v>
      </c>
      <c r="U21" s="883">
        <f>commerce!U21+transport!U21+information!U21+financiers!U21+'SRE1'!U21+'SRE2'!U21+administration!U21+éducation!U21+santé!U21</f>
        <v>2671854.92</v>
      </c>
      <c r="V21" s="883">
        <f>commerce!V21+transport!V21+information!V21+financiers!V21+'SRE1'!V21+'SRE2'!V21+administration!V21+éducation!V21+santé!V21</f>
        <v>2682601.0300000003</v>
      </c>
      <c r="W21" s="883">
        <f>commerce!W21+transport!W21+information!W21+financiers!W21+'SRE1'!W21+'SRE2'!W21+administration!W21+éducation!W21+santé!W21</f>
        <v>2694970.69</v>
      </c>
      <c r="X21" s="883">
        <f>commerce!X21+transport!X21+information!X21+financiers!X21+'SRE1'!X21+'SRE2'!X21+administration!X21+éducation!X21+santé!X21</f>
        <v>2773087.2800000003</v>
      </c>
      <c r="Y21" s="883">
        <f>commerce!Y21+transport!Y21+information!Y21+financiers!Y21+'SRE1'!Y21+'SRE2'!Y21+administration!Y21+éducation!Y21+santé!Y21</f>
        <v>2856984.72</v>
      </c>
      <c r="Z21" s="883">
        <f>commerce!Z21+transport!Z21+information!Z21+financiers!Z21+'SRE1'!Z21+'SRE2'!Z21+administration!Z21+éducation!Z21+santé!Z21</f>
        <v>2938702.63</v>
      </c>
      <c r="AA21" s="883">
        <f>commerce!AA21+transport!AA21+information!AA21+financiers!AA21+'SRE1'!AA21+'SRE2'!AA21+administration!AA21+éducation!AA21+santé!AA21</f>
        <v>3028005.1999999997</v>
      </c>
      <c r="AB21" s="883">
        <f>commerce!AB21+transport!AB21+information!AB21+financiers!AB21+'SRE1'!AB21+'SRE2'!AB21+administration!AB21+éducation!AB21+santé!AB21</f>
        <v>3104542.92</v>
      </c>
      <c r="AC21" s="883">
        <f>commerce!AC21+transport!AC21+information!AC21+financiers!AC21+'SRE1'!AC21+'SRE2'!AC21+administration!AC21+éducation!AC21+santé!AC21</f>
        <v>3194397.7100000004</v>
      </c>
      <c r="AD21" s="883">
        <f>commerce!AD21+transport!AD21+information!AD21+financiers!AD21+'SRE1'!AD21+'SRE2'!AD21+administration!AD21+éducation!AD21+santé!AD21</f>
        <v>3153411</v>
      </c>
      <c r="AE21" s="883">
        <f>commerce!AE21+transport!AE21+information!AE21+financiers!AE21+'SRE1'!AE21+'SRE2'!AE21+administration!AE21+éducation!AE21+santé!AE21</f>
        <v>3291542.4000000004</v>
      </c>
      <c r="AF21" s="883">
        <f>commerce!AF21+transport!AF21+information!AF21+financiers!AF21+'SRE1'!AF21+'SRE2'!AF21+administration!AF21+éducation!AF21+santé!AF21</f>
        <v>3418025.1899999995</v>
      </c>
      <c r="AG21" s="883">
        <f>commerce!AG21+transport!AG21+information!AG21+financiers!AG21+'SRE1'!AG21+'SRE2'!AG21+administration!AG21+éducation!AG21+santé!AG21</f>
        <v>3433125.78</v>
      </c>
    </row>
    <row r="22" spans="2:33" x14ac:dyDescent="0.25">
      <c r="B22" s="881" t="s">
        <v>40</v>
      </c>
      <c r="C22" s="881" t="s">
        <v>39</v>
      </c>
      <c r="D22" s="882" t="s">
        <v>35</v>
      </c>
      <c r="E22" s="883">
        <f>commerce!E22+transport!E22+information!E22+financiers!E22+'SRE1'!E22+'SRE2'!E22+administration!E22+éducation!E22+santé!E22</f>
        <v>1360187</v>
      </c>
      <c r="F22" s="883">
        <f>commerce!F22+transport!F22+information!F22+financiers!F22+'SRE1'!F22+'SRE2'!F22+administration!F22+éducation!F22+santé!F22</f>
        <v>1407063</v>
      </c>
      <c r="G22" s="883">
        <f>commerce!G22+transport!G22+information!G22+financiers!G22+'SRE1'!G22+'SRE2'!G22+administration!G22+éducation!G22+santé!G22</f>
        <v>1458008</v>
      </c>
      <c r="H22" s="883">
        <f>commerce!H22+transport!H22+information!H22+financiers!H22+'SRE1'!H22+'SRE2'!H22+administration!H22+éducation!H22+santé!H22</f>
        <v>1520442</v>
      </c>
      <c r="I22" s="883">
        <f>commerce!I22+transport!I22+information!I22+financiers!I22+'SRE1'!I22+'SRE2'!I22+administration!I22+éducation!I22+santé!I22</f>
        <v>1600816</v>
      </c>
      <c r="J22" s="883">
        <f>commerce!J22+transport!J22+information!J22+financiers!J22+'SRE1'!J22+'SRE2'!J22+administration!J22+éducation!J22+santé!J22</f>
        <v>1666703</v>
      </c>
      <c r="K22" s="883">
        <f>commerce!K22+transport!K22+information!K22+financiers!K22+'SRE1'!K22+'SRE2'!K22+administration!K22+éducation!K22+santé!K22</f>
        <v>1737468</v>
      </c>
      <c r="L22" s="883">
        <f>commerce!L22+transport!L22+information!L22+financiers!L22+'SRE1'!L22+'SRE2'!L22+administration!L22+éducation!L22+santé!L22</f>
        <v>1776617</v>
      </c>
      <c r="M22" s="883">
        <f>commerce!M22+transport!M22+information!M22+financiers!M22+'SRE1'!M22+'SRE2'!M22+administration!M22+éducation!M22+santé!M22</f>
        <v>1823338</v>
      </c>
      <c r="N22" s="883">
        <f>commerce!N22+transport!N22+information!N22+financiers!N22+'SRE1'!N22+'SRE2'!N22+administration!N22+éducation!N22+santé!N22</f>
        <v>1873963</v>
      </c>
      <c r="O22" s="883">
        <f>commerce!O22+transport!O22+information!O22+financiers!O22+'SRE1'!O22+'SRE2'!O22+administration!O22+éducation!O22+santé!O22</f>
        <v>1933351</v>
      </c>
      <c r="P22" s="883">
        <f>commerce!P22+transport!P22+information!P22+financiers!P22+'SRE1'!P22+'SRE2'!P22+administration!P22+éducation!P22+santé!P22</f>
        <v>1999944</v>
      </c>
      <c r="Q22" s="883">
        <f>commerce!Q22+transport!Q22+information!Q22+financiers!Q22+'SRE1'!Q22+'SRE2'!Q22+administration!Q22+éducation!Q22+santé!Q22</f>
        <v>2084151</v>
      </c>
      <c r="R22" s="883">
        <f>commerce!R22+transport!R22+information!R22+financiers!R22+'SRE1'!R22+'SRE2'!R22+administration!R22+éducation!R22+santé!R22</f>
        <v>2176245</v>
      </c>
      <c r="S22" s="883">
        <f>commerce!S22+transport!S22+information!S22+financiers!S22+'SRE1'!S22+'SRE2'!S22+administration!S22+éducation!S22+santé!S22</f>
        <v>2151467</v>
      </c>
      <c r="T22" s="883">
        <f>commerce!T22+transport!T22+information!T22+financiers!T22+'SRE1'!T22+'SRE2'!T22+administration!T22+éducation!T22+santé!T22</f>
        <v>2240558</v>
      </c>
      <c r="U22" s="883">
        <f>commerce!U22+transport!U22+information!U22+financiers!U22+'SRE1'!U22+'SRE2'!U22+administration!U22+éducation!U22+santé!U22</f>
        <v>2337957</v>
      </c>
      <c r="V22" s="883">
        <f>commerce!V22+transport!V22+information!V22+financiers!V22+'SRE1'!V22+'SRE2'!V22+administration!V22+éducation!V22+santé!V22</f>
        <v>2369599</v>
      </c>
      <c r="W22" s="883">
        <f>commerce!W22+transport!W22+information!W22+financiers!W22+'SRE1'!W22+'SRE2'!W22+administration!W22+éducation!W22+santé!W22</f>
        <v>2417622</v>
      </c>
      <c r="X22" s="883">
        <f>commerce!X22+transport!X22+information!X22+financiers!X22+'SRE1'!X22+'SRE2'!X22+administration!X22+éducation!X22+santé!X22</f>
        <v>2537992</v>
      </c>
      <c r="Y22" s="883">
        <f>commerce!Y22+transport!Y22+information!Y22+financiers!Y22+'SRE1'!Y22+'SRE2'!Y22+administration!Y22+éducation!Y22+santé!Y22</f>
        <v>2635704</v>
      </c>
      <c r="Z22" s="883">
        <f>commerce!Z22+transport!Z22+information!Z22+financiers!Z22+'SRE1'!Z22+'SRE2'!Z22+administration!Z22+éducation!Z22+santé!Z22</f>
        <v>2730322</v>
      </c>
      <c r="AA22" s="883">
        <f>commerce!AA22+transport!AA22+information!AA22+financiers!AA22+'SRE1'!AA22+'SRE2'!AA22+administration!AA22+éducation!AA22+santé!AA22</f>
        <v>2860084</v>
      </c>
      <c r="AB22" s="883">
        <f>commerce!AB22+transport!AB22+information!AB22+financiers!AB22+'SRE1'!AB22+'SRE2'!AB22+administration!AB22+éducation!AB22+santé!AB22</f>
        <v>3004801</v>
      </c>
      <c r="AC22" s="883">
        <f>commerce!AC22+transport!AC22+information!AC22+financiers!AC22+'SRE1'!AC22+'SRE2'!AC22+administration!AC22+éducation!AC22+santé!AC22</f>
        <v>3141936</v>
      </c>
      <c r="AD22" s="883">
        <f>commerce!AD22+transport!AD22+information!AD22+financiers!AD22+'SRE1'!AD22+'SRE2'!AD22+administration!AD22+éducation!AD22+santé!AD22</f>
        <v>3153411</v>
      </c>
      <c r="AE22" s="883">
        <f>commerce!AE22+transport!AE22+information!AE22+financiers!AE22+'SRE1'!AE22+'SRE2'!AE22+administration!AE22+éducation!AE22+santé!AE22</f>
        <v>3413582</v>
      </c>
      <c r="AF22" s="883">
        <f>commerce!AF22+transport!AF22+information!AF22+financiers!AF22+'SRE1'!AF22+'SRE2'!AF22+administration!AF22+éducation!AF22+santé!AF22</f>
        <v>3801878</v>
      </c>
      <c r="AG22" s="883">
        <f>commerce!AG22+transport!AG22+information!AG22+financiers!AG22+'SRE1'!AG22+'SRE2'!AG22+administration!AG22+éducation!AG22+santé!AG22</f>
        <v>3942668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f>commerce!E24+transport!E24+information!E24+financiers!E24+'SRE1'!E24+'SRE2'!E24+administration!E24+éducation!E24+santé!E24</f>
        <v>675212.60000000009</v>
      </c>
      <c r="F24" s="883">
        <f>commerce!F24+transport!F24+information!F24+financiers!F24+'SRE1'!F24+'SRE2'!F24+administration!F24+éducation!F24+santé!F24</f>
        <v>688965.2</v>
      </c>
      <c r="G24" s="883">
        <f>commerce!G24+transport!G24+information!G24+financiers!G24+'SRE1'!G24+'SRE2'!G24+administration!G24+éducation!G24+santé!G24</f>
        <v>706839.1</v>
      </c>
      <c r="H24" s="883">
        <f>commerce!H24+transport!H24+information!H24+financiers!H24+'SRE1'!H24+'SRE2'!H24+administration!H24+éducation!H24+santé!H24</f>
        <v>717011.8</v>
      </c>
      <c r="I24" s="883">
        <f>commerce!I24+transport!I24+information!I24+financiers!I24+'SRE1'!I24+'SRE2'!I24+administration!I24+éducation!I24+santé!I24</f>
        <v>728916</v>
      </c>
      <c r="J24" s="883">
        <f>commerce!J24+transport!J24+information!J24+financiers!J24+'SRE1'!J24+'SRE2'!J24+administration!J24+éducation!J24+santé!J24</f>
        <v>765710.4</v>
      </c>
      <c r="K24" s="883">
        <f>commerce!K24+transport!K24+information!K24+financiers!K24+'SRE1'!K24+'SRE2'!K24+administration!K24+éducation!K24+santé!K24</f>
        <v>787772</v>
      </c>
      <c r="L24" s="883">
        <f>commerce!L24+transport!L24+information!L24+financiers!L24+'SRE1'!L24+'SRE2'!L24+administration!L24+éducation!L24+santé!L24</f>
        <v>794763.60000000009</v>
      </c>
      <c r="M24" s="883">
        <f>commerce!M24+transport!M24+information!M24+financiers!M24+'SRE1'!M24+'SRE2'!M24+administration!M24+éducation!M24+santé!M24</f>
        <v>801775.99999999988</v>
      </c>
      <c r="N24" s="883">
        <f>commerce!N24+transport!N24+information!N24+financiers!N24+'SRE1'!N24+'SRE2'!N24+administration!N24+éducation!N24+santé!N24</f>
        <v>809270.8</v>
      </c>
      <c r="O24" s="883">
        <f>commerce!O24+transport!O24+information!O24+financiers!O24+'SRE1'!O24+'SRE2'!O24+administration!O24+éducation!O24+santé!O24</f>
        <v>819432.20000000007</v>
      </c>
      <c r="P24" s="883">
        <f>commerce!P24+transport!P24+information!P24+financiers!P24+'SRE1'!P24+'SRE2'!P24+administration!P24+éducation!P24+santé!P24</f>
        <v>829764.89999999991</v>
      </c>
      <c r="Q24" s="883">
        <f>commerce!Q24+transport!Q24+information!Q24+financiers!Q24+'SRE1'!Q24+'SRE2'!Q24+administration!Q24+éducation!Q24+santé!Q24</f>
        <v>844558.3</v>
      </c>
      <c r="R24" s="883">
        <f>commerce!R24+transport!R24+information!R24+financiers!R24+'SRE1'!R24+'SRE2'!R24+administration!R24+éducation!R24+santé!R24</f>
        <v>841675.3</v>
      </c>
      <c r="S24" s="883">
        <f>commerce!S24+transport!S24+information!S24+financiers!S24+'SRE1'!S24+'SRE2'!S24+administration!S24+éducation!S24+santé!S24</f>
        <v>817559.90000000014</v>
      </c>
      <c r="T24" s="883">
        <f>commerce!T24+transport!T24+information!T24+financiers!T24+'SRE1'!T24+'SRE2'!T24+administration!T24+éducation!T24+santé!T24</f>
        <v>831606.29999999993</v>
      </c>
      <c r="U24" s="883">
        <f>commerce!U24+transport!U24+information!U24+financiers!U24+'SRE1'!U24+'SRE2'!U24+administration!U24+éducation!U24+santé!U24</f>
        <v>835269.9</v>
      </c>
      <c r="V24" s="883">
        <f>commerce!V24+transport!V24+information!V24+financiers!V24+'SRE1'!V24+'SRE2'!V24+administration!V24+éducation!V24+santé!V24</f>
        <v>814104.19999999984</v>
      </c>
      <c r="W24" s="883">
        <f>commerce!W24+transport!W24+information!W24+financiers!W24+'SRE1'!W24+'SRE2'!W24+administration!W24+éducation!W24+santé!W24</f>
        <v>805664.29999999993</v>
      </c>
      <c r="X24" s="883">
        <f>commerce!X24+transport!X24+information!X24+financiers!X24+'SRE1'!X24+'SRE2'!X24+administration!X24+éducation!X24+santé!X24</f>
        <v>810743.9</v>
      </c>
      <c r="Y24" s="883">
        <f>commerce!Y24+transport!Y24+information!Y24+financiers!Y24+'SRE1'!Y24+'SRE2'!Y24+administration!Y24+éducation!Y24+santé!Y24</f>
        <v>815917.20000000007</v>
      </c>
      <c r="Z24" s="883">
        <f>commerce!Z24+transport!Z24+information!Z24+financiers!Z24+'SRE1'!Z24+'SRE2'!Z24+administration!Z24+éducation!Z24+santé!Z24</f>
        <v>826238.4</v>
      </c>
      <c r="AA24" s="883">
        <f>commerce!AA24+transport!AA24+information!AA24+financiers!AA24+'SRE1'!AA24+'SRE2'!AA24+administration!AA24+éducation!AA24+santé!AA24</f>
        <v>840967.9</v>
      </c>
      <c r="AB24" s="883">
        <f>commerce!AB24+transport!AB24+information!AB24+financiers!AB24+'SRE1'!AB24+'SRE2'!AB24+administration!AB24+éducation!AB24+santé!AB24</f>
        <v>848031.8</v>
      </c>
      <c r="AC24" s="883">
        <f>commerce!AC24+transport!AC24+information!AC24+financiers!AC24+'SRE1'!AC24+'SRE2'!AC24+administration!AC24+éducation!AC24+santé!AC24</f>
        <v>855033.6</v>
      </c>
      <c r="AD24" s="883">
        <f>commerce!AD24+transport!AD24+information!AD24+financiers!AD24+'SRE1'!AD24+'SRE2'!AD24+administration!AD24+éducation!AD24+santé!AD24</f>
        <v>808856.6</v>
      </c>
      <c r="AE24" s="883">
        <f>commerce!AE24+transport!AE24+information!AE24+financiers!AE24+'SRE1'!AE24+'SRE2'!AE24+administration!AE24+éducation!AE24+santé!AE24</f>
        <v>872444.2</v>
      </c>
      <c r="AF24" s="883">
        <f>commerce!AF24+transport!AF24+information!AF24+financiers!AF24+'SRE1'!AF24+'SRE2'!AF24+administration!AF24+éducation!AF24+santé!AF24</f>
        <v>911141.49999999988</v>
      </c>
      <c r="AG24" s="883">
        <f>commerce!AG24+transport!AG24+information!AG24+financiers!AG24+'SRE1'!AG24+'SRE2'!AG24+administration!AG24+éducation!AG24+santé!AG24</f>
        <v>907065.39999999991</v>
      </c>
    </row>
    <row r="25" spans="2:33" x14ac:dyDescent="0.25">
      <c r="B25" s="881" t="s">
        <v>37</v>
      </c>
      <c r="C25" s="881" t="s">
        <v>39</v>
      </c>
      <c r="D25" s="882" t="s">
        <v>35</v>
      </c>
      <c r="E25" s="883">
        <f>commerce!E25+transport!E25+information!E25+financiers!E25+'SRE1'!E25+'SRE2'!E25+administration!E25+éducation!E25+santé!E25</f>
        <v>458179.10000000003</v>
      </c>
      <c r="F25" s="883">
        <f>commerce!F25+transport!F25+information!F25+financiers!F25+'SRE1'!F25+'SRE2'!F25+administration!F25+éducation!F25+santé!F25</f>
        <v>489188.4</v>
      </c>
      <c r="G25" s="883">
        <f>commerce!G25+transport!G25+information!G25+financiers!G25+'SRE1'!G25+'SRE2'!G25+administration!G25+éducation!G25+santé!G25</f>
        <v>512446.79999999993</v>
      </c>
      <c r="H25" s="883">
        <f>commerce!H25+transport!H25+information!H25+financiers!H25+'SRE1'!H25+'SRE2'!H25+administration!H25+éducation!H25+santé!H25</f>
        <v>532851.19999999995</v>
      </c>
      <c r="I25" s="883">
        <f>commerce!I25+transport!I25+information!I25+financiers!I25+'SRE1'!I25+'SRE2'!I25+administration!I25+éducation!I25+santé!I25</f>
        <v>551299.5</v>
      </c>
      <c r="J25" s="883">
        <f>commerce!J25+transport!J25+information!J25+financiers!J25+'SRE1'!J25+'SRE2'!J25+administration!J25+éducation!J25+santé!J25</f>
        <v>588129.1</v>
      </c>
      <c r="K25" s="883">
        <f>commerce!K25+transport!K25+information!K25+financiers!K25+'SRE1'!K25+'SRE2'!K25+administration!K25+éducation!K25+santé!K25</f>
        <v>625001.19999999984</v>
      </c>
      <c r="L25" s="883">
        <f>commerce!L25+transport!L25+information!L25+financiers!L25+'SRE1'!L25+'SRE2'!L25+administration!L25+éducation!L25+santé!L25</f>
        <v>645564.80000000016</v>
      </c>
      <c r="M25" s="883">
        <f>commerce!M25+transport!M25+information!M25+financiers!M25+'SRE1'!M25+'SRE2'!M25+administration!M25+éducation!M25+santé!M25</f>
        <v>674452.2</v>
      </c>
      <c r="N25" s="883">
        <f>commerce!N25+transport!N25+information!N25+financiers!N25+'SRE1'!N25+'SRE2'!N25+administration!N25+éducation!N25+santé!N25</f>
        <v>695272.2</v>
      </c>
      <c r="O25" s="883">
        <f>commerce!O25+transport!O25+information!O25+financiers!O25+'SRE1'!O25+'SRE2'!O25+administration!O25+éducation!O25+santé!O25</f>
        <v>718461.70000000007</v>
      </c>
      <c r="P25" s="883">
        <f>commerce!P25+transport!P25+information!P25+financiers!P25+'SRE1'!P25+'SRE2'!P25+administration!P25+éducation!P25+santé!P25</f>
        <v>734968.29999999993</v>
      </c>
      <c r="Q25" s="883">
        <f>commerce!Q25+transport!Q25+information!Q25+financiers!Q25+'SRE1'!Q25+'SRE2'!Q25+administration!Q25+éducation!Q25+santé!Q25</f>
        <v>762687.29999999993</v>
      </c>
      <c r="R25" s="883">
        <f>commerce!R25+transport!R25+information!R25+financiers!R25+'SRE1'!R25+'SRE2'!R25+administration!R25+éducation!R25+santé!R25</f>
        <v>778914.60000000009</v>
      </c>
      <c r="S25" s="883">
        <f>commerce!S25+transport!S25+information!S25+financiers!S25+'SRE1'!S25+'SRE2'!S25+administration!S25+éducation!S25+santé!S25</f>
        <v>762852.9</v>
      </c>
      <c r="T25" s="883">
        <f>commerce!T25+transport!T25+information!T25+financiers!T25+'SRE1'!T25+'SRE2'!T25+administration!T25+éducation!T25+santé!T25</f>
        <v>777106.4</v>
      </c>
      <c r="U25" s="883">
        <f>commerce!U25+transport!U25+information!U25+financiers!U25+'SRE1'!U25+'SRE2'!U25+administration!U25+éducation!U25+santé!U25</f>
        <v>788530.7</v>
      </c>
      <c r="V25" s="883">
        <f>commerce!V25+transport!V25+information!V25+financiers!V25+'SRE1'!V25+'SRE2'!V25+administration!V25+éducation!V25+santé!V25</f>
        <v>773486.8</v>
      </c>
      <c r="W25" s="883">
        <f>commerce!W25+transport!W25+information!W25+financiers!W25+'SRE1'!W25+'SRE2'!W25+administration!W25+éducation!W25+santé!W25</f>
        <v>768436.8</v>
      </c>
      <c r="X25" s="883">
        <f>commerce!X25+transport!X25+information!X25+financiers!X25+'SRE1'!X25+'SRE2'!X25+administration!X25+éducation!X25+santé!X25</f>
        <v>778393.59999999998</v>
      </c>
      <c r="Y25" s="883">
        <f>commerce!Y25+transport!Y25+information!Y25+financiers!Y25+'SRE1'!Y25+'SRE2'!Y25+administration!Y25+éducation!Y25+santé!Y25</f>
        <v>787968.2</v>
      </c>
      <c r="Z25" s="883">
        <f>commerce!Z25+transport!Z25+information!Z25+financiers!Z25+'SRE1'!Z25+'SRE2'!Z25+administration!Z25+éducation!Z25+santé!Z25</f>
        <v>804934.20000000007</v>
      </c>
      <c r="AA25" s="883">
        <f>commerce!AA25+transport!AA25+information!AA25+financiers!AA25+'SRE1'!AA25+'SRE2'!AA25+administration!AA25+éducation!AA25+santé!AA25</f>
        <v>822730.60000000009</v>
      </c>
      <c r="AB25" s="883">
        <f>commerce!AB25+transport!AB25+information!AB25+financiers!AB25+'SRE1'!AB25+'SRE2'!AB25+administration!AB25+éducation!AB25+santé!AB25</f>
        <v>837611.20000000007</v>
      </c>
      <c r="AC25" s="883">
        <f>commerce!AC25+transport!AC25+information!AC25+financiers!AC25+'SRE1'!AC25+'SRE2'!AC25+administration!AC25+éducation!AC25+santé!AC25</f>
        <v>848486.9</v>
      </c>
      <c r="AD25" s="883">
        <f>commerce!AD25+transport!AD25+information!AD25+financiers!AD25+'SRE1'!AD25+'SRE2'!AD25+administration!AD25+éducation!AD25+santé!AD25</f>
        <v>808856.6</v>
      </c>
      <c r="AE25" s="883">
        <f>commerce!AE25+transport!AE25+information!AE25+financiers!AE25+'SRE1'!AE25+'SRE2'!AE25+administration!AE25+éducation!AE25+santé!AE25</f>
        <v>871826.7</v>
      </c>
      <c r="AF25" s="883">
        <f>commerce!AF25+transport!AF25+information!AF25+financiers!AF25+'SRE1'!AF25+'SRE2'!AF25+administration!AF25+éducation!AF25+santé!AF25</f>
        <v>935648.70000000007</v>
      </c>
      <c r="AG25" s="883">
        <f>commerce!AG25+transport!AG25+information!AG25+financiers!AG25+'SRE1'!AG25+'SRE2'!AG25+administration!AG25+éducation!AG25+santé!AG25</f>
        <v>991488.39999999991</v>
      </c>
    </row>
    <row r="26" spans="2:33" x14ac:dyDescent="0.25">
      <c r="B26" s="881" t="s">
        <v>40</v>
      </c>
      <c r="C26" s="881" t="s">
        <v>39</v>
      </c>
      <c r="D26" s="882" t="s">
        <v>35</v>
      </c>
      <c r="E26" s="883">
        <f>commerce!E26+transport!E26+information!E26+financiers!E26+'SRE1'!E26+'SRE2'!E26+administration!E26+éducation!E26+santé!E26</f>
        <v>776414.5</v>
      </c>
      <c r="F26" s="883">
        <f>commerce!F26+transport!F26+information!F26+financiers!F26+'SRE1'!F26+'SRE2'!F26+administration!F26+éducation!F26+santé!F26</f>
        <v>829315.80000000016</v>
      </c>
      <c r="G26" s="883">
        <f>commerce!G26+transport!G26+information!G26+financiers!G26+'SRE1'!G26+'SRE2'!G26+administration!G26+éducation!G26+santé!G26</f>
        <v>880542.1</v>
      </c>
      <c r="H26" s="883">
        <f>commerce!H26+transport!H26+information!H26+financiers!H26+'SRE1'!H26+'SRE2'!H26+administration!H26+éducation!H26+santé!H26</f>
        <v>926765.50000000012</v>
      </c>
      <c r="I26" s="883">
        <f>commerce!I26+transport!I26+information!I26+financiers!I26+'SRE1'!I26+'SRE2'!I26+administration!I26+éducation!I26+santé!I26</f>
        <v>976695.90000000014</v>
      </c>
      <c r="J26" s="883">
        <f>commerce!J26+transport!J26+information!J26+financiers!J26+'SRE1'!J26+'SRE2'!J26+administration!J26+éducation!J26+santé!J26</f>
        <v>1056756.7</v>
      </c>
      <c r="K26" s="883">
        <f>commerce!K26+transport!K26+information!K26+financiers!K26+'SRE1'!K26+'SRE2'!K26+administration!K26+éducation!K26+santé!K26</f>
        <v>1131990.7</v>
      </c>
      <c r="L26" s="883">
        <f>commerce!L26+transport!L26+information!L26+financiers!L26+'SRE1'!L26+'SRE2'!L26+administration!L26+éducation!L26+santé!L26</f>
        <v>1167885.7</v>
      </c>
      <c r="M26" s="883">
        <f>commerce!M26+transport!M26+information!M26+financiers!M26+'SRE1'!M26+'SRE2'!M26+administration!M26+éducation!M26+santé!M26</f>
        <v>1211722</v>
      </c>
      <c r="N26" s="883">
        <f>commerce!N26+transport!N26+information!N26+financiers!N26+'SRE1'!N26+'SRE2'!N26+administration!N26+éducation!N26+santé!N26</f>
        <v>1256628.3</v>
      </c>
      <c r="O26" s="883">
        <f>commerce!O26+transport!O26+information!O26+financiers!O26+'SRE1'!O26+'SRE2'!O26+administration!O26+éducation!O26+santé!O26</f>
        <v>1304503.4000000001</v>
      </c>
      <c r="P26" s="883">
        <f>commerce!P26+transport!P26+information!P26+financiers!P26+'SRE1'!P26+'SRE2'!P26+administration!P26+éducation!P26+santé!P26</f>
        <v>1347470.2</v>
      </c>
      <c r="Q26" s="883">
        <f>commerce!Q26+transport!Q26+information!Q26+financiers!Q26+'SRE1'!Q26+'SRE2'!Q26+administration!Q26+éducation!Q26+santé!Q26</f>
        <v>1399833.9000000001</v>
      </c>
      <c r="R26" s="883">
        <f>commerce!R26+transport!R26+information!R26+financiers!R26+'SRE1'!R26+'SRE2'!R26+administration!R26+éducation!R26+santé!R26</f>
        <v>1422419.2</v>
      </c>
      <c r="S26" s="883">
        <f>commerce!S26+transport!S26+information!S26+financiers!S26+'SRE1'!S26+'SRE2'!S26+administration!S26+éducation!S26+santé!S26</f>
        <v>1384201.4</v>
      </c>
      <c r="T26" s="883">
        <f>commerce!T26+transport!T26+information!T26+financiers!T26+'SRE1'!T26+'SRE2'!T26+administration!T26+éducation!T26+santé!T26</f>
        <v>1415643.0000000002</v>
      </c>
      <c r="U26" s="883">
        <f>commerce!U26+transport!U26+information!U26+financiers!U26+'SRE1'!U26+'SRE2'!U26+administration!U26+éducation!U26+santé!U26</f>
        <v>1438225.2999999998</v>
      </c>
      <c r="V26" s="883">
        <f>commerce!V26+transport!V26+information!V26+financiers!V26+'SRE1'!V26+'SRE2'!V26+administration!V26+éducation!V26+santé!V26</f>
        <v>1410825.6</v>
      </c>
      <c r="W26" s="883">
        <f>commerce!W26+transport!W26+information!W26+financiers!W26+'SRE1'!W26+'SRE2'!W26+administration!W26+éducation!W26+santé!W26</f>
        <v>1393018.9</v>
      </c>
      <c r="X26" s="883">
        <f>commerce!X26+transport!X26+information!X26+financiers!X26+'SRE1'!X26+'SRE2'!X26+administration!X26+éducation!X26+santé!X26</f>
        <v>1411506.4</v>
      </c>
      <c r="Y26" s="883">
        <f>commerce!Y26+transport!Y26+information!Y26+financiers!Y26+'SRE1'!Y26+'SRE2'!Y26+administration!Y26+éducation!Y26+santé!Y26</f>
        <v>1433502.2</v>
      </c>
      <c r="Z26" s="883">
        <f>commerce!Z26+transport!Z26+information!Z26+financiers!Z26+'SRE1'!Z26+'SRE2'!Z26+administration!Z26+éducation!Z26+santé!Z26</f>
        <v>1445214.2000000002</v>
      </c>
      <c r="AA26" s="883">
        <f>commerce!AA26+transport!AA26+information!AA26+financiers!AA26+'SRE1'!AA26+'SRE2'!AA26+administration!AA26+éducation!AA26+santé!AA26</f>
        <v>1487840</v>
      </c>
      <c r="AB26" s="883">
        <f>commerce!AB26+transport!AB26+information!AB26+financiers!AB26+'SRE1'!AB26+'SRE2'!AB26+administration!AB26+éducation!AB26+santé!AB26</f>
        <v>1519788.8</v>
      </c>
      <c r="AC26" s="883">
        <f>commerce!AC26+transport!AC26+information!AC26+financiers!AC26+'SRE1'!AC26+'SRE2'!AC26+administration!AC26+éducation!AC26+santé!AC26</f>
        <v>1547282.7</v>
      </c>
      <c r="AD26" s="883">
        <f>commerce!AD26+transport!AD26+information!AD26+financiers!AD26+'SRE1'!AD26+'SRE2'!AD26+administration!AD26+éducation!AD26+santé!AD26</f>
        <v>1472324</v>
      </c>
      <c r="AE26" s="883">
        <f>commerce!AE26+transport!AE26+information!AE26+financiers!AE26+'SRE1'!AE26+'SRE2'!AE26+administration!AE26+éducation!AE26+santé!AE26</f>
        <v>1602873.6999999997</v>
      </c>
      <c r="AF26" s="883">
        <f>commerce!AF26+transport!AF26+information!AF26+financiers!AF26+'SRE1'!AF26+'SRE2'!AF26+administration!AF26+éducation!AF26+santé!AF26</f>
        <v>1753752.1</v>
      </c>
      <c r="AG26" s="883">
        <f>commerce!AG26+transport!AG26+information!AG26+financiers!AG26+'SRE1'!AG26+'SRE2'!AG26+administration!AG26+éducation!AG26+santé!AG26</f>
        <v>1822207.4999999998</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f>commerce!E28+transport!E28+information!E28+financiers!E28+'SRE1'!E28+'SRE2'!E28+administration!E28+éducation!E28+santé!E28</f>
        <v>289429.26799999998</v>
      </c>
      <c r="F28" s="883">
        <f>commerce!F28+transport!F28+information!F28+financiers!F28+'SRE1'!F28+'SRE2'!F28+administration!F28+éducation!F28+santé!F28</f>
        <v>300737.67700000003</v>
      </c>
      <c r="G28" s="883">
        <f>commerce!G28+transport!G28+information!G28+financiers!G28+'SRE1'!G28+'SRE2'!G28+administration!G28+éducation!G28+santé!G28</f>
        <v>316451.99</v>
      </c>
      <c r="H28" s="883">
        <f>commerce!H28+transport!H28+information!H28+financiers!H28+'SRE1'!H28+'SRE2'!H28+administration!H28+éducation!H28+santé!H28</f>
        <v>332710.95799999998</v>
      </c>
      <c r="I28" s="883">
        <f>commerce!I28+transport!I28+information!I28+financiers!I28+'SRE1'!I28+'SRE2'!I28+administration!I28+éducation!I28+santé!I28</f>
        <v>349109.46699999995</v>
      </c>
      <c r="J28" s="883">
        <f>commerce!J28+transport!J28+information!J28+financiers!J28+'SRE1'!J28+'SRE2'!J28+administration!J28+éducation!J28+santé!J28</f>
        <v>365228.33400000003</v>
      </c>
      <c r="K28" s="883">
        <f>commerce!K28+transport!K28+information!K28+financiers!K28+'SRE1'!K28+'SRE2'!K28+administration!K28+éducation!K28+santé!K28</f>
        <v>375526.65299999999</v>
      </c>
      <c r="L28" s="883">
        <f>commerce!L28+transport!L28+information!L28+financiers!L28+'SRE1'!L28+'SRE2'!L28+administration!L28+éducation!L28+santé!L28</f>
        <v>377665.44299999997</v>
      </c>
      <c r="M28" s="883">
        <f>commerce!M28+transport!M28+information!M28+financiers!M28+'SRE1'!M28+'SRE2'!M28+administration!M28+éducation!M28+santé!M28</f>
        <v>381379.75300000003</v>
      </c>
      <c r="N28" s="883">
        <f>commerce!N28+transport!N28+information!N28+financiers!N28+'SRE1'!N28+'SRE2'!N28+administration!N28+éducation!N28+santé!N28</f>
        <v>388787.94600000005</v>
      </c>
      <c r="O28" s="883">
        <f>commerce!O28+transport!O28+information!O28+financiers!O28+'SRE1'!O28+'SRE2'!O28+administration!O28+éducation!O28+santé!O28</f>
        <v>397122.49599999998</v>
      </c>
      <c r="P28" s="883">
        <f>commerce!P28+transport!P28+information!P28+financiers!P28+'SRE1'!P28+'SRE2'!P28+administration!P28+éducation!P28+santé!P28</f>
        <v>413320.79099999997</v>
      </c>
      <c r="Q28" s="883">
        <f>commerce!Q28+transport!Q28+information!Q28+financiers!Q28+'SRE1'!Q28+'SRE2'!Q28+administration!Q28+éducation!Q28+santé!Q28</f>
        <v>430649.81900000002</v>
      </c>
      <c r="R28" s="883">
        <f>commerce!R28+transport!R28+information!R28+financiers!R28+'SRE1'!R28+'SRE2'!R28+administration!R28+éducation!R28+santé!R28</f>
        <v>444020.5959999999</v>
      </c>
      <c r="S28" s="883">
        <f>commerce!S28+transport!S28+information!S28+financiers!S28+'SRE1'!S28+'SRE2'!S28+administration!S28+éducation!S28+santé!S28</f>
        <v>435641.76300000004</v>
      </c>
      <c r="T28" s="883">
        <f>commerce!T28+transport!T28+information!T28+financiers!T28+'SRE1'!T28+'SRE2'!T28+administration!T28+éducation!T28+santé!T28</f>
        <v>443159.41</v>
      </c>
      <c r="U28" s="883">
        <f>commerce!U28+transport!U28+information!U28+financiers!U28+'SRE1'!U28+'SRE2'!U28+administration!U28+éducation!U28+santé!U28</f>
        <v>454670.63100000005</v>
      </c>
      <c r="V28" s="883">
        <f>commerce!V28+transport!V28+information!V28+financiers!V28+'SRE1'!V28+'SRE2'!V28+administration!V28+éducation!V28+santé!V28</f>
        <v>453361.97499999992</v>
      </c>
      <c r="W28" s="883">
        <f>commerce!W28+transport!W28+information!W28+financiers!W28+'SRE1'!W28+'SRE2'!W28+administration!W28+éducation!W28+santé!W28</f>
        <v>455484.22399999999</v>
      </c>
      <c r="X28" s="883">
        <f>commerce!X28+transport!X28+information!X28+financiers!X28+'SRE1'!X28+'SRE2'!X28+administration!X28+éducation!X28+santé!X28</f>
        <v>466085.17499999993</v>
      </c>
      <c r="Y28" s="883">
        <f>commerce!Y28+transport!Y28+information!Y28+financiers!Y28+'SRE1'!Y28+'SRE2'!Y28+administration!Y28+éducation!Y28+santé!Y28</f>
        <v>477507.973</v>
      </c>
      <c r="Z28" s="883">
        <f>commerce!Z28+transport!Z28+information!Z28+financiers!Z28+'SRE1'!Z28+'SRE2'!Z28+administration!Z28+éducation!Z28+santé!Z28</f>
        <v>488165.48</v>
      </c>
      <c r="AA28" s="883">
        <f>commerce!AA28+transport!AA28+information!AA28+financiers!AA28+'SRE1'!AA28+'SRE2'!AA28+administration!AA28+éducation!AA28+santé!AA28</f>
        <v>499633.75200000004</v>
      </c>
      <c r="AB28" s="883">
        <f>commerce!AB28+transport!AB28+information!AB28+financiers!AB28+'SRE1'!AB28+'SRE2'!AB28+administration!AB28+éducation!AB28+santé!AB28</f>
        <v>509556.30500000005</v>
      </c>
      <c r="AC28" s="883">
        <f>commerce!AC28+transport!AC28+information!AC28+financiers!AC28+'SRE1'!AC28+'SRE2'!AC28+administration!AC28+éducation!AC28+santé!AC28</f>
        <v>523667.74599999998</v>
      </c>
      <c r="AD28" s="883">
        <f>commerce!AD28+transport!AD28+information!AD28+financiers!AD28+'SRE1'!AD28+'SRE2'!AD28+administration!AD28+éducation!AD28+santé!AD28</f>
        <v>506418.02999999997</v>
      </c>
      <c r="AE28" s="883">
        <f>commerce!AE28+transport!AE28+information!AE28+financiers!AE28+'SRE1'!AE28+'SRE2'!AE28+administration!AE28+éducation!AE28+santé!AE28</f>
        <v>542010</v>
      </c>
      <c r="AF28" s="883">
        <f>commerce!AF28+transport!AF28+information!AF28+financiers!AF28+'SRE1'!AF28+'SRE2'!AF28+administration!AF28+éducation!AF28+santé!AF28</f>
        <v>568678</v>
      </c>
      <c r="AG28" s="883">
        <f>commerce!AG28+transport!AG28+information!AG28+financiers!AG28+'SRE1'!AG28+'SRE2'!AG28+administration!AG28+éducation!AG28+santé!AG28</f>
        <v>571605.04</v>
      </c>
    </row>
    <row r="29" spans="2:33" x14ac:dyDescent="0.25">
      <c r="B29" s="881" t="s">
        <v>37</v>
      </c>
      <c r="C29" s="881" t="s">
        <v>39</v>
      </c>
      <c r="D29" s="882" t="s">
        <v>35</v>
      </c>
      <c r="E29" s="883">
        <f>commerce!E29+transport!E29+information!E29+financiers!E29+'SRE1'!E29+'SRE2'!E29+administration!E29+éducation!E29+santé!E29</f>
        <v>177656</v>
      </c>
      <c r="F29" s="883">
        <f>commerce!F29+transport!F29+information!F29+financiers!F29+'SRE1'!F29+'SRE2'!F29+administration!F29+éducation!F29+santé!F29</f>
        <v>185865</v>
      </c>
      <c r="G29" s="883">
        <f>commerce!G29+transport!G29+information!G29+financiers!G29+'SRE1'!G29+'SRE2'!G29+administration!G29+éducation!G29+santé!G29</f>
        <v>200884</v>
      </c>
      <c r="H29" s="883">
        <f>commerce!H29+transport!H29+information!H29+financiers!H29+'SRE1'!H29+'SRE2'!H29+administration!H29+éducation!H29+santé!H29</f>
        <v>216754</v>
      </c>
      <c r="I29" s="883">
        <f>commerce!I29+transport!I29+information!I29+financiers!I29+'SRE1'!I29+'SRE2'!I29+administration!I29+éducation!I29+santé!I29</f>
        <v>232099</v>
      </c>
      <c r="J29" s="883">
        <f>commerce!J29+transport!J29+information!J29+financiers!J29+'SRE1'!J29+'SRE2'!J29+administration!J29+éducation!J29+santé!J29</f>
        <v>250042</v>
      </c>
      <c r="K29" s="883">
        <f>commerce!K29+transport!K29+information!K29+financiers!K29+'SRE1'!K29+'SRE2'!K29+administration!K29+éducation!K29+santé!K29</f>
        <v>271419</v>
      </c>
      <c r="L29" s="883">
        <f>commerce!L29+transport!L29+information!L29+financiers!L29+'SRE1'!L29+'SRE2'!L29+administration!L29+éducation!L29+santé!L29</f>
        <v>286663</v>
      </c>
      <c r="M29" s="883">
        <f>commerce!M29+transport!M29+information!M29+financiers!M29+'SRE1'!M29+'SRE2'!M29+administration!M29+éducation!M29+santé!M29</f>
        <v>294250</v>
      </c>
      <c r="N29" s="883">
        <f>commerce!N29+transport!N29+information!N29+financiers!N29+'SRE1'!N29+'SRE2'!N29+administration!N29+éducation!N29+santé!N29</f>
        <v>303083</v>
      </c>
      <c r="O29" s="883">
        <f>commerce!O29+transport!O29+information!O29+financiers!O29+'SRE1'!O29+'SRE2'!O29+administration!O29+éducation!O29+santé!O29</f>
        <v>313772</v>
      </c>
      <c r="P29" s="883">
        <f>commerce!P29+transport!P29+information!P29+financiers!P29+'SRE1'!P29+'SRE2'!P29+administration!P29+éducation!P29+santé!P29</f>
        <v>328425</v>
      </c>
      <c r="Q29" s="883">
        <f>commerce!Q29+transport!Q29+information!Q29+financiers!Q29+'SRE1'!Q29+'SRE2'!Q29+administration!Q29+éducation!Q29+santé!Q29</f>
        <v>347792</v>
      </c>
      <c r="R29" s="883">
        <f>commerce!R29+transport!R29+information!R29+financiers!R29+'SRE1'!R29+'SRE2'!R29+administration!R29+éducation!R29+santé!R29</f>
        <v>364216</v>
      </c>
      <c r="S29" s="883">
        <f>commerce!S29+transport!S29+information!S29+financiers!S29+'SRE1'!S29+'SRE2'!S29+administration!S29+éducation!S29+santé!S29</f>
        <v>370324</v>
      </c>
      <c r="T29" s="883">
        <f>commerce!T29+transport!T29+information!T29+financiers!T29+'SRE1'!T29+'SRE2'!T29+administration!T29+éducation!T29+santé!T29</f>
        <v>383091</v>
      </c>
      <c r="U29" s="883">
        <f>commerce!U29+transport!U29+information!U29+financiers!U29+'SRE1'!U29+'SRE2'!U29+administration!U29+éducation!U29+santé!U29</f>
        <v>390781</v>
      </c>
      <c r="V29" s="883">
        <f>commerce!V29+transport!V29+information!V29+financiers!V29+'SRE1'!V29+'SRE2'!V29+administration!V29+éducation!V29+santé!V29</f>
        <v>398345</v>
      </c>
      <c r="W29" s="883">
        <f>commerce!W29+transport!W29+information!W29+financiers!W29+'SRE1'!W29+'SRE2'!W29+administration!W29+éducation!W29+santé!W29</f>
        <v>403016</v>
      </c>
      <c r="X29" s="883">
        <f>commerce!X29+transport!X29+information!X29+financiers!X29+'SRE1'!X29+'SRE2'!X29+administration!X29+éducation!X29+santé!X29</f>
        <v>415088</v>
      </c>
      <c r="Y29" s="883">
        <f>commerce!Y29+transport!Y29+information!Y29+financiers!Y29+'SRE1'!Y29+'SRE2'!Y29+administration!Y29+éducation!Y29+santé!Y29</f>
        <v>429292</v>
      </c>
      <c r="Z29" s="883">
        <f>commerce!Z29+transport!Z29+information!Z29+financiers!Z29+'SRE1'!Z29+'SRE2'!Z29+administration!Z29+éducation!Z29+santé!Z29</f>
        <v>441877</v>
      </c>
      <c r="AA29" s="883">
        <f>commerce!AA29+transport!AA29+information!AA29+financiers!AA29+'SRE1'!AA29+'SRE2'!AA29+administration!AA29+éducation!AA29+santé!AA29</f>
        <v>456414</v>
      </c>
      <c r="AB29" s="883">
        <f>commerce!AB29+transport!AB29+information!AB29+financiers!AB29+'SRE1'!AB29+'SRE2'!AB29+administration!AB29+éducation!AB29+santé!AB29</f>
        <v>475445</v>
      </c>
      <c r="AC29" s="883">
        <f>commerce!AC29+transport!AC29+information!AC29+financiers!AC29+'SRE1'!AC29+'SRE2'!AC29+administration!AC29+éducation!AC29+santé!AC29</f>
        <v>502675</v>
      </c>
      <c r="AD29" s="883">
        <f>commerce!AD29+transport!AD29+information!AD29+financiers!AD29+'SRE1'!AD29+'SRE2'!AD29+administration!AD29+éducation!AD29+santé!AD29</f>
        <v>498067</v>
      </c>
      <c r="AE29" s="883">
        <f>commerce!AE29+transport!AE29+information!AE29+financiers!AE29+'SRE1'!AE29+'SRE2'!AE29+administration!AE29+éducation!AE29+santé!AE29</f>
        <v>542010</v>
      </c>
      <c r="AF29" s="883">
        <f>commerce!AF29+transport!AF29+information!AF29+financiers!AF29+'SRE1'!AF29+'SRE2'!AF29+administration!AF29+éducation!AF29+santé!AF29</f>
        <v>589027</v>
      </c>
      <c r="AG29" s="883">
        <f>commerce!AG29+transport!AG29+information!AG29+financiers!AG29+'SRE1'!AG29+'SRE2'!AG29+administration!AG29+éducation!AG29+santé!AG29</f>
        <v>625544</v>
      </c>
    </row>
    <row r="30" spans="2:33" x14ac:dyDescent="0.25">
      <c r="B30" s="881" t="s">
        <v>40</v>
      </c>
      <c r="C30" s="881" t="s">
        <v>45</v>
      </c>
      <c r="D30" s="882" t="s">
        <v>35</v>
      </c>
      <c r="E30" s="883">
        <f>commerce!E30+transport!E30+information!E30+financiers!E30+'SRE1'!E30+'SRE2'!E30+administration!E30+éducation!E30+santé!E30</f>
        <v>468476.32399999996</v>
      </c>
      <c r="F30" s="883">
        <f>commerce!F30+transport!F30+information!F30+financiers!F30+'SRE1'!F30+'SRE2'!F30+administration!F30+éducation!F30+santé!F30</f>
        <v>492679.70399999997</v>
      </c>
      <c r="G30" s="883">
        <f>commerce!G30+transport!G30+information!G30+financiers!G30+'SRE1'!G30+'SRE2'!G30+administration!G30+éducation!G30+santé!G30</f>
        <v>523514.62600000005</v>
      </c>
      <c r="H30" s="883">
        <f>commerce!H30+transport!H30+information!H30+financiers!H30+'SRE1'!H30+'SRE2'!H30+administration!H30+éducation!H30+santé!H30</f>
        <v>558396.69200000004</v>
      </c>
      <c r="I30" s="883">
        <f>commerce!I30+transport!I30+information!I30+financiers!I30+'SRE1'!I30+'SRE2'!I30+administration!I30+éducation!I30+santé!I30</f>
        <v>592725.56000000006</v>
      </c>
      <c r="J30" s="883">
        <f>commerce!J30+transport!J30+information!J30+financiers!J30+'SRE1'!J30+'SRE2'!J30+administration!J30+éducation!J30+santé!J30</f>
        <v>623331.50800000003</v>
      </c>
      <c r="K30" s="883">
        <f>commerce!K30+transport!K30+information!K30+financiers!K30+'SRE1'!K30+'SRE2'!K30+administration!K30+éducation!K30+santé!K30</f>
        <v>643175.61899999995</v>
      </c>
      <c r="L30" s="883">
        <f>commerce!L30+transport!L30+information!L30+financiers!L30+'SRE1'!L30+'SRE2'!L30+administration!L30+éducation!L30+santé!L30</f>
        <v>645939.147</v>
      </c>
      <c r="M30" s="883">
        <f>commerce!M30+transport!M30+information!M30+financiers!M30+'SRE1'!M30+'SRE2'!M30+administration!M30+éducation!M30+santé!M30</f>
        <v>646207.85599999991</v>
      </c>
      <c r="N30" s="883">
        <f>commerce!N30+transport!N30+information!N30+financiers!N30+'SRE1'!N30+'SRE2'!N30+administration!N30+éducation!N30+santé!N30</f>
        <v>658094.10600000003</v>
      </c>
      <c r="O30" s="883">
        <f>commerce!O30+transport!O30+information!O30+financiers!O30+'SRE1'!O30+'SRE2'!O30+administration!O30+éducation!O30+santé!O30</f>
        <v>674472.14100000006</v>
      </c>
      <c r="P30" s="883">
        <f>commerce!P30+transport!P30+information!P30+financiers!P30+'SRE1'!P30+'SRE2'!P30+administration!P30+éducation!P30+santé!P30</f>
        <v>703420.59899999993</v>
      </c>
      <c r="Q30" s="883">
        <f>commerce!Q30+transport!Q30+information!Q30+financiers!Q30+'SRE1'!Q30+'SRE2'!Q30+administration!Q30+éducation!Q30+santé!Q30</f>
        <v>734324.73899999994</v>
      </c>
      <c r="R30" s="883">
        <f>commerce!R30+transport!R30+information!R30+financiers!R30+'SRE1'!R30+'SRE2'!R30+administration!R30+éducation!R30+santé!R30</f>
        <v>756118.00400000007</v>
      </c>
      <c r="S30" s="883">
        <f>commerce!S30+transport!S30+information!S30+financiers!S30+'SRE1'!S30+'SRE2'!S30+administration!S30+éducation!S30+santé!S30</f>
        <v>740466.59499999997</v>
      </c>
      <c r="T30" s="883">
        <f>commerce!T30+transport!T30+information!T30+financiers!T30+'SRE1'!T30+'SRE2'!T30+administration!T30+éducation!T30+santé!T30</f>
        <v>747914.85700000008</v>
      </c>
      <c r="U30" s="883">
        <f>commerce!U30+transport!U30+information!U30+financiers!U30+'SRE1'!U30+'SRE2'!U30+administration!U30+éducation!U30+santé!U30</f>
        <v>767606.07399999991</v>
      </c>
      <c r="V30" s="883">
        <f>commerce!V30+transport!V30+information!V30+financiers!V30+'SRE1'!V30+'SRE2'!V30+administration!V30+éducation!V30+santé!V30</f>
        <v>772447.91200000013</v>
      </c>
      <c r="W30" s="883">
        <f>commerce!W30+transport!W30+information!W30+financiers!W30+'SRE1'!W30+'SRE2'!W30+administration!W30+éducation!W30+santé!W30</f>
        <v>777997.79899999988</v>
      </c>
      <c r="X30" s="883">
        <f>commerce!X30+transport!X30+information!X30+financiers!X30+'SRE1'!X30+'SRE2'!X30+administration!X30+éducation!X30+santé!X30</f>
        <v>800592.11999999988</v>
      </c>
      <c r="Y30" s="883">
        <f>commerce!Y30+transport!Y30+information!Y30+financiers!Y30+'SRE1'!Y30+'SRE2'!Y30+administration!Y30+éducation!Y30+santé!Y30</f>
        <v>834716.06600000011</v>
      </c>
      <c r="Z30" s="883">
        <f>commerce!Z30+transport!Z30+information!Z30+financiers!Z30+'SRE1'!Z30+'SRE2'!Z30+administration!Z30+éducation!Z30+santé!Z30</f>
        <v>860223.81799999997</v>
      </c>
      <c r="AA30" s="883">
        <f>commerce!AA30+transport!AA30+information!AA30+financiers!AA30+'SRE1'!AA30+'SRE2'!AA30+administration!AA30+éducation!AA30+santé!AA30</f>
        <v>892593.3</v>
      </c>
      <c r="AB30" s="883">
        <f>commerce!AB30+transport!AB30+information!AB30+financiers!AB30+'SRE1'!AB30+'SRE2'!AB30+administration!AB30+éducation!AB30+santé!AB30</f>
        <v>927293.08900000004</v>
      </c>
      <c r="AC30" s="883">
        <f>commerce!AC30+transport!AC30+information!AC30+financiers!AC30+'SRE1'!AC30+'SRE2'!AC30+administration!AC30+éducation!AC30+santé!AC30</f>
        <v>956645.15100000007</v>
      </c>
      <c r="AD30" s="883">
        <f>commerce!AD30+transport!AD30+information!AD30+financiers!AD30+'SRE1'!AD30+'SRE2'!AD30+administration!AD30+éducation!AD30+santé!AD30</f>
        <v>929355.52499999991</v>
      </c>
      <c r="AE30" s="883">
        <f>commerce!AE30+transport!AE30+information!AE30+financiers!AE30+'SRE1'!AE30+'SRE2'!AE30+administration!AE30+éducation!AE30+santé!AE30</f>
        <v>990992</v>
      </c>
      <c r="AF30" s="883">
        <f>commerce!AF30+transport!AF30+information!AF30+financiers!AF30+'SRE1'!AF30+'SRE2'!AF30+administration!AF30+éducation!AF30+santé!AF30</f>
        <v>1035040</v>
      </c>
      <c r="AG30" s="883">
        <f>commerce!AG30+transport!AG30+information!AG30+financiers!AG30+'SRE1'!AG30+'SRE2'!AG30+administration!AG30+éducation!AG30+santé!AG30</f>
        <v>1046789.045</v>
      </c>
    </row>
    <row r="31" spans="2:33" x14ac:dyDescent="0.25">
      <c r="B31" s="881" t="s">
        <v>40</v>
      </c>
      <c r="C31" s="881" t="s">
        <v>39</v>
      </c>
      <c r="D31" s="882" t="s">
        <v>35</v>
      </c>
      <c r="E31" s="883">
        <f>commerce!E31+transport!E31+information!E31+financiers!E31+'SRE1'!E31+'SRE2'!E31+administration!E31+éducation!E31+santé!E31</f>
        <v>297090</v>
      </c>
      <c r="F31" s="883">
        <f>commerce!F31+transport!F31+information!F31+financiers!F31+'SRE1'!F31+'SRE2'!F31+administration!F31+éducation!F31+santé!F31</f>
        <v>315953</v>
      </c>
      <c r="G31" s="883">
        <f>commerce!G31+transport!G31+information!G31+financiers!G31+'SRE1'!G31+'SRE2'!G31+administration!G31+éducation!G31+santé!G31</f>
        <v>343202</v>
      </c>
      <c r="H31" s="883">
        <f>commerce!H31+transport!H31+information!H31+financiers!H31+'SRE1'!H31+'SRE2'!H31+administration!H31+éducation!H31+santé!H31</f>
        <v>373376</v>
      </c>
      <c r="I31" s="883">
        <f>commerce!I31+transport!I31+information!I31+financiers!I31+'SRE1'!I31+'SRE2'!I31+administration!I31+éducation!I31+santé!I31</f>
        <v>404091</v>
      </c>
      <c r="J31" s="883">
        <f>commerce!J31+transport!J31+information!J31+financiers!J31+'SRE1'!J31+'SRE2'!J31+administration!J31+éducation!J31+santé!J31</f>
        <v>439735</v>
      </c>
      <c r="K31" s="883">
        <f>commerce!K31+transport!K31+information!K31+financiers!K31+'SRE1'!K31+'SRE2'!K31+administration!K31+éducation!K31+santé!K31</f>
        <v>471887</v>
      </c>
      <c r="L31" s="883">
        <f>commerce!L31+transport!L31+information!L31+financiers!L31+'SRE1'!L31+'SRE2'!L31+administration!L31+éducation!L31+santé!L31</f>
        <v>493115</v>
      </c>
      <c r="M31" s="883">
        <f>commerce!M31+transport!M31+information!M31+financiers!M31+'SRE1'!M31+'SRE2'!M31+administration!M31+éducation!M31+santé!M31</f>
        <v>502811</v>
      </c>
      <c r="N31" s="883">
        <f>commerce!N31+transport!N31+information!N31+financiers!N31+'SRE1'!N31+'SRE2'!N31+administration!N31+éducation!N31+santé!N31</f>
        <v>518890</v>
      </c>
      <c r="O31" s="883">
        <f>commerce!O31+transport!O31+information!O31+financiers!O31+'SRE1'!O31+'SRE2'!O31+administration!O31+éducation!O31+santé!O31</f>
        <v>541001</v>
      </c>
      <c r="P31" s="883">
        <f>commerce!P31+transport!P31+information!P31+financiers!P31+'SRE1'!P31+'SRE2'!P31+administration!P31+éducation!P31+santé!P31</f>
        <v>569796</v>
      </c>
      <c r="Q31" s="883">
        <f>commerce!Q31+transport!Q31+information!Q31+financiers!Q31+'SRE1'!Q31+'SRE2'!Q31+administration!Q31+éducation!Q31+santé!Q31</f>
        <v>606177</v>
      </c>
      <c r="R31" s="883">
        <f>commerce!R31+transport!R31+information!R31+financiers!R31+'SRE1'!R31+'SRE2'!R31+administration!R31+éducation!R31+santé!R31</f>
        <v>634504</v>
      </c>
      <c r="S31" s="883">
        <f>commerce!S31+transport!S31+information!S31+financiers!S31+'SRE1'!S31+'SRE2'!S31+administration!S31+éducation!S31+santé!S31</f>
        <v>632778</v>
      </c>
      <c r="T31" s="883">
        <f>commerce!T31+transport!T31+information!T31+financiers!T31+'SRE1'!T31+'SRE2'!T31+administration!T31+éducation!T31+santé!T31</f>
        <v>651954</v>
      </c>
      <c r="U31" s="883">
        <f>commerce!U31+transport!U31+information!U31+financiers!U31+'SRE1'!U31+'SRE2'!U31+administration!U31+éducation!U31+santé!U31</f>
        <v>675805</v>
      </c>
      <c r="V31" s="883">
        <f>commerce!V31+transport!V31+information!V31+financiers!V31+'SRE1'!V31+'SRE2'!V31+administration!V31+éducation!V31+santé!V31</f>
        <v>691224</v>
      </c>
      <c r="W31" s="883">
        <f>commerce!W31+transport!W31+information!W31+financiers!W31+'SRE1'!W31+'SRE2'!W31+administration!W31+éducation!W31+santé!W31</f>
        <v>699420</v>
      </c>
      <c r="X31" s="883">
        <f>commerce!X31+transport!X31+information!X31+financiers!X31+'SRE1'!X31+'SRE2'!X31+administration!X31+éducation!X31+santé!X31</f>
        <v>722425</v>
      </c>
      <c r="Y31" s="883">
        <f>commerce!Y31+transport!Y31+information!Y31+financiers!Y31+'SRE1'!Y31+'SRE2'!Y31+administration!Y31+éducation!Y31+santé!Y31</f>
        <v>754220</v>
      </c>
      <c r="Z31" s="883">
        <f>commerce!Z31+transport!Z31+information!Z31+financiers!Z31+'SRE1'!Z31+'SRE2'!Z31+administration!Z31+éducation!Z31+santé!Z31</f>
        <v>776563</v>
      </c>
      <c r="AA31" s="883">
        <f>commerce!AA31+transport!AA31+information!AA31+financiers!AA31+'SRE1'!AA31+'SRE2'!AA31+administration!AA31+éducation!AA31+santé!AA31</f>
        <v>815741</v>
      </c>
      <c r="AB31" s="883">
        <f>commerce!AB31+transport!AB31+information!AB31+financiers!AB31+'SRE1'!AB31+'SRE2'!AB31+administration!AB31+éducation!AB31+santé!AB31</f>
        <v>865330</v>
      </c>
      <c r="AC31" s="883">
        <f>commerce!AC31+transport!AC31+information!AC31+financiers!AC31+'SRE1'!AC31+'SRE2'!AC31+administration!AC31+éducation!AC31+santé!AC31</f>
        <v>915387</v>
      </c>
      <c r="AD31" s="883">
        <f>commerce!AD31+transport!AD31+information!AD31+financiers!AD31+'SRE1'!AD31+'SRE2'!AD31+administration!AD31+éducation!AD31+santé!AD31</f>
        <v>904886</v>
      </c>
      <c r="AE31" s="883">
        <f>commerce!AE31+transport!AE31+information!AE31+financiers!AE31+'SRE1'!AE31+'SRE2'!AE31+administration!AE31+éducation!AE31+santé!AE31</f>
        <v>990992</v>
      </c>
      <c r="AF31" s="883">
        <f>commerce!AF31+transport!AF31+information!AF31+financiers!AF31+'SRE1'!AF31+'SRE2'!AF31+administration!AF31+éducation!AF31+santé!AF31</f>
        <v>1092212</v>
      </c>
      <c r="AG31" s="883">
        <f>commerce!AG31+transport!AG31+information!AG31+financiers!AG31+'SRE1'!AG31+'SRE2'!AG31+administration!AG31+éducation!AG31+santé!AG31</f>
        <v>1160690</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3" x14ac:dyDescent="0.25">
      <c r="B33" s="881" t="s">
        <v>37</v>
      </c>
      <c r="C33" s="881" t="s">
        <v>38</v>
      </c>
      <c r="D33" s="882" t="s">
        <v>35</v>
      </c>
      <c r="E33" s="883">
        <f>commerce!E33+transport!E33+information!E33+financiers!E33+'SRE1'!E33+'SRE2'!E33+administration!E33+éducation!E33+santé!E33</f>
        <v>330810</v>
      </c>
      <c r="F33" s="883">
        <f>commerce!F33+transport!F33+information!F33+financiers!F33+'SRE1'!F33+'SRE2'!F33+administration!F33+éducation!F33+santé!F33</f>
        <v>337182</v>
      </c>
      <c r="G33" s="883">
        <f>commerce!G33+transport!G33+information!G33+financiers!G33+'SRE1'!G33+'SRE2'!G33+administration!G33+éducation!G33+santé!G33</f>
        <v>347252</v>
      </c>
      <c r="H33" s="883">
        <f>commerce!H33+transport!H33+information!H33+financiers!H33+'SRE1'!H33+'SRE2'!H33+administration!H33+éducation!H33+santé!H33</f>
        <v>360326</v>
      </c>
      <c r="I33" s="883">
        <f>commerce!I33+transport!I33+information!I33+financiers!I33+'SRE1'!I33+'SRE2'!I33+administration!I33+éducation!I33+santé!I33</f>
        <v>375264</v>
      </c>
      <c r="J33" s="883">
        <f>commerce!J33+transport!J33+information!J33+financiers!J33+'SRE1'!J33+'SRE2'!J33+administration!J33+éducation!J33+santé!J33</f>
        <v>394053</v>
      </c>
      <c r="K33" s="883">
        <f>commerce!K33+transport!K33+information!K33+financiers!K33+'SRE1'!K33+'SRE2'!K33+administration!K33+éducation!K33+santé!K33</f>
        <v>411193</v>
      </c>
      <c r="L33" s="883">
        <f>commerce!L33+transport!L33+information!L33+financiers!L33+'SRE1'!L33+'SRE2'!L33+administration!L33+éducation!L33+santé!L33</f>
        <v>422156</v>
      </c>
      <c r="M33" s="883">
        <f>commerce!M33+transport!M33+information!M33+financiers!M33+'SRE1'!M33+'SRE2'!M33+administration!M33+éducation!M33+santé!M33</f>
        <v>433679</v>
      </c>
      <c r="N33" s="883">
        <f>commerce!N33+transport!N33+information!N33+financiers!N33+'SRE1'!N33+'SRE2'!N33+administration!N33+éducation!N33+santé!N33</f>
        <v>449747</v>
      </c>
      <c r="O33" s="883">
        <f>commerce!O33+transport!O33+information!O33+financiers!O33+'SRE1'!O33+'SRE2'!O33+administration!O33+éducation!O33+santé!O33</f>
        <v>469270</v>
      </c>
      <c r="P33" s="883">
        <f>commerce!P33+transport!P33+information!P33+financiers!P33+'SRE1'!P33+'SRE2'!P33+administration!P33+éducation!P33+santé!P33</f>
        <v>493461</v>
      </c>
      <c r="Q33" s="883">
        <f>commerce!Q33+transport!Q33+information!Q33+financiers!Q33+'SRE1'!Q33+'SRE2'!Q33+administration!Q33+éducation!Q33+santé!Q33</f>
        <v>518203</v>
      </c>
      <c r="R33" s="883">
        <f>commerce!R33+transport!R33+information!R33+financiers!R33+'SRE1'!R33+'SRE2'!R33+administration!R33+éducation!R33+santé!R33</f>
        <v>530897</v>
      </c>
      <c r="S33" s="883">
        <f>commerce!S33+transport!S33+information!S33+financiers!S33+'SRE1'!S33+'SRE2'!S33+administration!S33+éducation!S33+santé!S33</f>
        <v>522935</v>
      </c>
      <c r="T33" s="883">
        <f>commerce!T33+transport!T33+information!T33+financiers!T33+'SRE1'!T33+'SRE2'!T33+administration!T33+éducation!T33+santé!T33</f>
        <v>529863</v>
      </c>
      <c r="U33" s="883">
        <f>commerce!U33+transport!U33+information!U33+financiers!U33+'SRE1'!U33+'SRE2'!U33+administration!U33+éducation!U33+santé!U33</f>
        <v>534290</v>
      </c>
      <c r="V33" s="883">
        <f>commerce!V33+transport!V33+information!V33+financiers!V33+'SRE1'!V33+'SRE2'!V33+administration!V33+éducation!V33+santé!V33</f>
        <v>521758</v>
      </c>
      <c r="W33" s="883">
        <f>commerce!W33+transport!W33+information!W33+financiers!W33+'SRE1'!W33+'SRE2'!W33+administration!W33+éducation!W33+santé!W33</f>
        <v>515883</v>
      </c>
      <c r="X33" s="883">
        <f>commerce!X33+transport!X33+information!X33+financiers!X33+'SRE1'!X33+'SRE2'!X33+administration!X33+éducation!X33+santé!X33</f>
        <v>522023</v>
      </c>
      <c r="Y33" s="883">
        <f>commerce!Y33+transport!Y33+information!Y33+financiers!Y33+'SRE1'!Y33+'SRE2'!Y33+administration!Y33+éducation!Y33+santé!Y33</f>
        <v>540441</v>
      </c>
      <c r="Z33" s="883">
        <f>commerce!Z33+transport!Z33+information!Z33+financiers!Z33+'SRE1'!Z33+'SRE2'!Z33+administration!Z33+éducation!Z33+santé!Z33</f>
        <v>554198</v>
      </c>
      <c r="AA33" s="883">
        <f>commerce!AA33+transport!AA33+information!AA33+financiers!AA33+'SRE1'!AA33+'SRE2'!AA33+administration!AA33+éducation!AA33+santé!AA33</f>
        <v>569605</v>
      </c>
      <c r="AB33" s="883">
        <f>commerce!AB33+transport!AB33+information!AB33+financiers!AB33+'SRE1'!AB33+'SRE2'!AB33+administration!AB33+éducation!AB33+santé!AB33</f>
        <v>587088</v>
      </c>
      <c r="AC33" s="883">
        <f>commerce!AC33+transport!AC33+information!AC33+financiers!AC33+'SRE1'!AC33+'SRE2'!AC33+administration!AC33+éducation!AC33+santé!AC33</f>
        <v>601999</v>
      </c>
      <c r="AD33" s="883">
        <f>commerce!AD33+transport!AD33+information!AD33+financiers!AD33+'SRE1'!AD33+'SRE2'!AD33+administration!AD33+éducation!AD33+santé!AD33</f>
        <v>559374</v>
      </c>
      <c r="AE33" s="883">
        <f>commerce!AE33+transport!AE33+information!AE33+financiers!AE33+'SRE1'!AE33+'SRE2'!AE33+administration!AE33+éducation!AE33+santé!AE33</f>
        <v>592644</v>
      </c>
      <c r="AF33" s="883">
        <f>commerce!AF33+transport!AF33+information!AF33+financiers!AF33+'SRE1'!AF33+'SRE2'!AF33+administration!AF33+éducation!AF33+santé!AF33</f>
        <v>627279</v>
      </c>
      <c r="AG33" s="883">
        <f>commerce!AG33+transport!AG33+information!AG33+financiers!AG33+'SRE1'!AG33+'SRE2'!AG33+administration!AG33+éducation!AG33+santé!AG33</f>
        <v>637762</v>
      </c>
    </row>
    <row r="34" spans="2:33" x14ac:dyDescent="0.25">
      <c r="B34" s="881" t="s">
        <v>37</v>
      </c>
      <c r="C34" s="881" t="s">
        <v>39</v>
      </c>
      <c r="D34" s="882" t="s">
        <v>35</v>
      </c>
      <c r="E34" s="883">
        <f>commerce!E34+transport!E34+information!E34+financiers!E34+'SRE1'!E34+'SRE2'!E34+administration!E34+éducation!E34+santé!E34</f>
        <v>205387</v>
      </c>
      <c r="F34" s="883">
        <f>commerce!F34+transport!F34+information!F34+financiers!F34+'SRE1'!F34+'SRE2'!F34+administration!F34+éducation!F34+santé!F34</f>
        <v>217116</v>
      </c>
      <c r="G34" s="883">
        <f>commerce!G34+transport!G34+information!G34+financiers!G34+'SRE1'!G34+'SRE2'!G34+administration!G34+éducation!G34+santé!G34</f>
        <v>228779</v>
      </c>
      <c r="H34" s="883">
        <f>commerce!H34+transport!H34+information!H34+financiers!H34+'SRE1'!H34+'SRE2'!H34+administration!H34+éducation!H34+santé!H34</f>
        <v>242910</v>
      </c>
      <c r="I34" s="883">
        <f>commerce!I34+transport!I34+information!I34+financiers!I34+'SRE1'!I34+'SRE2'!I34+administration!I34+éducation!I34+santé!I34</f>
        <v>257863</v>
      </c>
      <c r="J34" s="883">
        <f>commerce!J34+transport!J34+information!J34+financiers!J34+'SRE1'!J34+'SRE2'!J34+administration!J34+éducation!J34+santé!J34</f>
        <v>278964</v>
      </c>
      <c r="K34" s="883">
        <f>commerce!K34+transport!K34+information!K34+financiers!K34+'SRE1'!K34+'SRE2'!K34+administration!K34+éducation!K34+santé!K34</f>
        <v>305940</v>
      </c>
      <c r="L34" s="883">
        <f>commerce!L34+transport!L34+information!L34+financiers!L34+'SRE1'!L34+'SRE2'!L34+administration!L34+éducation!L34+santé!L34</f>
        <v>327343</v>
      </c>
      <c r="M34" s="883">
        <f>commerce!M34+transport!M34+information!M34+financiers!M34+'SRE1'!M34+'SRE2'!M34+administration!M34+éducation!M34+santé!M34</f>
        <v>348853</v>
      </c>
      <c r="N34" s="883">
        <f>commerce!N34+transport!N34+information!N34+financiers!N34+'SRE1'!N34+'SRE2'!N34+administration!N34+éducation!N34+santé!N34</f>
        <v>372718</v>
      </c>
      <c r="O34" s="883">
        <f>commerce!O34+transport!O34+information!O34+financiers!O34+'SRE1'!O34+'SRE2'!O34+administration!O34+éducation!O34+santé!O34</f>
        <v>396760</v>
      </c>
      <c r="P34" s="883">
        <f>commerce!P34+transport!P34+information!P34+financiers!P34+'SRE1'!P34+'SRE2'!P34+administration!P34+éducation!P34+santé!P34</f>
        <v>430355</v>
      </c>
      <c r="Q34" s="883">
        <f>commerce!Q34+transport!Q34+information!Q34+financiers!Q34+'SRE1'!Q34+'SRE2'!Q34+administration!Q34+éducation!Q34+santé!Q34</f>
        <v>470513</v>
      </c>
      <c r="R34" s="883">
        <f>commerce!R34+transport!R34+information!R34+financiers!R34+'SRE1'!R34+'SRE2'!R34+administration!R34+éducation!R34+santé!R34</f>
        <v>504916</v>
      </c>
      <c r="S34" s="883">
        <f>commerce!S34+transport!S34+information!S34+financiers!S34+'SRE1'!S34+'SRE2'!S34+administration!S34+éducation!S34+santé!S34</f>
        <v>513781</v>
      </c>
      <c r="T34" s="883">
        <f>commerce!T34+transport!T34+information!T34+financiers!T34+'SRE1'!T34+'SRE2'!T34+administration!T34+éducation!T34+santé!T34</f>
        <v>501559</v>
      </c>
      <c r="U34" s="883">
        <f>commerce!U34+transport!U34+information!U34+financiers!U34+'SRE1'!U34+'SRE2'!U34+administration!U34+éducation!U34+santé!U34</f>
        <v>504013</v>
      </c>
      <c r="V34" s="883">
        <f>commerce!V34+transport!V34+information!V34+financiers!V34+'SRE1'!V34+'SRE2'!V34+administration!V34+éducation!V34+santé!V34</f>
        <v>490394</v>
      </c>
      <c r="W34" s="883">
        <f>commerce!W34+transport!W34+information!W34+financiers!W34+'SRE1'!W34+'SRE2'!W34+administration!W34+éducation!W34+santé!W34</f>
        <v>482067</v>
      </c>
      <c r="X34" s="883">
        <f>commerce!X34+transport!X34+information!X34+financiers!X34+'SRE1'!X34+'SRE2'!X34+administration!X34+éducation!X34+santé!X34</f>
        <v>489386</v>
      </c>
      <c r="Y34" s="883">
        <f>commerce!Y34+transport!Y34+information!Y34+financiers!Y34+'SRE1'!Y34+'SRE2'!Y34+administration!Y34+éducation!Y34+santé!Y34</f>
        <v>512336</v>
      </c>
      <c r="Z34" s="883">
        <f>commerce!Z34+transport!Z34+information!Z34+financiers!Z34+'SRE1'!Z34+'SRE2'!Z34+administration!Z34+éducation!Z34+santé!Z34</f>
        <v>528974</v>
      </c>
      <c r="AA34" s="883">
        <f>commerce!AA34+transport!AA34+information!AA34+financiers!AA34+'SRE1'!AA34+'SRE2'!AA34+administration!AA34+éducation!AA34+santé!AA34</f>
        <v>548434</v>
      </c>
      <c r="AB34" s="883">
        <f>commerce!AB34+transport!AB34+information!AB34+financiers!AB34+'SRE1'!AB34+'SRE2'!AB34+administration!AB34+éducation!AB34+santé!AB34</f>
        <v>570266</v>
      </c>
      <c r="AC34" s="883">
        <f>commerce!AC34+transport!AC34+information!AC34+financiers!AC34+'SRE1'!AC34+'SRE2'!AC34+administration!AC34+éducation!AC34+santé!AC34</f>
        <v>592406</v>
      </c>
      <c r="AD34" s="883">
        <f>commerce!AD34+transport!AD34+information!AD34+financiers!AD34+'SRE1'!AD34+'SRE2'!AD34+administration!AD34+éducation!AD34+santé!AD34</f>
        <v>559374</v>
      </c>
      <c r="AE34" s="883">
        <f>commerce!AE34+transport!AE34+information!AE34+financiers!AE34+'SRE1'!AE34+'SRE2'!AE34+administration!AE34+éducation!AE34+santé!AE34</f>
        <v>600409</v>
      </c>
      <c r="AF34" s="883">
        <f>commerce!AF34+transport!AF34+information!AF34+financiers!AF34+'SRE1'!AF34+'SRE2'!AF34+administration!AF34+éducation!AF34+santé!AF34</f>
        <v>661256</v>
      </c>
      <c r="AG34" s="883">
        <f>commerce!AG34+transport!AG34+information!AG34+financiers!AG34+'SRE1'!AG34+'SRE2'!AG34+administration!AG34+éducation!AG34+santé!AG34</f>
        <v>722900</v>
      </c>
    </row>
    <row r="35" spans="2:33" x14ac:dyDescent="0.25">
      <c r="B35" s="881" t="s">
        <v>40</v>
      </c>
      <c r="C35" s="881" t="s">
        <v>39</v>
      </c>
      <c r="D35" s="882" t="s">
        <v>35</v>
      </c>
      <c r="E35" s="883">
        <f>commerce!E35+transport!E35+information!E35+financiers!E35+'SRE1'!E35+'SRE2'!E35+administration!E35+éducation!E35+santé!E35</f>
        <v>303672</v>
      </c>
      <c r="F35" s="883">
        <f>commerce!F35+transport!F35+information!F35+financiers!F35+'SRE1'!F35+'SRE2'!F35+administration!F35+éducation!F35+santé!F35</f>
        <v>327297</v>
      </c>
      <c r="G35" s="883">
        <f>commerce!G35+transport!G35+information!G35+financiers!G35+'SRE1'!G35+'SRE2'!G35+administration!G35+éducation!G35+santé!G35</f>
        <v>351354</v>
      </c>
      <c r="H35" s="883">
        <f>commerce!H35+transport!H35+information!H35+financiers!H35+'SRE1'!H35+'SRE2'!H35+administration!H35+éducation!H35+santé!H35</f>
        <v>380300</v>
      </c>
      <c r="I35" s="883">
        <f>commerce!I35+transport!I35+information!I35+financiers!I35+'SRE1'!I35+'SRE2'!I35+administration!I35+éducation!I35+santé!I35</f>
        <v>416982</v>
      </c>
      <c r="J35" s="883">
        <f>commerce!J35+transport!J35+information!J35+financiers!J35+'SRE1'!J35+'SRE2'!J35+administration!J35+éducation!J35+santé!J35</f>
        <v>461942</v>
      </c>
      <c r="K35" s="883">
        <f>commerce!K35+transport!K35+information!K35+financiers!K35+'SRE1'!K35+'SRE2'!K35+administration!K35+éducation!K35+santé!K35</f>
        <v>503894</v>
      </c>
      <c r="L35" s="883">
        <f>commerce!L35+transport!L35+information!L35+financiers!L35+'SRE1'!L35+'SRE2'!L35+administration!L35+éducation!L35+santé!L35</f>
        <v>542445</v>
      </c>
      <c r="M35" s="883">
        <f>commerce!M35+transport!M35+information!M35+financiers!M35+'SRE1'!M35+'SRE2'!M35+administration!M35+éducation!M35+santé!M35</f>
        <v>581892</v>
      </c>
      <c r="N35" s="883">
        <f>commerce!N35+transport!N35+information!N35+financiers!N35+'SRE1'!N35+'SRE2'!N35+administration!N35+éducation!N35+santé!N35</f>
        <v>633636</v>
      </c>
      <c r="O35" s="883">
        <f>commerce!O35+transport!O35+information!O35+financiers!O35+'SRE1'!O35+'SRE2'!O35+administration!O35+éducation!O35+santé!O35</f>
        <v>688777</v>
      </c>
      <c r="P35" s="883">
        <f>commerce!P35+transport!P35+information!P35+financiers!P35+'SRE1'!P35+'SRE2'!P35+administration!P35+éducation!P35+santé!P35</f>
        <v>756502</v>
      </c>
      <c r="Q35" s="883">
        <f>commerce!Q35+transport!Q35+information!Q35+financiers!Q35+'SRE1'!Q35+'SRE2'!Q35+administration!Q35+éducation!Q35+santé!Q35</f>
        <v>831551</v>
      </c>
      <c r="R35" s="883">
        <f>commerce!R35+transport!R35+information!R35+financiers!R35+'SRE1'!R35+'SRE2'!R35+administration!R35+éducation!R35+santé!R35</f>
        <v>876968</v>
      </c>
      <c r="S35" s="883">
        <f>commerce!S35+transport!S35+information!S35+financiers!S35+'SRE1'!S35+'SRE2'!S35+administration!S35+éducation!S35+santé!S35</f>
        <v>862035</v>
      </c>
      <c r="T35" s="883">
        <f>commerce!T35+transport!T35+information!T35+financiers!T35+'SRE1'!T35+'SRE2'!T35+administration!T35+éducation!T35+santé!T35</f>
        <v>854787</v>
      </c>
      <c r="U35" s="883">
        <f>commerce!U35+transport!U35+information!U35+financiers!U35+'SRE1'!U35+'SRE2'!U35+administration!U35+éducation!U35+santé!U35</f>
        <v>857638</v>
      </c>
      <c r="V35" s="883">
        <f>commerce!V35+transport!V35+information!V35+financiers!V35+'SRE1'!V35+'SRE2'!V35+administration!V35+éducation!V35+santé!V35</f>
        <v>833623</v>
      </c>
      <c r="W35" s="883">
        <f>commerce!W35+transport!W35+information!W35+financiers!W35+'SRE1'!W35+'SRE2'!W35+administration!W35+éducation!W35+santé!W35</f>
        <v>816178</v>
      </c>
      <c r="X35" s="883">
        <f>commerce!X35+transport!X35+information!X35+financiers!X35+'SRE1'!X35+'SRE2'!X35+administration!X35+éducation!X35+santé!X35</f>
        <v>838705</v>
      </c>
      <c r="Y35" s="883">
        <f>commerce!Y35+transport!Y35+information!Y35+financiers!Y35+'SRE1'!Y35+'SRE2'!Y35+administration!Y35+éducation!Y35+santé!Y35</f>
        <v>874197</v>
      </c>
      <c r="Z35" s="883">
        <f>commerce!Z35+transport!Z35+information!Z35+financiers!Z35+'SRE1'!Z35+'SRE2'!Z35+administration!Z35+éducation!Z35+santé!Z35</f>
        <v>904830</v>
      </c>
      <c r="AA35" s="883">
        <f>commerce!AA35+transport!AA35+information!AA35+financiers!AA35+'SRE1'!AA35+'SRE2'!AA35+administration!AA35+éducation!AA35+santé!AA35</f>
        <v>938032</v>
      </c>
      <c r="AB35" s="883">
        <f>commerce!AB35+transport!AB35+information!AB35+financiers!AB35+'SRE1'!AB35+'SRE2'!AB35+administration!AB35+éducation!AB35+santé!AB35</f>
        <v>973511</v>
      </c>
      <c r="AC35" s="883">
        <f>commerce!AC35+transport!AC35+information!AC35+financiers!AC35+'SRE1'!AC35+'SRE2'!AC35+administration!AC35+éducation!AC35+santé!AC35</f>
        <v>1018308</v>
      </c>
      <c r="AD35" s="883">
        <f>commerce!AD35+transport!AD35+information!AD35+financiers!AD35+'SRE1'!AD35+'SRE2'!AD35+administration!AD35+éducation!AD35+santé!AD35</f>
        <v>957643</v>
      </c>
      <c r="AE35" s="883">
        <f>commerce!AE35+transport!AE35+information!AE35+financiers!AE35+'SRE1'!AE35+'SRE2'!AE35+administration!AE35+éducation!AE35+santé!AE35</f>
        <v>1041289</v>
      </c>
      <c r="AF35" s="883">
        <f>commerce!AF35+transport!AF35+information!AF35+financiers!AF35+'SRE1'!AF35+'SRE2'!AF35+administration!AF35+éducation!AF35+santé!AF35</f>
        <v>1172783</v>
      </c>
      <c r="AG35" s="883">
        <f>commerce!AG35+transport!AG35+information!AG35+financiers!AG35+'SRE1'!AG35+'SRE2'!AG35+administration!AG35+éducation!AG35+santé!AG35</f>
        <v>1281372</v>
      </c>
    </row>
    <row r="36" spans="2:33"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3" x14ac:dyDescent="0.25">
      <c r="B37" s="881" t="s">
        <v>37</v>
      </c>
      <c r="C37" s="881" t="s">
        <v>48</v>
      </c>
      <c r="D37" s="882" t="s">
        <v>35</v>
      </c>
      <c r="E37" s="883">
        <f>commerce!E37+transport!E37+information!E37+financiers!E37+'SRE1'!E37+'SRE2'!E37+administration!E37+éducation!E37+santé!E37</f>
        <v>843131</v>
      </c>
      <c r="F37" s="883">
        <f>commerce!F37+transport!F37+information!F37+financiers!F37+'SRE1'!F37+'SRE2'!F37+administration!F37+éducation!F37+santé!F37</f>
        <v>867823</v>
      </c>
      <c r="G37" s="883">
        <f>commerce!G37+transport!G37+information!G37+financiers!G37+'SRE1'!G37+'SRE2'!G37+administration!G37+éducation!G37+santé!G37</f>
        <v>896852</v>
      </c>
      <c r="H37" s="883">
        <f>commerce!H37+transport!H37+information!H37+financiers!H37+'SRE1'!H37+'SRE2'!H37+administration!H37+éducation!H37+santé!H37</f>
        <v>916608</v>
      </c>
      <c r="I37" s="883">
        <f>commerce!I37+transport!I37+information!I37+financiers!I37+'SRE1'!I37+'SRE2'!I37+administration!I37+éducation!I37+santé!I37</f>
        <v>926343</v>
      </c>
      <c r="J37" s="883">
        <f>commerce!J37+transport!J37+information!J37+financiers!J37+'SRE1'!J37+'SRE2'!J37+administration!J37+éducation!J37+santé!J37</f>
        <v>967573</v>
      </c>
      <c r="K37" s="883">
        <f>commerce!K37+transport!K37+information!K37+financiers!K37+'SRE1'!K37+'SRE2'!K37+administration!K37+éducation!K37+santé!K37</f>
        <v>990188</v>
      </c>
      <c r="L37" s="883">
        <f>commerce!L37+transport!L37+information!L37+financiers!L37+'SRE1'!L37+'SRE2'!L37+administration!L37+éducation!L37+santé!L37</f>
        <v>996961</v>
      </c>
      <c r="M37" s="883">
        <f>commerce!M37+transport!M37+information!M37+financiers!M37+'SRE1'!M37+'SRE2'!M37+administration!M37+éducation!M37+santé!M37</f>
        <v>1023735</v>
      </c>
      <c r="N37" s="883">
        <f>commerce!N37+transport!N37+information!N37+financiers!N37+'SRE1'!N37+'SRE2'!N37+administration!N37+éducation!N37+santé!N37</f>
        <v>1056505</v>
      </c>
      <c r="O37" s="883">
        <f>commerce!O37+transport!O37+information!O37+financiers!O37+'SRE1'!O37+'SRE2'!O37+administration!O37+éducation!O37+santé!O37</f>
        <v>1105600</v>
      </c>
      <c r="P37" s="883">
        <f>commerce!P37+transport!P37+information!P37+financiers!P37+'SRE1'!P37+'SRE2'!P37+administration!P37+éducation!P37+santé!P37</f>
        <v>1128699</v>
      </c>
      <c r="Q37" s="883">
        <f>commerce!Q37+transport!Q37+information!Q37+financiers!Q37+'SRE1'!Q37+'SRE2'!Q37+administration!Q37+éducation!Q37+santé!Q37</f>
        <v>1187553</v>
      </c>
      <c r="R37" s="883">
        <f>commerce!R37+transport!R37+information!R37+financiers!R37+'SRE1'!R37+'SRE2'!R37+administration!R37+éducation!R37+santé!R37</f>
        <v>1191944</v>
      </c>
      <c r="S37" s="883">
        <f>commerce!S37+transport!S37+information!S37+financiers!S37+'SRE1'!S37+'SRE2'!S37+administration!S37+éducation!S37+santé!S37</f>
        <v>1132456</v>
      </c>
      <c r="T37" s="883">
        <f>commerce!T37+transport!T37+information!T37+financiers!T37+'SRE1'!T37+'SRE2'!T37+administration!T37+éducation!T37+santé!T37</f>
        <v>1164279</v>
      </c>
      <c r="U37" s="883">
        <f>commerce!U37+transport!U37+information!U37+financiers!U37+'SRE1'!U37+'SRE2'!U37+administration!U37+éducation!U37+santé!U37</f>
        <v>1174340</v>
      </c>
      <c r="V37" s="883">
        <f>commerce!V37+transport!V37+information!V37+financiers!V37+'SRE1'!V37+'SRE2'!V37+administration!V37+éducation!V37+santé!V37</f>
        <v>1192434</v>
      </c>
      <c r="W37" s="883">
        <f>commerce!W37+transport!W37+information!W37+financiers!W37+'SRE1'!W37+'SRE2'!W37+administration!W37+éducation!W37+santé!W37</f>
        <v>1197070</v>
      </c>
      <c r="X37" s="883">
        <f>commerce!X37+transport!X37+information!X37+financiers!X37+'SRE1'!X37+'SRE2'!X37+administration!X37+éducation!X37+santé!X37</f>
        <v>1233740</v>
      </c>
      <c r="Y37" s="883">
        <f>commerce!Y37+transport!Y37+information!Y37+financiers!Y37+'SRE1'!Y37+'SRE2'!Y37+administration!Y37+éducation!Y37+santé!Y37</f>
        <v>1247418</v>
      </c>
      <c r="Z37" s="883">
        <f>commerce!Z37+transport!Z37+information!Z37+financiers!Z37+'SRE1'!Z37+'SRE2'!Z37+administration!Z37+éducation!Z37+santé!Z37</f>
        <v>1281325</v>
      </c>
      <c r="AA37" s="883">
        <f>commerce!AA37+transport!AA37+information!AA37+financiers!AA37+'SRE1'!AA37+'SRE2'!AA37+administration!AA37+éducation!AA37+santé!AA37</f>
        <v>1325188</v>
      </c>
      <c r="AB37" s="883">
        <f>commerce!AB37+transport!AB37+information!AB37+financiers!AB37+'SRE1'!AB37+'SRE2'!AB37+administration!AB37+éducation!AB37+santé!AB37</f>
        <v>1336305</v>
      </c>
      <c r="AC37" s="883">
        <f>commerce!AC37+transport!AC37+information!AC37+financiers!AC37+'SRE1'!AC37+'SRE2'!AC37+administration!AC37+éducation!AC37+santé!AC37</f>
        <v>1354619</v>
      </c>
      <c r="AD37" s="883">
        <f>commerce!AD37+transport!AD37+information!AD37+financiers!AD37+'SRE1'!AD37+'SRE2'!AD37+administration!AD37+éducation!AD37+santé!AD37</f>
        <v>1182746</v>
      </c>
      <c r="AE37" s="883">
        <f>commerce!AE37+transport!AE37+information!AE37+financiers!AE37+'SRE1'!AE37+'SRE2'!AE37+administration!AE37+éducation!AE37+santé!AE37</f>
        <v>1308309</v>
      </c>
      <c r="AF37" s="883">
        <f>commerce!AF37+transport!AF37+information!AF37+financiers!AF37+'SRE1'!AF37+'SRE2'!AF37+administration!AF37+éducation!AF37+santé!AF37</f>
        <v>1386185</v>
      </c>
      <c r="AG37" s="886" t="s">
        <v>35</v>
      </c>
    </row>
    <row r="38" spans="2:33" x14ac:dyDescent="0.25">
      <c r="B38" s="881" t="s">
        <v>37</v>
      </c>
      <c r="C38" s="881" t="s">
        <v>49</v>
      </c>
      <c r="D38" s="882" t="s">
        <v>35</v>
      </c>
      <c r="E38" s="883">
        <f>commerce!E38+transport!E38+information!E38+financiers!E38+'SRE1'!E38+'SRE2'!E38+administration!E38+éducation!E38+santé!E38</f>
        <v>404288</v>
      </c>
      <c r="F38" s="883">
        <f>commerce!F38+transport!F38+information!F38+financiers!F38+'SRE1'!F38+'SRE2'!F38+administration!F38+éducation!F38+santé!F38</f>
        <v>431194</v>
      </c>
      <c r="G38" s="883">
        <f>commerce!G38+transport!G38+information!G38+financiers!G38+'SRE1'!G38+'SRE2'!G38+administration!G38+éducation!G38+santé!G38</f>
        <v>456390</v>
      </c>
      <c r="H38" s="883">
        <f>commerce!H38+transport!H38+information!H38+financiers!H38+'SRE1'!H38+'SRE2'!H38+administration!H38+éducation!H38+santé!H38</f>
        <v>483961</v>
      </c>
      <c r="I38" s="883">
        <f>commerce!I38+transport!I38+information!I38+financiers!I38+'SRE1'!I38+'SRE2'!I38+administration!I38+éducation!I38+santé!I38</f>
        <v>506380</v>
      </c>
      <c r="J38" s="883">
        <f>commerce!J38+transport!J38+information!J38+financiers!J38+'SRE1'!J38+'SRE2'!J38+administration!J38+éducation!J38+santé!J38</f>
        <v>535531</v>
      </c>
      <c r="K38" s="883">
        <f>commerce!K38+transport!K38+information!K38+financiers!K38+'SRE1'!K38+'SRE2'!K38+administration!K38+éducation!K38+santé!K38</f>
        <v>573444</v>
      </c>
      <c r="L38" s="883">
        <f>commerce!L38+transport!L38+information!L38+financiers!L38+'SRE1'!L38+'SRE2'!L38+administration!L38+éducation!L38+santé!L38</f>
        <v>600550</v>
      </c>
      <c r="M38" s="883">
        <f>commerce!M38+transport!M38+information!M38+financiers!M38+'SRE1'!M38+'SRE2'!M38+administration!M38+éducation!M38+santé!M38</f>
        <v>643868</v>
      </c>
      <c r="N38" s="883">
        <f>commerce!N38+transport!N38+information!N38+financiers!N38+'SRE1'!N38+'SRE2'!N38+administration!N38+éducation!N38+santé!N38</f>
        <v>687629</v>
      </c>
      <c r="O38" s="883">
        <f>commerce!O38+transport!O38+information!O38+financiers!O38+'SRE1'!O38+'SRE2'!O38+administration!O38+éducation!O38+santé!O38</f>
        <v>732729</v>
      </c>
      <c r="P38" s="883">
        <f>commerce!P38+transport!P38+information!P38+financiers!P38+'SRE1'!P38+'SRE2'!P38+administration!P38+éducation!P38+santé!P38</f>
        <v>774139</v>
      </c>
      <c r="Q38" s="883">
        <f>commerce!Q38+transport!Q38+information!Q38+financiers!Q38+'SRE1'!Q38+'SRE2'!Q38+administration!Q38+éducation!Q38+santé!Q38</f>
        <v>820870</v>
      </c>
      <c r="R38" s="883">
        <f>commerce!R38+transport!R38+information!R38+financiers!R38+'SRE1'!R38+'SRE2'!R38+administration!R38+éducation!R38+santé!R38</f>
        <v>842199</v>
      </c>
      <c r="S38" s="883">
        <f>commerce!S38+transport!S38+information!S38+financiers!S38+'SRE1'!S38+'SRE2'!S38+administration!S38+éducation!S38+santé!S38</f>
        <v>861575</v>
      </c>
      <c r="T38" s="883">
        <f>commerce!T38+transport!T38+information!T38+financiers!T38+'SRE1'!T38+'SRE2'!T38+administration!T38+éducation!T38+santé!T38</f>
        <v>889071</v>
      </c>
      <c r="U38" s="883">
        <f>commerce!U38+transport!U38+information!U38+financiers!U38+'SRE1'!U38+'SRE2'!U38+administration!U38+éducation!U38+santé!U38</f>
        <v>903114</v>
      </c>
      <c r="V38" s="883">
        <f>commerce!V38+transport!V38+information!V38+financiers!V38+'SRE1'!V38+'SRE2'!V38+administration!V38+éducation!V38+santé!V38</f>
        <v>923093</v>
      </c>
      <c r="W38" s="883">
        <f>commerce!W38+transport!W38+information!W38+financiers!W38+'SRE1'!W38+'SRE2'!W38+administration!W38+éducation!W38+santé!W38</f>
        <v>951897</v>
      </c>
      <c r="X38" s="883">
        <f>commerce!X38+transport!X38+information!X38+financiers!X38+'SRE1'!X38+'SRE2'!X38+administration!X38+éducation!X38+santé!X38</f>
        <v>992542</v>
      </c>
      <c r="Y38" s="883">
        <f>commerce!Y38+transport!Y38+information!Y38+financiers!Y38+'SRE1'!Y38+'SRE2'!Y38+administration!Y38+éducation!Y38+santé!Y38</f>
        <v>1017733</v>
      </c>
      <c r="Z38" s="883">
        <f>commerce!Z38+transport!Z38+information!Z38+financiers!Z38+'SRE1'!Z38+'SRE2'!Z38+administration!Z38+éducation!Z38+santé!Z38</f>
        <v>1061964</v>
      </c>
      <c r="AA38" s="883">
        <f>commerce!AA38+transport!AA38+information!AA38+financiers!AA38+'SRE1'!AA38+'SRE2'!AA38+administration!AA38+éducation!AA38+santé!AA38</f>
        <v>1112148</v>
      </c>
      <c r="AB38" s="883">
        <f>commerce!AB38+transport!AB38+information!AB38+financiers!AB38+'SRE1'!AB38+'SRE2'!AB38+administration!AB38+éducation!AB38+santé!AB38</f>
        <v>1142614</v>
      </c>
      <c r="AC38" s="883">
        <f>commerce!AC38+transport!AC38+information!AC38+financiers!AC38+'SRE1'!AC38+'SRE2'!AC38+administration!AC38+éducation!AC38+santé!AC38</f>
        <v>1194689</v>
      </c>
      <c r="AD38" s="883">
        <f>commerce!AD38+transport!AD38+information!AD38+financiers!AD38+'SRE1'!AD38+'SRE2'!AD38+administration!AD38+éducation!AD38+santé!AD38</f>
        <v>1167082</v>
      </c>
      <c r="AE38" s="883">
        <f>commerce!AE38+transport!AE38+information!AE38+financiers!AE38+'SRE1'!AE38+'SRE2'!AE38+administration!AE38+éducation!AE38+santé!AE38</f>
        <v>1268871</v>
      </c>
      <c r="AF38" s="883">
        <f>commerce!AF38+transport!AF38+information!AF38+financiers!AF38+'SRE1'!AF38+'SRE2'!AF38+administration!AF38+éducation!AF38+santé!AF38</f>
        <v>1386185</v>
      </c>
      <c r="AG38" s="886" t="s">
        <v>35</v>
      </c>
    </row>
    <row r="39" spans="2:33" x14ac:dyDescent="0.25">
      <c r="B39" s="881" t="s">
        <v>40</v>
      </c>
      <c r="C39" s="881" t="s">
        <v>49</v>
      </c>
      <c r="D39" s="882" t="s">
        <v>35</v>
      </c>
      <c r="E39" s="883">
        <f>commerce!E39+transport!E39+information!E39+financiers!E39+'SRE1'!E39+'SRE2'!E39+administration!E39+éducation!E39+santé!E39</f>
        <v>712890</v>
      </c>
      <c r="F39" s="883">
        <f>commerce!F39+transport!F39+information!F39+financiers!F39+'SRE1'!F39+'SRE2'!F39+administration!F39+éducation!F39+santé!F39</f>
        <v>758670</v>
      </c>
      <c r="G39" s="883">
        <f>commerce!G39+transport!G39+information!G39+financiers!G39+'SRE1'!G39+'SRE2'!G39+administration!G39+éducation!G39+santé!G39</f>
        <v>804307</v>
      </c>
      <c r="H39" s="883">
        <f>commerce!H39+transport!H39+information!H39+financiers!H39+'SRE1'!H39+'SRE2'!H39+administration!H39+éducation!H39+santé!H39</f>
        <v>866336</v>
      </c>
      <c r="I39" s="883">
        <f>commerce!I39+transport!I39+information!I39+financiers!I39+'SRE1'!I39+'SRE2'!I39+administration!I39+éducation!I39+santé!I39</f>
        <v>917039</v>
      </c>
      <c r="J39" s="883">
        <f>commerce!J39+transport!J39+information!J39+financiers!J39+'SRE1'!J39+'SRE2'!J39+administration!J39+éducation!J39+santé!J39</f>
        <v>963985</v>
      </c>
      <c r="K39" s="883">
        <f>commerce!K39+transport!K39+information!K39+financiers!K39+'SRE1'!K39+'SRE2'!K39+administration!K39+éducation!K39+santé!K39</f>
        <v>1030844</v>
      </c>
      <c r="L39" s="883">
        <f>commerce!L39+transport!L39+information!L39+financiers!L39+'SRE1'!L39+'SRE2'!L39+administration!L39+éducation!L39+santé!L39</f>
        <v>1089005</v>
      </c>
      <c r="M39" s="883">
        <f>commerce!M39+transport!M39+information!M39+financiers!M39+'SRE1'!M39+'SRE2'!M39+administration!M39+éducation!M39+santé!M39</f>
        <v>1160826</v>
      </c>
      <c r="N39" s="883">
        <f>commerce!N39+transport!N39+information!N39+financiers!N39+'SRE1'!N39+'SRE2'!N39+administration!N39+éducation!N39+santé!N39</f>
        <v>1243410</v>
      </c>
      <c r="O39" s="883">
        <f>commerce!O39+transport!O39+information!O39+financiers!O39+'SRE1'!O39+'SRE2'!O39+administration!O39+éducation!O39+santé!O39</f>
        <v>1298426</v>
      </c>
      <c r="P39" s="883">
        <f>commerce!P39+transport!P39+information!P39+financiers!P39+'SRE1'!P39+'SRE2'!P39+administration!P39+éducation!P39+santé!P39</f>
        <v>1419979</v>
      </c>
      <c r="Q39" s="883">
        <f>commerce!Q39+transport!Q39+information!Q39+financiers!Q39+'SRE1'!Q39+'SRE2'!Q39+administration!Q39+éducation!Q39+santé!Q39</f>
        <v>1464176</v>
      </c>
      <c r="R39" s="883">
        <f>commerce!R39+transport!R39+information!R39+financiers!R39+'SRE1'!R39+'SRE2'!R39+administration!R39+éducation!R39+santé!R39</f>
        <v>1505049</v>
      </c>
      <c r="S39" s="883">
        <f>commerce!S39+transport!S39+information!S39+financiers!S39+'SRE1'!S39+'SRE2'!S39+administration!S39+éducation!S39+santé!S39</f>
        <v>1533740</v>
      </c>
      <c r="T39" s="883">
        <f>commerce!T39+transport!T39+information!T39+financiers!T39+'SRE1'!T39+'SRE2'!T39+administration!T39+éducation!T39+santé!T39</f>
        <v>1565304</v>
      </c>
      <c r="U39" s="883">
        <f>commerce!U39+transport!U39+information!U39+financiers!U39+'SRE1'!U39+'SRE2'!U39+administration!U39+éducation!U39+santé!U39</f>
        <v>1607605</v>
      </c>
      <c r="V39" s="883">
        <f>commerce!V39+transport!V39+information!V39+financiers!V39+'SRE1'!V39+'SRE2'!V39+administration!V39+éducation!V39+santé!V39</f>
        <v>1642953</v>
      </c>
      <c r="W39" s="883">
        <f>commerce!W39+transport!W39+information!W39+financiers!W39+'SRE1'!W39+'SRE2'!W39+administration!W39+éducation!W39+santé!W39</f>
        <v>1717471</v>
      </c>
      <c r="X39" s="883">
        <f>commerce!X39+transport!X39+information!X39+financiers!X39+'SRE1'!X39+'SRE2'!X39+administration!X39+éducation!X39+santé!X39</f>
        <v>1779519</v>
      </c>
      <c r="Y39" s="883">
        <f>commerce!Y39+transport!Y39+information!Y39+financiers!Y39+'SRE1'!Y39+'SRE2'!Y39+administration!Y39+éducation!Y39+santé!Y39</f>
        <v>1829334</v>
      </c>
      <c r="Z39" s="883">
        <f>commerce!Z39+transport!Z39+information!Z39+financiers!Z39+'SRE1'!Z39+'SRE2'!Z39+administration!Z39+éducation!Z39+santé!Z39</f>
        <v>1896467</v>
      </c>
      <c r="AA39" s="883">
        <f>commerce!AA39+transport!AA39+information!AA39+financiers!AA39+'SRE1'!AA39+'SRE2'!AA39+administration!AA39+éducation!AA39+santé!AA39</f>
        <v>1991089</v>
      </c>
      <c r="AB39" s="883">
        <f>commerce!AB39+transport!AB39+information!AB39+financiers!AB39+'SRE1'!AB39+'SRE2'!AB39+administration!AB39+éducation!AB39+santé!AB39</f>
        <v>2066901</v>
      </c>
      <c r="AC39" s="883">
        <f>commerce!AC39+transport!AC39+information!AC39+financiers!AC39+'SRE1'!AC39+'SRE2'!AC39+administration!AC39+éducation!AC39+santé!AC39</f>
        <v>2152853</v>
      </c>
      <c r="AD39" s="883">
        <f>commerce!AD39+transport!AD39+information!AD39+financiers!AD39+'SRE1'!AD39+'SRE2'!AD39+administration!AD39+éducation!AD39+santé!AD39</f>
        <v>2094338</v>
      </c>
      <c r="AE39" s="883">
        <f>commerce!AE39+transport!AE39+information!AE39+financiers!AE39+'SRE1'!AE39+'SRE2'!AE39+administration!AE39+éducation!AE39+santé!AE39</f>
        <v>2281971</v>
      </c>
      <c r="AF39" s="883">
        <f>commerce!AF39+transport!AF39+information!AF39+financiers!AF39+'SRE1'!AF39+'SRE2'!AF39+administration!AF39+éducation!AF39+santé!AF39</f>
        <v>2548588</v>
      </c>
      <c r="AG39" s="886" t="s">
        <v>35</v>
      </c>
    </row>
  </sheetData>
  <mergeCells count="8">
    <mergeCell ref="B32:AF32"/>
    <mergeCell ref="B36:AF36"/>
    <mergeCell ref="B6:D6"/>
    <mergeCell ref="B8:AF8"/>
    <mergeCell ref="B13:AF13"/>
    <mergeCell ref="B18:AF18"/>
    <mergeCell ref="B23:AF23"/>
    <mergeCell ref="B27:AF2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0903-6978-4BFF-A38B-85A32002DCD9}">
  <dimension ref="B1:AG39"/>
  <sheetViews>
    <sheetView topLeftCell="K1" workbookViewId="0">
      <selection activeCell="E9" sqref="E9:Z12"/>
    </sheetView>
  </sheetViews>
  <sheetFormatPr baseColWidth="10" defaultColWidth="9.140625" defaultRowHeight="15" x14ac:dyDescent="0.25"/>
  <cols>
    <col min="2" max="3" width="70" customWidth="1"/>
    <col min="4" max="33" width="12" customWidth="1"/>
  </cols>
  <sheetData>
    <row r="1" spans="2:33" x14ac:dyDescent="0.25">
      <c r="B1" s="875" t="s">
        <v>0</v>
      </c>
    </row>
    <row r="2" spans="2:33" x14ac:dyDescent="0.25">
      <c r="B2" s="876" t="s">
        <v>1</v>
      </c>
    </row>
    <row r="3" spans="2:33" x14ac:dyDescent="0.25">
      <c r="B3" s="876" t="s">
        <v>2</v>
      </c>
    </row>
    <row r="4" spans="2:33" x14ac:dyDescent="0.25">
      <c r="B4" s="876" t="s">
        <v>62</v>
      </c>
    </row>
    <row r="6" spans="2:33"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3"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3"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3" x14ac:dyDescent="0.25">
      <c r="B9" s="881" t="s">
        <v>37</v>
      </c>
      <c r="C9" s="881" t="s">
        <v>38</v>
      </c>
      <c r="D9" s="882" t="s">
        <v>35</v>
      </c>
      <c r="E9" s="883">
        <f>100*tertiaire!E9/tertiaire!$E9</f>
        <v>100</v>
      </c>
      <c r="F9" s="883">
        <f>100*tertiaire!F9/tertiaire!$E9</f>
        <v>100.31502281746307</v>
      </c>
      <c r="G9" s="883">
        <f>100*tertiaire!G9/tertiaire!$E9</f>
        <v>103.08854732989796</v>
      </c>
      <c r="H9" s="883">
        <f>100*tertiaire!H9/tertiaire!$E9</f>
        <v>104.73540919873301</v>
      </c>
      <c r="I9" s="883">
        <f>100*tertiaire!I9/tertiaire!$E9</f>
        <v>109.43561192792966</v>
      </c>
      <c r="J9" s="883">
        <f>100*tertiaire!J9/tertiaire!$E9</f>
        <v>111.59043696623682</v>
      </c>
      <c r="K9" s="883">
        <f>100*tertiaire!K9/tertiaire!$E9</f>
        <v>113.97947123553573</v>
      </c>
      <c r="L9" s="883">
        <f>100*tertiaire!L9/tertiaire!$E9</f>
        <v>116.59943324814444</v>
      </c>
      <c r="M9" s="883">
        <f>100*tertiaire!M9/tertiaire!$E9</f>
        <v>118.18383561415267</v>
      </c>
      <c r="N9" s="883">
        <f>100*tertiaire!N9/tertiaire!$E9</f>
        <v>121.29051455395405</v>
      </c>
      <c r="O9" s="883">
        <f>100*tertiaire!O9/tertiaire!$E9</f>
        <v>123.85424632848805</v>
      </c>
      <c r="P9" s="883">
        <f>100*tertiaire!P9/tertiaire!$E9</f>
        <v>127.40331430255873</v>
      </c>
      <c r="Q9" s="883">
        <f>100*tertiaire!Q9/tertiaire!$E9</f>
        <v>132.03382713234129</v>
      </c>
      <c r="R9" s="883">
        <f>100*tertiaire!R9/tertiaire!$E9</f>
        <v>134.23776324900652</v>
      </c>
      <c r="S9" s="883">
        <f>100*tertiaire!S9/tertiaire!$E9</f>
        <v>133.10442639317225</v>
      </c>
      <c r="T9" s="883">
        <f>100*tertiaire!T9/tertiaire!$E9</f>
        <v>135.87967507710107</v>
      </c>
      <c r="U9" s="883">
        <f>100*tertiaire!U9/tertiaire!$E9</f>
        <v>138.28500554793891</v>
      </c>
      <c r="V9" s="883">
        <f>100*tertiaire!V9/tertiaire!$E9</f>
        <v>139.53664281562769</v>
      </c>
      <c r="W9" s="883">
        <f>100*tertiaire!W9/tertiaire!$E9</f>
        <v>139.38524943477765</v>
      </c>
      <c r="X9" s="883">
        <f>100*tertiaire!X9/tertiaire!$E9</f>
        <v>142.33541809768266</v>
      </c>
      <c r="Y9" s="883">
        <f>100*tertiaire!Y9/tertiaire!$E9</f>
        <v>144.91505674470861</v>
      </c>
      <c r="Z9" s="883">
        <f>100*tertiaire!Z9/tertiaire!$E9</f>
        <v>147.28568131192765</v>
      </c>
      <c r="AA9" s="883">
        <f>100*tertiaire!AA9/tertiaire!$E9</f>
        <v>149.09433720901129</v>
      </c>
      <c r="AB9" s="883">
        <f>100*tertiaire!AB9/tertiaire!$E9</f>
        <v>152.70703267304984</v>
      </c>
      <c r="AC9" s="883">
        <f>100*tertiaire!AC9/tertiaire!$E9</f>
        <v>156.15837905632202</v>
      </c>
      <c r="AD9" s="883">
        <f>100*tertiaire!AD9/tertiaire!$E9</f>
        <v>151.80846123256015</v>
      </c>
      <c r="AE9" s="883">
        <f>100*tertiaire!AE9/tertiaire!$E9</f>
        <v>163.4597447670005</v>
      </c>
      <c r="AF9" s="883">
        <f>100*tertiaire!AF9/tertiaire!$E9</f>
        <v>168.92347737581099</v>
      </c>
      <c r="AG9" s="883">
        <f>100*tertiaire!AG9/tertiaire!$E9</f>
        <v>170.59069559196089</v>
      </c>
    </row>
    <row r="10" spans="2:33" x14ac:dyDescent="0.25">
      <c r="B10" s="881" t="s">
        <v>37</v>
      </c>
      <c r="C10" s="881" t="s">
        <v>39</v>
      </c>
      <c r="D10" s="882" t="s">
        <v>35</v>
      </c>
      <c r="E10" s="883">
        <f>100*tertiaire!E10/tertiaire!$E10</f>
        <v>100.00000000000001</v>
      </c>
      <c r="F10" s="883">
        <f>100*tertiaire!F10/tertiaire!$E10</f>
        <v>101.45057590965661</v>
      </c>
      <c r="G10" s="883">
        <f>100*tertiaire!G10/tertiaire!$E10</f>
        <v>105.48489783558418</v>
      </c>
      <c r="H10" s="883">
        <f>100*tertiaire!H10/tertiaire!$E10</f>
        <v>110.74822093955073</v>
      </c>
      <c r="I10" s="883">
        <f>100*tertiaire!I10/tertiaire!$E10</f>
        <v>117.54456421789661</v>
      </c>
      <c r="J10" s="883">
        <f>100*tertiaire!J10/tertiaire!$E10</f>
        <v>123.28131866508608</v>
      </c>
      <c r="K10" s="883">
        <f>100*tertiaire!K10/tertiaire!$E10</f>
        <v>129.66008589713763</v>
      </c>
      <c r="L10" s="883">
        <f>100*tertiaire!L10/tertiaire!$E10</f>
        <v>135.57917788388747</v>
      </c>
      <c r="M10" s="883">
        <f>100*tertiaire!M10/tertiaire!$E10</f>
        <v>141.16230718382209</v>
      </c>
      <c r="N10" s="883">
        <f>100*tertiaire!N10/tertiaire!$E10</f>
        <v>149.68628710915141</v>
      </c>
      <c r="O10" s="883">
        <f>100*tertiaire!O10/tertiaire!$E10</f>
        <v>156.9736953864448</v>
      </c>
      <c r="P10" s="883">
        <f>100*tertiaire!P10/tertiaire!$E10</f>
        <v>164.94890855980123</v>
      </c>
      <c r="Q10" s="883">
        <f>100*tertiaire!Q10/tertiaire!$E10</f>
        <v>174.29151479565274</v>
      </c>
      <c r="R10" s="883">
        <f>100*tertiaire!R10/tertiaire!$E10</f>
        <v>180.89037959444443</v>
      </c>
      <c r="S10" s="883">
        <f>100*tertiaire!S10/tertiaire!$E10</f>
        <v>183.55823168592522</v>
      </c>
      <c r="T10" s="883">
        <f>100*tertiaire!T10/tertiaire!$E10</f>
        <v>189.96571131028222</v>
      </c>
      <c r="U10" s="883">
        <f>100*tertiaire!U10/tertiaire!$E10</f>
        <v>197.92430637876728</v>
      </c>
      <c r="V10" s="883">
        <f>100*tertiaire!V10/tertiaire!$E10</f>
        <v>204.74816185295563</v>
      </c>
      <c r="W10" s="883">
        <f>100*tertiaire!W10/tertiaire!$E10</f>
        <v>207.87790493705432</v>
      </c>
      <c r="X10" s="883">
        <f>100*tertiaire!X10/tertiaire!$E10</f>
        <v>215.04086207342249</v>
      </c>
      <c r="Y10" s="883">
        <f>100*tertiaire!Y10/tertiaire!$E10</f>
        <v>221.22353566799248</v>
      </c>
      <c r="Z10" s="883">
        <f>100*tertiaire!Z10/tertiaire!$E10</f>
        <v>228.71894722459186</v>
      </c>
      <c r="AA10" s="883">
        <f>100*tertiaire!AA10/tertiaire!$E10</f>
        <v>235.72458630151152</v>
      </c>
      <c r="AB10" s="883">
        <f>100*tertiaire!AB10/tertiaire!$E10</f>
        <v>245.08233347735697</v>
      </c>
      <c r="AC10" s="883">
        <f>100*tertiaire!AC10/tertiaire!$E10</f>
        <v>255.03685526369242</v>
      </c>
      <c r="AD10" s="883">
        <f>100*tertiaire!AD10/tertiaire!$E10</f>
        <v>251.99167986882779</v>
      </c>
      <c r="AE10" s="883">
        <f>100*tertiaire!AE10/tertiaire!$E10</f>
        <v>276.85254940193289</v>
      </c>
      <c r="AF10" s="883">
        <f>100*tertiaire!AF10/tertiaire!$E10</f>
        <v>302.38792934720396</v>
      </c>
      <c r="AG10" s="883">
        <f>100*tertiaire!AG10/tertiaire!$E10</f>
        <v>323.80091141072944</v>
      </c>
    </row>
    <row r="11" spans="2:33" x14ac:dyDescent="0.25">
      <c r="B11" s="881" t="s">
        <v>40</v>
      </c>
      <c r="C11" s="881" t="s">
        <v>38</v>
      </c>
      <c r="D11" s="882" t="s">
        <v>35</v>
      </c>
      <c r="E11" s="883">
        <f>100*E10/E9</f>
        <v>100.00000000000001</v>
      </c>
      <c r="F11" s="883">
        <f t="shared" ref="F11:AG11" si="0">100*F10/F9</f>
        <v>101.13198707461774</v>
      </c>
      <c r="G11" s="883">
        <f t="shared" si="0"/>
        <v>102.32455550859355</v>
      </c>
      <c r="H11" s="883">
        <f t="shared" si="0"/>
        <v>105.74095407352499</v>
      </c>
      <c r="I11" s="883">
        <f t="shared" si="0"/>
        <v>107.40979297973608</v>
      </c>
      <c r="J11" s="883">
        <f t="shared" si="0"/>
        <v>110.47659818949045</v>
      </c>
      <c r="K11" s="883">
        <f t="shared" si="0"/>
        <v>113.75740253189832</v>
      </c>
      <c r="L11" s="883">
        <f t="shared" si="0"/>
        <v>116.27773318190212</v>
      </c>
      <c r="M11" s="883">
        <f t="shared" si="0"/>
        <v>119.44299019426792</v>
      </c>
      <c r="N11" s="883">
        <f t="shared" si="0"/>
        <v>123.4113711691494</v>
      </c>
      <c r="O11" s="883">
        <f t="shared" si="0"/>
        <v>126.7406649668812</v>
      </c>
      <c r="P11" s="883">
        <f t="shared" si="0"/>
        <v>129.46987247763337</v>
      </c>
      <c r="Q11" s="883">
        <f t="shared" si="0"/>
        <v>132.00519789595688</v>
      </c>
      <c r="R11" s="883">
        <f t="shared" si="0"/>
        <v>134.75371997885489</v>
      </c>
      <c r="S11" s="883">
        <f t="shared" si="0"/>
        <v>137.90543008969465</v>
      </c>
      <c r="T11" s="883">
        <f t="shared" si="0"/>
        <v>139.80436088214927</v>
      </c>
      <c r="U11" s="883">
        <f t="shared" si="0"/>
        <v>143.12781461338798</v>
      </c>
      <c r="V11" s="883">
        <f t="shared" si="0"/>
        <v>146.73433280424635</v>
      </c>
      <c r="W11" s="883">
        <f t="shared" si="0"/>
        <v>149.13909885014507</v>
      </c>
      <c r="X11" s="883">
        <f t="shared" si="0"/>
        <v>151.08036000276698</v>
      </c>
      <c r="Y11" s="883">
        <f t="shared" si="0"/>
        <v>152.65738470344985</v>
      </c>
      <c r="Z11" s="883">
        <f t="shared" si="0"/>
        <v>155.28932968046061</v>
      </c>
      <c r="AA11" s="883">
        <f t="shared" si="0"/>
        <v>158.10431885890853</v>
      </c>
      <c r="AB11" s="883">
        <f t="shared" si="0"/>
        <v>160.4918445387419</v>
      </c>
      <c r="AC11" s="883">
        <f t="shared" si="0"/>
        <v>163.31935359786723</v>
      </c>
      <c r="AD11" s="883">
        <f t="shared" si="0"/>
        <v>165.993171805354</v>
      </c>
      <c r="AE11" s="883">
        <f t="shared" si="0"/>
        <v>169.37047699209688</v>
      </c>
      <c r="AF11" s="883">
        <f t="shared" si="0"/>
        <v>179.0088234298357</v>
      </c>
      <c r="AG11" s="883">
        <f t="shared" si="0"/>
        <v>189.81158983326674</v>
      </c>
    </row>
    <row r="12" spans="2:33" x14ac:dyDescent="0.25">
      <c r="B12" s="881" t="s">
        <v>40</v>
      </c>
      <c r="C12" s="881" t="s">
        <v>39</v>
      </c>
      <c r="D12" s="882" t="s">
        <v>35</v>
      </c>
      <c r="E12" s="883">
        <f>commerce!E12+transport!E12+information!E12+financiers!E12+'SRE1'!E12+'SRE2'!E12+administration!E12+éducation!E12+santé!E12</f>
        <v>197226.3</v>
      </c>
      <c r="F12" s="883">
        <f>commerce!F12+transport!F12+information!F12+financiers!F12+'SRE1'!F12+'SRE2'!F12+administration!F12+éducation!F12+santé!F12</f>
        <v>205373.19999999998</v>
      </c>
      <c r="G12" s="883">
        <f>commerce!G12+transport!G12+information!G12+financiers!G12+'SRE1'!G12+'SRE2'!G12+administration!G12+éducation!G12+santé!G12</f>
        <v>217418.49999999997</v>
      </c>
      <c r="H12" s="883">
        <f>commerce!H12+transport!H12+information!H12+financiers!H12+'SRE1'!H12+'SRE2'!H12+administration!H12+éducation!H12+santé!H12</f>
        <v>232894.3</v>
      </c>
      <c r="I12" s="883">
        <f>commerce!I12+transport!I12+information!I12+financiers!I12+'SRE1'!I12+'SRE2'!I12+administration!I12+éducation!I12+santé!I12</f>
        <v>249381.69999999998</v>
      </c>
      <c r="J12" s="883">
        <f>commerce!J12+transport!J12+information!J12+financiers!J12+'SRE1'!J12+'SRE2'!J12+administration!J12+éducation!J12+santé!J12</f>
        <v>260928.40000000002</v>
      </c>
      <c r="K12" s="883">
        <f>commerce!K12+transport!K12+information!K12+financiers!K12+'SRE1'!K12+'SRE2'!K12+administration!K12+éducation!K12+santé!K12</f>
        <v>276947.10000000003</v>
      </c>
      <c r="L12" s="883">
        <f>commerce!L12+transport!L12+information!L12+financiers!L12+'SRE1'!L12+'SRE2'!L12+administration!L12+éducation!L12+santé!L12</f>
        <v>284439.19999999995</v>
      </c>
      <c r="M12" s="883">
        <f>commerce!M12+transport!M12+information!M12+financiers!M12+'SRE1'!M12+'SRE2'!M12+administration!M12+éducation!M12+santé!M12</f>
        <v>289897.30000000005</v>
      </c>
      <c r="N12" s="883">
        <f>commerce!N12+transport!N12+information!N12+financiers!N12+'SRE1'!N12+'SRE2'!N12+administration!N12+éducation!N12+santé!N12</f>
        <v>305510.40000000002</v>
      </c>
      <c r="O12" s="883">
        <f>commerce!O12+transport!O12+information!O12+financiers!O12+'SRE1'!O12+'SRE2'!O12+administration!O12+éducation!O12+santé!O12</f>
        <v>325087.69999999995</v>
      </c>
      <c r="P12" s="883">
        <f>commerce!P12+transport!P12+information!P12+financiers!P12+'SRE1'!P12+'SRE2'!P12+administration!P12+éducation!P12+santé!P12</f>
        <v>341661.5</v>
      </c>
      <c r="Q12" s="883">
        <f>commerce!Q12+transport!Q12+information!Q12+financiers!Q12+'SRE1'!Q12+'SRE2'!Q12+administration!Q12+éducation!Q12+santé!Q12</f>
        <v>362589.5</v>
      </c>
      <c r="R12" s="883">
        <f>commerce!R12+transport!R12+information!R12+financiers!R12+'SRE1'!R12+'SRE2'!R12+administration!R12+éducation!R12+santé!R12</f>
        <v>380442.3</v>
      </c>
      <c r="S12" s="883">
        <f>commerce!S12+transport!S12+information!S12+financiers!S12+'SRE1'!S12+'SRE2'!S12+administration!S12+éducation!S12+santé!S12</f>
        <v>372742.3</v>
      </c>
      <c r="T12" s="883">
        <f>commerce!T12+transport!T12+information!T12+financiers!T12+'SRE1'!T12+'SRE2'!T12+administration!T12+éducation!T12+santé!T12</f>
        <v>392810.7</v>
      </c>
      <c r="U12" s="883">
        <f>commerce!U12+transport!U12+information!U12+financiers!U12+'SRE1'!U12+'SRE2'!U12+administration!U12+éducation!U12+santé!U12</f>
        <v>411057.10000000003</v>
      </c>
      <c r="V12" s="883">
        <f>commerce!V12+transport!V12+information!V12+financiers!V12+'SRE1'!V12+'SRE2'!V12+administration!V12+éducation!V12+santé!V12</f>
        <v>424061.5</v>
      </c>
      <c r="W12" s="883">
        <f>commerce!W12+transport!W12+information!W12+financiers!W12+'SRE1'!W12+'SRE2'!W12+administration!W12+éducation!W12+santé!W12</f>
        <v>428835.09999999992</v>
      </c>
      <c r="X12" s="883">
        <f>commerce!X12+transport!X12+information!X12+financiers!X12+'SRE1'!X12+'SRE2'!X12+administration!X12+éducation!X12+santé!X12</f>
        <v>442625.60000000003</v>
      </c>
      <c r="Y12" s="883">
        <f>commerce!Y12+transport!Y12+information!Y12+financiers!Y12+'SRE1'!Y12+'SRE2'!Y12+administration!Y12+éducation!Y12+santé!Y12</f>
        <v>454055.29999999993</v>
      </c>
      <c r="Z12" s="883">
        <f>commerce!Z12+transport!Z12+information!Z12+financiers!Z12+'SRE1'!Z12+'SRE2'!Z12+administration!Z12+éducation!Z12+santé!Z12</f>
        <v>473275.4</v>
      </c>
      <c r="AA12" s="883">
        <f>commerce!AA12+transport!AA12+information!AA12+financiers!AA12+'SRE1'!AA12+'SRE2'!AA12+administration!AA12+éducation!AA12+santé!AA12</f>
        <v>491751.2</v>
      </c>
      <c r="AB12" s="883">
        <f>commerce!AB12+transport!AB12+information!AB12+financiers!AB12+'SRE1'!AB12+'SRE2'!AB12+administration!AB12+éducation!AB12+santé!AB12</f>
        <v>513876.79999999993</v>
      </c>
      <c r="AC12" s="883">
        <f>commerce!AC12+transport!AC12+information!AC12+financiers!AC12+'SRE1'!AC12+'SRE2'!AC12+administration!AC12+éducation!AC12+santé!AC12</f>
        <v>539325.29999999993</v>
      </c>
      <c r="AD12" s="883">
        <f>commerce!AD12+transport!AD12+information!AD12+financiers!AD12+'SRE1'!AD12+'SRE2'!AD12+administration!AD12+éducation!AD12+santé!AD12</f>
        <v>516786.1</v>
      </c>
      <c r="AE12" s="883">
        <f>commerce!AE12+transport!AE12+information!AE12+financiers!AE12+'SRE1'!AE12+'SRE2'!AE12+administration!AE12+éducation!AE12+santé!AE12</f>
        <v>595724.6</v>
      </c>
      <c r="AF12" s="883">
        <f>commerce!AF12+transport!AF12+information!AF12+financiers!AF12+'SRE1'!AF12+'SRE2'!AF12+administration!AF12+éducation!AF12+santé!AF12</f>
        <v>651482.5</v>
      </c>
      <c r="AG12" s="883">
        <f>commerce!AG12+transport!AG12+information!AG12+financiers!AG12+'SRE1'!AG12+'SRE2'!AG12+administration!AG12+éducation!AG12+santé!AG12</f>
        <v>681439.40000000014</v>
      </c>
    </row>
    <row r="13" spans="2:33"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3" x14ac:dyDescent="0.25">
      <c r="B14" s="881" t="s">
        <v>37</v>
      </c>
      <c r="C14" s="881" t="s">
        <v>38</v>
      </c>
      <c r="D14" s="882" t="s">
        <v>35</v>
      </c>
      <c r="E14" s="883">
        <f>100*tertiaire!E14/tertiaire!$E14</f>
        <v>100</v>
      </c>
      <c r="F14" s="883">
        <f>100*tertiaire!F14/tertiaire!$E14</f>
        <v>101.08822560299429</v>
      </c>
      <c r="G14" s="883">
        <f>100*tertiaire!G14/tertiaire!$E14</f>
        <v>103.37915396129415</v>
      </c>
      <c r="H14" s="883">
        <f>100*tertiaire!H14/tertiaire!$E14</f>
        <v>106.85451269415263</v>
      </c>
      <c r="I14" s="883">
        <f>100*tertiaire!I14/tertiaire!$E14</f>
        <v>110.54789207022179</v>
      </c>
      <c r="J14" s="883">
        <f>100*tertiaire!J14/tertiaire!$E14</f>
        <v>114.01295827783498</v>
      </c>
      <c r="K14" s="883">
        <f>100*tertiaire!K14/tertiaire!$E14</f>
        <v>115.54719712441268</v>
      </c>
      <c r="L14" s="883">
        <f>100*tertiaire!L14/tertiaire!$E14</f>
        <v>117.11492388683307</v>
      </c>
      <c r="M14" s="883">
        <f>100*tertiaire!M14/tertiaire!$E14</f>
        <v>118.33902456169756</v>
      </c>
      <c r="N14" s="883">
        <f>100*tertiaire!N14/tertiaire!$E14</f>
        <v>121.31296901686579</v>
      </c>
      <c r="O14" s="883">
        <f>100*tertiaire!O14/tertiaire!$E14</f>
        <v>123.47908190216857</v>
      </c>
      <c r="P14" s="883">
        <f>100*tertiaire!P14/tertiaire!$E14</f>
        <v>126.71365965790348</v>
      </c>
      <c r="Q14" s="883">
        <f>100*tertiaire!Q14/tertiaire!$E14</f>
        <v>130.20974082757397</v>
      </c>
      <c r="R14" s="883">
        <f>100*tertiaire!R14/tertiaire!$E14</f>
        <v>132.232983387475</v>
      </c>
      <c r="S14" s="883">
        <f>100*tertiaire!S14/tertiaire!$E14</f>
        <v>129.16117407602547</v>
      </c>
      <c r="T14" s="883">
        <f>100*tertiaire!T14/tertiaire!$E14</f>
        <v>132.09091448228139</v>
      </c>
      <c r="U14" s="883">
        <f>100*tertiaire!U14/tertiaire!$E14</f>
        <v>136.31383798534864</v>
      </c>
      <c r="V14" s="883">
        <f>100*tertiaire!V14/tertiaire!$E14</f>
        <v>137.63532266436957</v>
      </c>
      <c r="W14" s="883">
        <f>100*tertiaire!W14/tertiaire!$E14</f>
        <v>138.52060577292744</v>
      </c>
      <c r="X14" s="883">
        <f>100*tertiaire!X14/tertiaire!$E14</f>
        <v>140.45119270790039</v>
      </c>
      <c r="Y14" s="883">
        <f>100*tertiaire!Y14/tertiaire!$E14</f>
        <v>142.32044809922587</v>
      </c>
      <c r="Z14" s="883">
        <f>100*tertiaire!Z14/tertiaire!$E14</f>
        <v>144.41579558014462</v>
      </c>
      <c r="AA14" s="883">
        <f>100*tertiaire!AA14/tertiaire!$E14</f>
        <v>147.71753234932672</v>
      </c>
      <c r="AB14" s="883">
        <f>100*tertiaire!AB14/tertiaire!$E14</f>
        <v>150.06196123095395</v>
      </c>
      <c r="AC14" s="883">
        <f>100*tertiaire!AC14/tertiaire!$E14</f>
        <v>153.4135806836664</v>
      </c>
      <c r="AD14" s="883">
        <f>100*tertiaire!AD14/tertiaire!$E14</f>
        <v>143.73598516410908</v>
      </c>
      <c r="AE14" s="883">
        <f>100*tertiaire!AE14/tertiaire!$E14</f>
        <v>154.65455697834352</v>
      </c>
      <c r="AF14" s="883">
        <f>100*tertiaire!AF14/tertiaire!$E14</f>
        <v>159.80956653012757</v>
      </c>
      <c r="AG14" s="883">
        <f>100*tertiaire!AG14/tertiaire!$E14</f>
        <v>160.33510355608465</v>
      </c>
    </row>
    <row r="15" spans="2:33" x14ac:dyDescent="0.25">
      <c r="B15" s="881" t="s">
        <v>37</v>
      </c>
      <c r="C15" s="881" t="s">
        <v>39</v>
      </c>
      <c r="D15" s="882" t="s">
        <v>35</v>
      </c>
      <c r="E15" s="883">
        <f>100*tertiaire!E15/tertiaire!$E15</f>
        <v>100</v>
      </c>
      <c r="F15" s="883">
        <f>100*tertiaire!F15/tertiaire!$E15</f>
        <v>102.89138610595826</v>
      </c>
      <c r="G15" s="883">
        <f>100*tertiaire!G15/tertiaire!$E15</f>
        <v>106.32683959098242</v>
      </c>
      <c r="H15" s="883">
        <f>100*tertiaire!H15/tertiaire!$E15</f>
        <v>111.02672235902084</v>
      </c>
      <c r="I15" s="883">
        <f>100*tertiaire!I15/tertiaire!$E15</f>
        <v>116.06584542042656</v>
      </c>
      <c r="J15" s="883">
        <f>100*tertiaire!J15/tertiaire!$E15</f>
        <v>122.66404476737682</v>
      </c>
      <c r="K15" s="883">
        <f>100*tertiaire!K15/tertiaire!$E15</f>
        <v>128.27417631108901</v>
      </c>
      <c r="L15" s="883">
        <f>100*tertiaire!L15/tertiaire!$E15</f>
        <v>133.68092607241101</v>
      </c>
      <c r="M15" s="883">
        <f>100*tertiaire!M15/tertiaire!$E15</f>
        <v>138.43207650948534</v>
      </c>
      <c r="N15" s="883">
        <f>100*tertiaire!N15/tertiaire!$E15</f>
        <v>144.18560162861326</v>
      </c>
      <c r="O15" s="883">
        <f>100*tertiaire!O15/tertiaire!$E15</f>
        <v>149.53874525262523</v>
      </c>
      <c r="P15" s="883">
        <f>100*tertiaire!P15/tertiaire!$E15</f>
        <v>156.00560063151636</v>
      </c>
      <c r="Q15" s="883">
        <f>100*tertiaire!Q15/tertiaire!$E15</f>
        <v>163.7369502508738</v>
      </c>
      <c r="R15" s="883">
        <f>100*tertiaire!R15/tertiaire!$E15</f>
        <v>169.55634222638741</v>
      </c>
      <c r="S15" s="883">
        <f>100*tertiaire!S15/tertiaire!$E15</f>
        <v>168.53420423954557</v>
      </c>
      <c r="T15" s="883">
        <f>100*tertiaire!T15/tertiaire!$E15</f>
        <v>174.12033400472276</v>
      </c>
      <c r="U15" s="883">
        <f>100*tertiaire!U15/tertiaire!$E15</f>
        <v>178.73341737745008</v>
      </c>
      <c r="V15" s="883">
        <f>100*tertiaire!V15/tertiaire!$E15</f>
        <v>180.85960469817766</v>
      </c>
      <c r="W15" s="883">
        <f>100*tertiaire!W15/tertiaire!$E15</f>
        <v>183.71758643441561</v>
      </c>
      <c r="X15" s="883">
        <f>100*tertiaire!X15/tertiaire!$E15</f>
        <v>186.7420865990016</v>
      </c>
      <c r="Y15" s="883">
        <f>100*tertiaire!Y15/tertiaire!$E15</f>
        <v>190.76441442399712</v>
      </c>
      <c r="Z15" s="883">
        <f>100*tertiaire!Z15/tertiaire!$E15</f>
        <v>193.71819216265607</v>
      </c>
      <c r="AA15" s="883">
        <f>100*tertiaire!AA15/tertiaire!$E15</f>
        <v>198.17438704930288</v>
      </c>
      <c r="AB15" s="883">
        <f>100*tertiaire!AB15/tertiaire!$E15</f>
        <v>203.03409762812737</v>
      </c>
      <c r="AC15" s="883">
        <f>100*tertiaire!AC15/tertiaire!$E15</f>
        <v>209.24571893852377</v>
      </c>
      <c r="AD15" s="883">
        <f>100*tertiaire!AD15/tertiaire!$E15</f>
        <v>203.87888553149079</v>
      </c>
      <c r="AE15" s="883">
        <f>100*tertiaire!AE15/tertiaire!$E15</f>
        <v>222.25653419189766</v>
      </c>
      <c r="AF15" s="883">
        <f>100*tertiaire!AF15/tertiaire!$E15</f>
        <v>237.14578904385394</v>
      </c>
      <c r="AG15" s="883">
        <f>100*tertiaire!AG15/tertiaire!$E15</f>
        <v>239.68067241356073</v>
      </c>
    </row>
    <row r="16" spans="2:33" x14ac:dyDescent="0.25">
      <c r="B16" s="881" t="s">
        <v>40</v>
      </c>
      <c r="C16" s="881" t="s">
        <v>38</v>
      </c>
      <c r="D16" s="882" t="s">
        <v>35</v>
      </c>
      <c r="E16" s="883">
        <f>100*E15/E14</f>
        <v>100</v>
      </c>
      <c r="F16" s="883">
        <f t="shared" ref="F16" si="1">100*F15/F14</f>
        <v>101.78374928653469</v>
      </c>
      <c r="G16" s="883">
        <f t="shared" ref="G16" si="2">100*G15/G14</f>
        <v>102.85133464217738</v>
      </c>
      <c r="H16" s="883">
        <f t="shared" ref="H16" si="3">100*H15/H14</f>
        <v>103.90457039171592</v>
      </c>
      <c r="I16" s="883">
        <f t="shared" ref="I16" si="4">100*I15/I14</f>
        <v>104.99145958088434</v>
      </c>
      <c r="J16" s="883">
        <f t="shared" ref="J16" si="5">100*J15/J14</f>
        <v>107.58780985970054</v>
      </c>
      <c r="K16" s="883">
        <f t="shared" ref="K16" si="6">100*K15/K14</f>
        <v>111.01452869771724</v>
      </c>
      <c r="L16" s="883">
        <f t="shared" ref="L16" si="7">100*L15/L14</f>
        <v>114.14508214306275</v>
      </c>
      <c r="M16" s="883">
        <f t="shared" ref="M16" si="8">100*M15/M14</f>
        <v>116.9792272855114</v>
      </c>
      <c r="N16" s="883">
        <f t="shared" ref="N16" si="9">100*N15/N14</f>
        <v>118.85423528672153</v>
      </c>
      <c r="O16" s="883">
        <f t="shared" ref="O16" si="10">100*O15/O14</f>
        <v>121.1045166104357</v>
      </c>
      <c r="P16" s="883">
        <f t="shared" ref="P16" si="11">100*P15/P14</f>
        <v>123.11664034697924</v>
      </c>
      <c r="Q16" s="883">
        <f t="shared" ref="Q16" si="12">100*Q15/Q14</f>
        <v>125.74861850596658</v>
      </c>
      <c r="R16" s="883">
        <f t="shared" ref="R16" si="13">100*R15/R14</f>
        <v>128.22545319842467</v>
      </c>
      <c r="S16" s="883">
        <f t="shared" ref="S16" si="14">100*S15/S14</f>
        <v>130.48364219757306</v>
      </c>
      <c r="T16" s="883">
        <f t="shared" ref="T16" si="15">100*T15/T14</f>
        <v>131.81855443061465</v>
      </c>
      <c r="U16" s="883">
        <f t="shared" ref="U16" si="16">100*U15/U14</f>
        <v>131.11905586332389</v>
      </c>
      <c r="V16" s="883">
        <f t="shared" ref="V16" si="17">100*V15/V14</f>
        <v>131.4049338476959</v>
      </c>
      <c r="W16" s="883">
        <f t="shared" ref="W16" si="18">100*W15/W14</f>
        <v>132.6283446490107</v>
      </c>
      <c r="X16" s="883">
        <f t="shared" ref="X16" si="19">100*X15/X14</f>
        <v>132.95870472767965</v>
      </c>
      <c r="Y16" s="883">
        <f t="shared" ref="Y16" si="20">100*Y15/Y14</f>
        <v>134.03865500128001</v>
      </c>
      <c r="Z16" s="883">
        <f t="shared" ref="Z16" si="21">100*Z15/Z14</f>
        <v>134.13919951377528</v>
      </c>
      <c r="AA16" s="883">
        <f t="shared" ref="AA16" si="22">100*AA15/AA14</f>
        <v>134.15766151620673</v>
      </c>
      <c r="AB16" s="883">
        <f t="shared" ref="AB16" si="23">100*AB15/AB14</f>
        <v>135.30017598240389</v>
      </c>
      <c r="AC16" s="883">
        <f t="shared" ref="AC16" si="24">100*AC15/AC14</f>
        <v>136.39321760567034</v>
      </c>
      <c r="AD16" s="883">
        <f t="shared" ref="AD16" si="25">100*AD15/AD14</f>
        <v>141.84261881164565</v>
      </c>
      <c r="AE16" s="883">
        <f t="shared" ref="AE16" si="26">100*AE15/AE14</f>
        <v>143.71159733949548</v>
      </c>
      <c r="AF16" s="883">
        <f t="shared" ref="AF16" si="27">100*AF15/AF14</f>
        <v>148.3927365506913</v>
      </c>
      <c r="AG16" s="883">
        <f t="shared" ref="AG16" si="28">100*AG15/AG14</f>
        <v>149.48733440005623</v>
      </c>
    </row>
    <row r="17" spans="2:33" x14ac:dyDescent="0.25">
      <c r="B17" s="881" t="s">
        <v>40</v>
      </c>
      <c r="C17" s="881" t="s">
        <v>39</v>
      </c>
      <c r="D17" s="882" t="s">
        <v>35</v>
      </c>
      <c r="E17" s="883">
        <f>commerce!E17+transport!E17+information!E17+financiers!E17+'SRE1'!E17+'SRE2'!E17+administration!E17+éducation!E17+santé!E17</f>
        <v>1000578.8999999999</v>
      </c>
      <c r="F17" s="883">
        <f>commerce!F17+transport!F17+information!F17+financiers!F17+'SRE1'!F17+'SRE2'!F17+administration!F17+éducation!F17+santé!F17</f>
        <v>1034138.0000000001</v>
      </c>
      <c r="G17" s="883">
        <f>commerce!G17+transport!G17+information!G17+financiers!G17+'SRE1'!G17+'SRE2'!G17+administration!G17+éducation!G17+santé!G17</f>
        <v>1075830.5</v>
      </c>
      <c r="H17" s="883">
        <f>commerce!H17+transport!H17+information!H17+financiers!H17+'SRE1'!H17+'SRE2'!H17+administration!H17+éducation!H17+santé!H17</f>
        <v>1124854.5</v>
      </c>
      <c r="I17" s="883">
        <f>commerce!I17+transport!I17+information!I17+financiers!I17+'SRE1'!I17+'SRE2'!I17+administration!I17+éducation!I17+santé!I17</f>
        <v>1190431.1000000001</v>
      </c>
      <c r="J17" s="883">
        <f>commerce!J17+transport!J17+information!J17+financiers!J17+'SRE1'!J17+'SRE2'!J17+administration!J17+éducation!J17+santé!J17</f>
        <v>1288042.1000000001</v>
      </c>
      <c r="K17" s="883">
        <f>commerce!K17+transport!K17+information!K17+financiers!K17+'SRE1'!K17+'SRE2'!K17+administration!K17+éducation!K17+santé!K17</f>
        <v>1360103.4000000001</v>
      </c>
      <c r="L17" s="883">
        <f>commerce!L17+transport!L17+information!L17+financiers!L17+'SRE1'!L17+'SRE2'!L17+administration!L17+éducation!L17+santé!L17</f>
        <v>1414601.7000000002</v>
      </c>
      <c r="M17" s="883">
        <f>commerce!M17+transport!M17+information!M17+financiers!M17+'SRE1'!M17+'SRE2'!M17+administration!M17+éducation!M17+santé!M17</f>
        <v>1450936.5</v>
      </c>
      <c r="N17" s="883">
        <f>commerce!N17+transport!N17+information!N17+financiers!N17+'SRE1'!N17+'SRE2'!N17+administration!N17+éducation!N17+santé!N17</f>
        <v>1522255.9999999998</v>
      </c>
      <c r="O17" s="883">
        <f>commerce!O17+transport!O17+information!O17+financiers!O17+'SRE1'!O17+'SRE2'!O17+administration!O17+éducation!O17+santé!O17</f>
        <v>1591723.4</v>
      </c>
      <c r="P17" s="883">
        <f>commerce!P17+transport!P17+information!P17+financiers!P17+'SRE1'!P17+'SRE2'!P17+administration!P17+éducation!P17+santé!P17</f>
        <v>1677764.3999999997</v>
      </c>
      <c r="Q17" s="883">
        <f>commerce!Q17+transport!Q17+information!Q17+financiers!Q17+'SRE1'!Q17+'SRE2'!Q17+administration!Q17+éducation!Q17+santé!Q17</f>
        <v>1760422.0999999999</v>
      </c>
      <c r="R17" s="883">
        <f>commerce!R17+transport!R17+information!R17+financiers!R17+'SRE1'!R17+'SRE2'!R17+administration!R17+éducation!R17+santé!R17</f>
        <v>1820766.0999999999</v>
      </c>
      <c r="S17" s="883">
        <f>commerce!S17+transport!S17+information!S17+financiers!S17+'SRE1'!S17+'SRE2'!S17+administration!S17+éducation!S17+santé!S17</f>
        <v>1784172.5999999999</v>
      </c>
      <c r="T17" s="883">
        <f>commerce!T17+transport!T17+information!T17+financiers!T17+'SRE1'!T17+'SRE2'!T17+administration!T17+éducation!T17+santé!T17</f>
        <v>1861574</v>
      </c>
      <c r="U17" s="883">
        <f>commerce!U17+transport!U17+information!U17+financiers!U17+'SRE1'!U17+'SRE2'!U17+administration!U17+éducation!U17+santé!U17</f>
        <v>1921849.9000000001</v>
      </c>
      <c r="V17" s="883">
        <f>commerce!V17+transport!V17+information!V17+financiers!V17+'SRE1'!V17+'SRE2'!V17+administration!V17+éducation!V17+santé!V17</f>
        <v>1959365.7</v>
      </c>
      <c r="W17" s="883">
        <f>commerce!W17+transport!W17+information!W17+financiers!W17+'SRE1'!W17+'SRE2'!W17+administration!W17+éducation!W17+santé!W17</f>
        <v>1982252.3</v>
      </c>
      <c r="X17" s="883">
        <f>commerce!X17+transport!X17+information!X17+financiers!X17+'SRE1'!X17+'SRE2'!X17+administration!X17+éducation!X17+santé!X17</f>
        <v>2019578.5999999999</v>
      </c>
      <c r="Y17" s="883">
        <f>commerce!Y17+transport!Y17+information!Y17+financiers!Y17+'SRE1'!Y17+'SRE2'!Y17+administration!Y17+éducation!Y17+santé!Y17</f>
        <v>2069608.1000000003</v>
      </c>
      <c r="Z17" s="883">
        <f>commerce!Z17+transport!Z17+information!Z17+financiers!Z17+'SRE1'!Z17+'SRE2'!Z17+administration!Z17+éducation!Z17+santé!Z17</f>
        <v>2104355.5</v>
      </c>
      <c r="AA17" s="883">
        <f>commerce!AA17+transport!AA17+information!AA17+financiers!AA17+'SRE1'!AA17+'SRE2'!AA17+administration!AA17+éducation!AA17+santé!AA17</f>
        <v>2181497.6000000006</v>
      </c>
      <c r="AB17" s="883">
        <f>commerce!AB17+transport!AB17+information!AB17+financiers!AB17+'SRE1'!AB17+'SRE2'!AB17+administration!AB17+éducation!AB17+santé!AB17</f>
        <v>2253663.5999999996</v>
      </c>
      <c r="AC17" s="883">
        <f>commerce!AC17+transport!AC17+information!AC17+financiers!AC17+'SRE1'!AC17+'SRE2'!AC17+administration!AC17+éducation!AC17+santé!AC17</f>
        <v>2336992.4</v>
      </c>
      <c r="AD17" s="883">
        <f>commerce!AD17+transport!AD17+information!AD17+financiers!AD17+'SRE1'!AD17+'SRE2'!AD17+administration!AD17+éducation!AD17+santé!AD17</f>
        <v>2264690.5</v>
      </c>
      <c r="AE17" s="883">
        <f>commerce!AE17+transport!AE17+information!AE17+financiers!AE17+'SRE1'!AE17+'SRE2'!AE17+administration!AE17+éducation!AE17+santé!AE17</f>
        <v>2493241.3000000003</v>
      </c>
      <c r="AF17" s="883">
        <f>commerce!AF17+transport!AF17+information!AF17+financiers!AF17+'SRE1'!AF17+'SRE2'!AF17+administration!AF17+éducation!AF17+santé!AF17</f>
        <v>2744172</v>
      </c>
      <c r="AG17" s="883">
        <f>commerce!AG17+transport!AG17+information!AG17+financiers!AG17+'SRE1'!AG17+'SRE2'!AG17+administration!AG17+éducation!AG17+santé!AG17</f>
        <v>2836171.7</v>
      </c>
    </row>
    <row r="18" spans="2:33"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3" x14ac:dyDescent="0.25">
      <c r="B19" s="881" t="s">
        <v>37</v>
      </c>
      <c r="C19" s="881" t="s">
        <v>38</v>
      </c>
      <c r="D19" s="882" t="s">
        <v>35</v>
      </c>
      <c r="E19" s="883">
        <f>100*tertiaire!E19/tertiaire!$E19</f>
        <v>100</v>
      </c>
      <c r="F19" s="883">
        <f>100*tertiaire!F19/tertiaire!$E19</f>
        <v>101.5785886665192</v>
      </c>
      <c r="G19" s="883">
        <f>100*tertiaire!G19/tertiaire!$E19</f>
        <v>103.41783886239118</v>
      </c>
      <c r="H19" s="883">
        <f>100*tertiaire!H19/tertiaire!$E19</f>
        <v>106.27653048298484</v>
      </c>
      <c r="I19" s="883">
        <f>100*tertiaire!I19/tertiaire!$E19</f>
        <v>109.46334607035041</v>
      </c>
      <c r="J19" s="883">
        <f>100*tertiaire!J19/tertiaire!$E19</f>
        <v>111.57019250299221</v>
      </c>
      <c r="K19" s="883">
        <f>100*tertiaire!K19/tertiaire!$E19</f>
        <v>114.81617040349852</v>
      </c>
      <c r="L19" s="883">
        <f>100*tertiaire!L19/tertiaire!$E19</f>
        <v>116.03751524725764</v>
      </c>
      <c r="M19" s="883">
        <f>100*tertiaire!M19/tertiaire!$E19</f>
        <v>114.30999919989202</v>
      </c>
      <c r="N19" s="883">
        <f>100*tertiaire!N19/tertiaire!$E19</f>
        <v>114.59998104354476</v>
      </c>
      <c r="O19" s="883">
        <f>100*tertiaire!O19/tertiaire!$E19</f>
        <v>115.9492158255692</v>
      </c>
      <c r="P19" s="883">
        <f>100*tertiaire!P19/tertiaire!$E19</f>
        <v>119.72485634348151</v>
      </c>
      <c r="Q19" s="883">
        <f>100*tertiaire!Q19/tertiaire!$E19</f>
        <v>123.40731003603003</v>
      </c>
      <c r="R19" s="883">
        <f>100*tertiaire!R19/tertiaire!$E19</f>
        <v>125.79523434845943</v>
      </c>
      <c r="S19" s="883">
        <f>100*tertiaire!S19/tertiaire!$E19</f>
        <v>121.20647658787814</v>
      </c>
      <c r="T19" s="883">
        <f>100*tertiaire!T19/tertiaire!$E19</f>
        <v>122.84297963239216</v>
      </c>
      <c r="U19" s="883">
        <f>100*tertiaire!U19/tertiaire!$E19</f>
        <v>126.27903308999036</v>
      </c>
      <c r="V19" s="883">
        <f>100*tertiaire!V19/tertiaire!$E19</f>
        <v>127.83881728807359</v>
      </c>
      <c r="W19" s="883">
        <f>100*tertiaire!W19/tertiaire!$E19</f>
        <v>129.28711791054025</v>
      </c>
      <c r="X19" s="883">
        <f>100*tertiaire!X19/tertiaire!$E19</f>
        <v>131.02234667360671</v>
      </c>
      <c r="Y19" s="883">
        <f>100*tertiaire!Y19/tertiaire!$E19</f>
        <v>133.69206854402503</v>
      </c>
      <c r="Z19" s="883">
        <f>100*tertiaire!Z19/tertiaire!$E19</f>
        <v>136.75790425402852</v>
      </c>
      <c r="AA19" s="883">
        <f>100*tertiaire!AA19/tertiaire!$E19</f>
        <v>140.86810722965308</v>
      </c>
      <c r="AB19" s="883">
        <f>100*tertiaire!AB19/tertiaire!$E19</f>
        <v>143.38590223850235</v>
      </c>
      <c r="AC19" s="883">
        <f>100*tertiaire!AC19/tertiaire!$E19</f>
        <v>145.73387619525423</v>
      </c>
      <c r="AD19" s="883">
        <f>100*tertiaire!AD19/tertiaire!$E19</f>
        <v>142.60998644367805</v>
      </c>
      <c r="AE19" s="883">
        <f>100*tertiaire!AE19/tertiaire!$E19</f>
        <v>148.37895648123171</v>
      </c>
      <c r="AF19" s="883">
        <f>100*tertiaire!AF19/tertiaire!$E19</f>
        <v>151.80135659176639</v>
      </c>
      <c r="AG19" s="883">
        <f>100*tertiaire!AG19/tertiaire!$E19</f>
        <v>152.50409688728581</v>
      </c>
    </row>
    <row r="20" spans="2:33" x14ac:dyDescent="0.25">
      <c r="B20" s="881" t="s">
        <v>37</v>
      </c>
      <c r="C20" s="881" t="s">
        <v>39</v>
      </c>
      <c r="D20" s="882" t="s">
        <v>35</v>
      </c>
      <c r="E20" s="883">
        <f>100*tertiaire!E20/tertiaire!$E20</f>
        <v>100</v>
      </c>
      <c r="F20" s="883">
        <f>100*tertiaire!F20/tertiaire!$E20</f>
        <v>102.78904224532677</v>
      </c>
      <c r="G20" s="883">
        <f>100*tertiaire!G20/tertiaire!$E20</f>
        <v>105.75772361304111</v>
      </c>
      <c r="H20" s="883">
        <f>100*tertiaire!H20/tertiaire!$E20</f>
        <v>109.3749601606785</v>
      </c>
      <c r="I20" s="883">
        <f>100*tertiaire!I20/tertiaire!$E20</f>
        <v>113.35518363174675</v>
      </c>
      <c r="J20" s="883">
        <f>100*tertiaire!J20/tertiaire!$E20</f>
        <v>115.48211084081539</v>
      </c>
      <c r="K20" s="883">
        <f>100*tertiaire!K20/tertiaire!$E20</f>
        <v>120.51374471078681</v>
      </c>
      <c r="L20" s="883">
        <f>100*tertiaire!L20/tertiaire!$E20</f>
        <v>124.35871730712843</v>
      </c>
      <c r="M20" s="883">
        <f>100*tertiaire!M20/tertiaire!$E20</f>
        <v>125.84033443009778</v>
      </c>
      <c r="N20" s="883">
        <f>100*tertiaire!N20/tertiaire!$E20</f>
        <v>128.99062515573553</v>
      </c>
      <c r="O20" s="883">
        <f>100*tertiaire!O20/tertiaire!$E20</f>
        <v>130.9714072465263</v>
      </c>
      <c r="P20" s="883">
        <f>100*tertiaire!P20/tertiaire!$E20</f>
        <v>134.70732151114748</v>
      </c>
      <c r="Q20" s="883">
        <f>100*tertiaire!Q20/tertiaire!$E20</f>
        <v>138.8467863719967</v>
      </c>
      <c r="R20" s="883">
        <f>100*tertiaire!R20/tertiaire!$E20</f>
        <v>141.76806619064232</v>
      </c>
      <c r="S20" s="883">
        <f>100*tertiaire!S20/tertiaire!$E20</f>
        <v>141.5341876429145</v>
      </c>
      <c r="T20" s="883">
        <f>100*tertiaire!T20/tertiaire!$E20</f>
        <v>144.34293224359993</v>
      </c>
      <c r="U20" s="883">
        <f>100*tertiaire!U20/tertiaire!$E20</f>
        <v>149.39137106373016</v>
      </c>
      <c r="V20" s="883">
        <f>100*tertiaire!V20/tertiaire!$E20</f>
        <v>152.53725773346423</v>
      </c>
      <c r="W20" s="883">
        <f>100*tertiaire!W20/tertiaire!$E20</f>
        <v>157.88691079816559</v>
      </c>
      <c r="X20" s="883">
        <f>100*tertiaire!X20/tertiaire!$E20</f>
        <v>164.80290111387845</v>
      </c>
      <c r="Y20" s="883">
        <f>100*tertiaire!Y20/tertiaire!$E20</f>
        <v>171.09235652918673</v>
      </c>
      <c r="Z20" s="883">
        <f>100*tertiaire!Z20/tertiaire!$E20</f>
        <v>177.01755016277622</v>
      </c>
      <c r="AA20" s="883">
        <f>100*tertiaire!AA20/tertiaire!$E20</f>
        <v>185.49408291910098</v>
      </c>
      <c r="AB20" s="883">
        <f>100*tertiaire!AB20/tertiaire!$E20</f>
        <v>193.09548340887835</v>
      </c>
      <c r="AC20" s="883">
        <f>100*tertiaire!AC20/tertiaire!$E20</f>
        <v>199.8006585222538</v>
      </c>
      <c r="AD20" s="883">
        <f>100*tertiaire!AD20/tertiaire!$E20</f>
        <v>201.18005518977424</v>
      </c>
      <c r="AE20" s="883">
        <f>100*tertiaire!AE20/tertiaire!$E20</f>
        <v>215.14126009311101</v>
      </c>
      <c r="AF20" s="883">
        <f>100*tertiaire!AF20/tertiaire!$E20</f>
        <v>230.60633419135161</v>
      </c>
      <c r="AG20" s="883">
        <f>100*tertiaire!AG20/tertiaire!$E20</f>
        <v>243.85999274489737</v>
      </c>
    </row>
    <row r="21" spans="2:33" x14ac:dyDescent="0.25">
      <c r="B21" s="881" t="s">
        <v>40</v>
      </c>
      <c r="C21" s="881" t="s">
        <v>38</v>
      </c>
      <c r="D21" s="882" t="s">
        <v>35</v>
      </c>
      <c r="E21" s="883">
        <f>100*E20/E19</f>
        <v>100</v>
      </c>
      <c r="F21" s="883">
        <f t="shared" ref="F21" si="29">100*F20/F19</f>
        <v>101.19164244620633</v>
      </c>
      <c r="G21" s="883">
        <f t="shared" ref="G21" si="30">100*G20/G19</f>
        <v>102.26255429081573</v>
      </c>
      <c r="H21" s="883">
        <f t="shared" ref="H21" si="31">100*H20/H19</f>
        <v>102.91544112666504</v>
      </c>
      <c r="I21" s="883">
        <f t="shared" ref="I21" si="32">100*I20/I19</f>
        <v>103.55537967832183</v>
      </c>
      <c r="J21" s="883">
        <f t="shared" ref="J21" si="33">100*J20/J19</f>
        <v>103.50623965959213</v>
      </c>
      <c r="K21" s="883">
        <f t="shared" ref="K21" si="34">100*K20/K19</f>
        <v>104.96234483981246</v>
      </c>
      <c r="L21" s="883">
        <f t="shared" ref="L21" si="35">100*L20/L19</f>
        <v>107.17113085551652</v>
      </c>
      <c r="M21" s="883">
        <f t="shared" ref="M21" si="36">100*M20/M19</f>
        <v>110.08689993081258</v>
      </c>
      <c r="N21" s="883">
        <f t="shared" ref="N21" si="37">100*N20/N19</f>
        <v>112.55728315236172</v>
      </c>
      <c r="O21" s="883">
        <f t="shared" ref="O21" si="38">100*O20/O19</f>
        <v>112.95583701364231</v>
      </c>
      <c r="P21" s="883">
        <f t="shared" ref="P21" si="39">100*P20/P19</f>
        <v>112.51408072245452</v>
      </c>
      <c r="Q21" s="883">
        <f t="shared" ref="Q21" si="40">100*Q20/Q19</f>
        <v>112.51099009569121</v>
      </c>
      <c r="R21" s="883">
        <f t="shared" ref="R21" si="41">100*R20/R19</f>
        <v>112.69748565985996</v>
      </c>
      <c r="S21" s="883">
        <f t="shared" ref="S21" si="42">100*S20/S19</f>
        <v>116.77114262149037</v>
      </c>
      <c r="T21" s="883">
        <f t="shared" ref="T21" si="43">100*T20/T19</f>
        <v>117.50197909196474</v>
      </c>
      <c r="U21" s="883">
        <f t="shared" ref="U21" si="44">100*U20/U19</f>
        <v>118.30259339827953</v>
      </c>
      <c r="V21" s="883">
        <f t="shared" ref="V21" si="45">100*V20/V19</f>
        <v>119.31998509477357</v>
      </c>
      <c r="W21" s="883">
        <f t="shared" ref="W21" si="46">100*W20/W19</f>
        <v>122.12114659978333</v>
      </c>
      <c r="X21" s="883">
        <f t="shared" ref="X21" si="47">100*X20/X19</f>
        <v>125.78228470019955</v>
      </c>
      <c r="Y21" s="883">
        <f t="shared" ref="Y21" si="48">100*Y20/Y19</f>
        <v>127.97494899470847</v>
      </c>
      <c r="Z21" s="883">
        <f t="shared" ref="Z21" si="49">100*Z20/Z19</f>
        <v>129.43862450097598</v>
      </c>
      <c r="AA21" s="883">
        <f t="shared" ref="AA21" si="50">100*AA20/AA19</f>
        <v>131.6792612373896</v>
      </c>
      <c r="AB21" s="883">
        <f t="shared" ref="AB21" si="51">100*AB20/AB19</f>
        <v>134.66838817088941</v>
      </c>
      <c r="AC21" s="883">
        <f t="shared" ref="AC21" si="52">100*AC20/AC19</f>
        <v>137.09966669284285</v>
      </c>
      <c r="AD21" s="883">
        <f t="shared" ref="AD21" si="53">100*AD20/AD19</f>
        <v>141.07010329829018</v>
      </c>
      <c r="AE21" s="883">
        <f t="shared" ref="AE21" si="54">100*AE20/AE19</f>
        <v>144.99445554486292</v>
      </c>
      <c r="AF21" s="883">
        <f t="shared" ref="AF21" si="55">100*AF20/AF19</f>
        <v>151.91322355011124</v>
      </c>
      <c r="AG21" s="883">
        <f t="shared" ref="AG21" si="56">100*AG20/AG19</f>
        <v>159.90389617213481</v>
      </c>
    </row>
    <row r="22" spans="2:33" x14ac:dyDescent="0.25">
      <c r="B22" s="881" t="s">
        <v>40</v>
      </c>
      <c r="C22" s="881" t="s">
        <v>39</v>
      </c>
      <c r="D22" s="882" t="s">
        <v>35</v>
      </c>
      <c r="E22" s="883">
        <f>commerce!E22+transport!E22+information!E22+financiers!E22+'SRE1'!E22+'SRE2'!E22+administration!E22+éducation!E22+santé!E22</f>
        <v>1360187</v>
      </c>
      <c r="F22" s="883">
        <f>commerce!F22+transport!F22+information!F22+financiers!F22+'SRE1'!F22+'SRE2'!F22+administration!F22+éducation!F22+santé!F22</f>
        <v>1407063</v>
      </c>
      <c r="G22" s="883">
        <f>commerce!G22+transport!G22+information!G22+financiers!G22+'SRE1'!G22+'SRE2'!G22+administration!G22+éducation!G22+santé!G22</f>
        <v>1458008</v>
      </c>
      <c r="H22" s="883">
        <f>commerce!H22+transport!H22+information!H22+financiers!H22+'SRE1'!H22+'SRE2'!H22+administration!H22+éducation!H22+santé!H22</f>
        <v>1520442</v>
      </c>
      <c r="I22" s="883">
        <f>commerce!I22+transport!I22+information!I22+financiers!I22+'SRE1'!I22+'SRE2'!I22+administration!I22+éducation!I22+santé!I22</f>
        <v>1600816</v>
      </c>
      <c r="J22" s="883">
        <f>commerce!J22+transport!J22+information!J22+financiers!J22+'SRE1'!J22+'SRE2'!J22+administration!J22+éducation!J22+santé!J22</f>
        <v>1666703</v>
      </c>
      <c r="K22" s="883">
        <f>commerce!K22+transport!K22+information!K22+financiers!K22+'SRE1'!K22+'SRE2'!K22+administration!K22+éducation!K22+santé!K22</f>
        <v>1737468</v>
      </c>
      <c r="L22" s="883">
        <f>commerce!L22+transport!L22+information!L22+financiers!L22+'SRE1'!L22+'SRE2'!L22+administration!L22+éducation!L22+santé!L22</f>
        <v>1776617</v>
      </c>
      <c r="M22" s="883">
        <f>commerce!M22+transport!M22+information!M22+financiers!M22+'SRE1'!M22+'SRE2'!M22+administration!M22+éducation!M22+santé!M22</f>
        <v>1823338</v>
      </c>
      <c r="N22" s="883">
        <f>commerce!N22+transport!N22+information!N22+financiers!N22+'SRE1'!N22+'SRE2'!N22+administration!N22+éducation!N22+santé!N22</f>
        <v>1873963</v>
      </c>
      <c r="O22" s="883">
        <f>commerce!O22+transport!O22+information!O22+financiers!O22+'SRE1'!O22+'SRE2'!O22+administration!O22+éducation!O22+santé!O22</f>
        <v>1933351</v>
      </c>
      <c r="P22" s="883">
        <f>commerce!P22+transport!P22+information!P22+financiers!P22+'SRE1'!P22+'SRE2'!P22+administration!P22+éducation!P22+santé!P22</f>
        <v>1999944</v>
      </c>
      <c r="Q22" s="883">
        <f>commerce!Q22+transport!Q22+information!Q22+financiers!Q22+'SRE1'!Q22+'SRE2'!Q22+administration!Q22+éducation!Q22+santé!Q22</f>
        <v>2084151</v>
      </c>
      <c r="R22" s="883">
        <f>commerce!R22+transport!R22+information!R22+financiers!R22+'SRE1'!R22+'SRE2'!R22+administration!R22+éducation!R22+santé!R22</f>
        <v>2176245</v>
      </c>
      <c r="S22" s="883">
        <f>commerce!S22+transport!S22+information!S22+financiers!S22+'SRE1'!S22+'SRE2'!S22+administration!S22+éducation!S22+santé!S22</f>
        <v>2151467</v>
      </c>
      <c r="T22" s="883">
        <f>commerce!T22+transport!T22+information!T22+financiers!T22+'SRE1'!T22+'SRE2'!T22+administration!T22+éducation!T22+santé!T22</f>
        <v>2240558</v>
      </c>
      <c r="U22" s="883">
        <f>commerce!U22+transport!U22+information!U22+financiers!U22+'SRE1'!U22+'SRE2'!U22+administration!U22+éducation!U22+santé!U22</f>
        <v>2337957</v>
      </c>
      <c r="V22" s="883">
        <f>commerce!V22+transport!V22+information!V22+financiers!V22+'SRE1'!V22+'SRE2'!V22+administration!V22+éducation!V22+santé!V22</f>
        <v>2369599</v>
      </c>
      <c r="W22" s="883">
        <f>commerce!W22+transport!W22+information!W22+financiers!W22+'SRE1'!W22+'SRE2'!W22+administration!W22+éducation!W22+santé!W22</f>
        <v>2417622</v>
      </c>
      <c r="X22" s="883">
        <f>commerce!X22+transport!X22+information!X22+financiers!X22+'SRE1'!X22+'SRE2'!X22+administration!X22+éducation!X22+santé!X22</f>
        <v>2537992</v>
      </c>
      <c r="Y22" s="883">
        <f>commerce!Y22+transport!Y22+information!Y22+financiers!Y22+'SRE1'!Y22+'SRE2'!Y22+administration!Y22+éducation!Y22+santé!Y22</f>
        <v>2635704</v>
      </c>
      <c r="Z22" s="883">
        <f>commerce!Z22+transport!Z22+information!Z22+financiers!Z22+'SRE1'!Z22+'SRE2'!Z22+administration!Z22+éducation!Z22+santé!Z22</f>
        <v>2730322</v>
      </c>
      <c r="AA22" s="883">
        <f>commerce!AA22+transport!AA22+information!AA22+financiers!AA22+'SRE1'!AA22+'SRE2'!AA22+administration!AA22+éducation!AA22+santé!AA22</f>
        <v>2860084</v>
      </c>
      <c r="AB22" s="883">
        <f>commerce!AB22+transport!AB22+information!AB22+financiers!AB22+'SRE1'!AB22+'SRE2'!AB22+administration!AB22+éducation!AB22+santé!AB22</f>
        <v>3004801</v>
      </c>
      <c r="AC22" s="883">
        <f>commerce!AC22+transport!AC22+information!AC22+financiers!AC22+'SRE1'!AC22+'SRE2'!AC22+administration!AC22+éducation!AC22+santé!AC22</f>
        <v>3141936</v>
      </c>
      <c r="AD22" s="883">
        <f>commerce!AD22+transport!AD22+information!AD22+financiers!AD22+'SRE1'!AD22+'SRE2'!AD22+administration!AD22+éducation!AD22+santé!AD22</f>
        <v>3153411</v>
      </c>
      <c r="AE22" s="883">
        <f>commerce!AE22+transport!AE22+information!AE22+financiers!AE22+'SRE1'!AE22+'SRE2'!AE22+administration!AE22+éducation!AE22+santé!AE22</f>
        <v>3413582</v>
      </c>
      <c r="AF22" s="883">
        <f>commerce!AF22+transport!AF22+information!AF22+financiers!AF22+'SRE1'!AF22+'SRE2'!AF22+administration!AF22+éducation!AF22+santé!AF22</f>
        <v>3801878</v>
      </c>
      <c r="AG22" s="883">
        <f>commerce!AG22+transport!AG22+information!AG22+financiers!AG22+'SRE1'!AG22+'SRE2'!AG22+administration!AG22+éducation!AG22+santé!AG22</f>
        <v>3942668</v>
      </c>
    </row>
    <row r="23" spans="2:33"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3" x14ac:dyDescent="0.25">
      <c r="B24" s="881" t="s">
        <v>37</v>
      </c>
      <c r="C24" s="881" t="s">
        <v>38</v>
      </c>
      <c r="D24" s="882" t="s">
        <v>35</v>
      </c>
      <c r="E24" s="883">
        <f>100*tertiaire!E24/tertiaire!$E24</f>
        <v>100.00000000000001</v>
      </c>
      <c r="F24" s="883">
        <f>100*tertiaire!F24/tertiaire!$E24</f>
        <v>102.03678071173434</v>
      </c>
      <c r="G24" s="883">
        <f>100*tertiaire!G24/tertiaire!$E24</f>
        <v>104.68393214226155</v>
      </c>
      <c r="H24" s="883">
        <f>100*tertiaire!H24/tertiaire!$E24</f>
        <v>106.19052428820196</v>
      </c>
      <c r="I24" s="883">
        <f>100*tertiaire!I24/tertiaire!$E24</f>
        <v>107.95355418426728</v>
      </c>
      <c r="J24" s="883">
        <f>100*tertiaire!J24/tertiaire!$E24</f>
        <v>113.40286007695944</v>
      </c>
      <c r="K24" s="883">
        <f>100*tertiaire!K24/tertiaire!$E24</f>
        <v>116.67021616598977</v>
      </c>
      <c r="L24" s="883">
        <f>100*tertiaire!L24/tertiaire!$E24</f>
        <v>117.70568262499842</v>
      </c>
      <c r="M24" s="883">
        <f>100*tertiaire!M24/tertiaire!$E24</f>
        <v>118.74422959524152</v>
      </c>
      <c r="N24" s="883">
        <f>100*tertiaire!N24/tertiaire!$E24</f>
        <v>119.85422072988565</v>
      </c>
      <c r="O24" s="883">
        <f>100*tertiaire!O24/tertiaire!$E24</f>
        <v>121.3591393288573</v>
      </c>
      <c r="P24" s="883">
        <f>100*tertiaire!P24/tertiaire!$E24</f>
        <v>122.88942771506333</v>
      </c>
      <c r="Q24" s="883">
        <f>100*tertiaire!Q24/tertiaire!$E24</f>
        <v>125.08035246972581</v>
      </c>
      <c r="R24" s="883">
        <f>100*tertiaire!R24/tertiaire!$E24</f>
        <v>124.65337584043898</v>
      </c>
      <c r="S24" s="883">
        <f>100*tertiaire!S24/tertiaire!$E24</f>
        <v>121.08184888729862</v>
      </c>
      <c r="T24" s="883">
        <f>100*tertiaire!T24/tertiaire!$E24</f>
        <v>123.16214182022075</v>
      </c>
      <c r="U24" s="883">
        <f>100*tertiaire!U24/tertiaire!$E24</f>
        <v>123.70472648170367</v>
      </c>
      <c r="V24" s="883">
        <f>100*tertiaire!V24/tertiaire!$E24</f>
        <v>120.57005452801084</v>
      </c>
      <c r="W24" s="883">
        <f>100*tertiaire!W24/tertiaire!$E24</f>
        <v>119.32009266414754</v>
      </c>
      <c r="X24" s="883">
        <f>100*tertiaire!X24/tertiaire!$E24</f>
        <v>120.07238905198153</v>
      </c>
      <c r="Y24" s="883">
        <f>100*tertiaire!Y24/tertiaire!$E24</f>
        <v>120.8385625505211</v>
      </c>
      <c r="Z24" s="883">
        <f>100*tertiaire!Z24/tertiaire!$E24</f>
        <v>122.36714776945807</v>
      </c>
      <c r="AA24" s="883">
        <f>100*tertiaire!AA24/tertiaire!$E24</f>
        <v>124.54860883816444</v>
      </c>
      <c r="AB24" s="883">
        <f>100*tertiaire!AB24/tertiaire!$E24</f>
        <v>125.59478303574309</v>
      </c>
      <c r="AC24" s="883">
        <f>100*tertiaire!AC24/tertiaire!$E24</f>
        <v>126.63176013006864</v>
      </c>
      <c r="AD24" s="883">
        <f>100*tertiaire!AD24/tertiaire!$E24</f>
        <v>119.79287708789793</v>
      </c>
      <c r="AE24" s="883">
        <f>100*tertiaire!AE24/tertiaire!$E24</f>
        <v>129.21029613487661</v>
      </c>
      <c r="AF24" s="883">
        <f>100*tertiaire!AF24/tertiaire!$E24</f>
        <v>134.94142437507827</v>
      </c>
      <c r="AG24" s="883">
        <f>100*tertiaire!AG24/tertiaire!$E24</f>
        <v>134.33774784416045</v>
      </c>
    </row>
    <row r="25" spans="2:33" x14ac:dyDescent="0.25">
      <c r="B25" s="881" t="s">
        <v>37</v>
      </c>
      <c r="C25" s="881" t="s">
        <v>39</v>
      </c>
      <c r="D25" s="882" t="s">
        <v>35</v>
      </c>
      <c r="E25" s="883">
        <f>100*tertiaire!E25/tertiaire!$E25</f>
        <v>99.999999999999986</v>
      </c>
      <c r="F25" s="883">
        <f>100*tertiaire!F25/tertiaire!$E25</f>
        <v>106.76794292886777</v>
      </c>
      <c r="G25" s="883">
        <f>100*tertiaire!G25/tertiaire!$E25</f>
        <v>111.84421113926844</v>
      </c>
      <c r="H25" s="883">
        <f>100*tertiaire!H25/tertiaire!$E25</f>
        <v>116.29757882889025</v>
      </c>
      <c r="I25" s="883">
        <f>100*tertiaire!I25/tertiaire!$E25</f>
        <v>120.32401739843654</v>
      </c>
      <c r="J25" s="883">
        <f>100*tertiaire!J25/tertiaire!$E25</f>
        <v>128.36227143490393</v>
      </c>
      <c r="K25" s="883">
        <f>100*tertiaire!K25/tertiaire!$E25</f>
        <v>136.40980132005143</v>
      </c>
      <c r="L25" s="883">
        <f>100*tertiaire!L25/tertiaire!$E25</f>
        <v>140.89791524755279</v>
      </c>
      <c r="M25" s="883">
        <f>100*tertiaire!M25/tertiaire!$E25</f>
        <v>147.2027423337293</v>
      </c>
      <c r="N25" s="883">
        <f>100*tertiaire!N25/tertiaire!$E25</f>
        <v>151.74681691067968</v>
      </c>
      <c r="O25" s="883">
        <f>100*tertiaire!O25/tertiaire!$E25</f>
        <v>156.80804733345539</v>
      </c>
      <c r="P25" s="883">
        <f>100*tertiaire!P25/tertiaire!$E25</f>
        <v>160.41069965871424</v>
      </c>
      <c r="Q25" s="883">
        <f>100*tertiaire!Q25/tertiaire!$E25</f>
        <v>166.46051729552917</v>
      </c>
      <c r="R25" s="883">
        <f>100*tertiaire!R25/tertiaire!$E25</f>
        <v>170.00221092581484</v>
      </c>
      <c r="S25" s="883">
        <f>100*tertiaire!S25/tertiaire!$E25</f>
        <v>166.49666036709223</v>
      </c>
      <c r="T25" s="883">
        <f>100*tertiaire!T25/tertiaire!$E25</f>
        <v>169.60756175914614</v>
      </c>
      <c r="U25" s="883">
        <f>100*tertiaire!U25/tertiaire!$E25</f>
        <v>172.10097536094509</v>
      </c>
      <c r="V25" s="883">
        <f>100*tertiaire!V25/tertiaire!$E25</f>
        <v>168.81756500896699</v>
      </c>
      <c r="W25" s="883">
        <f>100*tertiaire!W25/tertiaire!$E25</f>
        <v>167.71537593050402</v>
      </c>
      <c r="X25" s="883">
        <f>100*tertiaire!X25/tertiaire!$E25</f>
        <v>169.8884999337595</v>
      </c>
      <c r="Y25" s="883">
        <f>100*tertiaire!Y25/tertiaire!$E25</f>
        <v>171.97820677547273</v>
      </c>
      <c r="Z25" s="883">
        <f>100*tertiaire!Z25/tertiaire!$E25</f>
        <v>175.68112556858222</v>
      </c>
      <c r="AA25" s="883">
        <f>100*tertiaire!AA25/tertiaire!$E25</f>
        <v>179.56528353213844</v>
      </c>
      <c r="AB25" s="883">
        <f>100*tertiaire!AB25/tertiaire!$E25</f>
        <v>182.81305279965846</v>
      </c>
      <c r="AC25" s="883">
        <f>100*tertiaire!AC25/tertiaire!$E25</f>
        <v>185.18673156414161</v>
      </c>
      <c r="AD25" s="883">
        <f>100*tertiaire!AD25/tertiaire!$E25</f>
        <v>176.53721001241652</v>
      </c>
      <c r="AE25" s="883">
        <f>100*tertiaire!AE25/tertiaire!$E25</f>
        <v>190.28076575295555</v>
      </c>
      <c r="AF25" s="883">
        <f>100*tertiaire!AF25/tertiaire!$E25</f>
        <v>204.21025315209707</v>
      </c>
      <c r="AG25" s="883">
        <f>100*tertiaire!AG25/tertiaire!$E25</f>
        <v>216.39756156489892</v>
      </c>
    </row>
    <row r="26" spans="2:33" x14ac:dyDescent="0.25">
      <c r="B26" s="881" t="s">
        <v>40</v>
      </c>
      <c r="C26" s="881" t="s">
        <v>39</v>
      </c>
      <c r="D26" s="882" t="s">
        <v>35</v>
      </c>
      <c r="E26" s="883">
        <f>100*E25/E24</f>
        <v>99.999999999999972</v>
      </c>
      <c r="F26" s="883">
        <f t="shared" ref="F26" si="57">100*F25/F24</f>
        <v>104.63672235063893</v>
      </c>
      <c r="G26" s="883">
        <f t="shared" ref="G26" si="58">100*G25/G24</f>
        <v>106.83990260059809</v>
      </c>
      <c r="H26" s="883">
        <f t="shared" ref="H26" si="59">100*H25/H24</f>
        <v>109.51784974077128</v>
      </c>
      <c r="I26" s="883">
        <f t="shared" ref="I26" si="60">100*I25/I24</f>
        <v>111.45906061884166</v>
      </c>
      <c r="J26" s="883">
        <f t="shared" ref="J26" si="61">100*J25/J24</f>
        <v>113.19138807239294</v>
      </c>
      <c r="K26" s="883">
        <f t="shared" ref="K26" si="62">100*K25/K24</f>
        <v>116.91912966543032</v>
      </c>
      <c r="L26" s="883">
        <f t="shared" ref="L26" si="63">100*L25/L24</f>
        <v>119.70357938999692</v>
      </c>
      <c r="M26" s="883">
        <f t="shared" ref="M26" si="64">100*M25/M24</f>
        <v>123.9662279468174</v>
      </c>
      <c r="N26" s="883">
        <f t="shared" ref="N26" si="65">100*N25/N24</f>
        <v>126.60948941687258</v>
      </c>
      <c r="O26" s="883">
        <f t="shared" ref="O26" si="66">100*O25/O24</f>
        <v>129.20992040701537</v>
      </c>
      <c r="P26" s="883">
        <f t="shared" ref="P26" si="67">100*P25/P24</f>
        <v>130.53254673026009</v>
      </c>
      <c r="Q26" s="883">
        <f t="shared" ref="Q26" si="68">100*Q25/Q24</f>
        <v>133.08286554102807</v>
      </c>
      <c r="R26" s="883">
        <f t="shared" ref="R26" si="69">100*R25/R24</f>
        <v>136.37994942345088</v>
      </c>
      <c r="S26" s="883">
        <f t="shared" ref="S26" si="70">100*S25/S24</f>
        <v>137.5075305647712</v>
      </c>
      <c r="T26" s="883">
        <f t="shared" ref="T26" si="71">100*T25/T24</f>
        <v>137.71079266120717</v>
      </c>
      <c r="U26" s="883">
        <f t="shared" ref="U26" si="72">100*U25/U24</f>
        <v>139.12239269725831</v>
      </c>
      <c r="V26" s="883">
        <f t="shared" ref="V26" si="73">100*V25/V24</f>
        <v>140.01616377286061</v>
      </c>
      <c r="W26" s="883">
        <f t="shared" ref="W26" si="74">100*W25/W24</f>
        <v>140.55920690790575</v>
      </c>
      <c r="X26" s="883">
        <f t="shared" ref="X26" si="75">100*X25/X24</f>
        <v>141.48839818637379</v>
      </c>
      <c r="Y26" s="883">
        <f t="shared" ref="Y26" si="76">100*Y25/Y24</f>
        <v>142.32063270660868</v>
      </c>
      <c r="Z26" s="883">
        <f t="shared" ref="Z26" si="77">100*Z25/Z24</f>
        <v>143.56886531307296</v>
      </c>
      <c r="AA26" s="883">
        <f t="shared" ref="AA26" si="78">100*AA25/AA24</f>
        <v>144.17285364099197</v>
      </c>
      <c r="AB26" s="883">
        <f t="shared" ref="AB26" si="79">100*AB25/AB24</f>
        <v>145.55783957016081</v>
      </c>
      <c r="AC26" s="883">
        <f t="shared" ref="AC26" si="80">100*AC25/AC24</f>
        <v>146.24035184690536</v>
      </c>
      <c r="AD26" s="883">
        <f t="shared" ref="AD26" si="81">100*AD25/AD24</f>
        <v>147.36870363576162</v>
      </c>
      <c r="AE26" s="883">
        <f t="shared" ref="AE26" si="82">100*AE25/AE24</f>
        <v>147.26439877076848</v>
      </c>
      <c r="AF26" s="883">
        <f t="shared" ref="AF26" si="83">100*AF25/AF24</f>
        <v>151.33251638465123</v>
      </c>
      <c r="AG26" s="883">
        <f t="shared" ref="AG26" si="84">100*AG25/AG24</f>
        <v>161.08470257811126</v>
      </c>
    </row>
    <row r="27" spans="2:33"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3" x14ac:dyDescent="0.25">
      <c r="B28" s="881" t="s">
        <v>37</v>
      </c>
      <c r="C28" s="881" t="s">
        <v>45</v>
      </c>
      <c r="D28" s="882" t="s">
        <v>35</v>
      </c>
      <c r="E28" s="883">
        <f>100*tertiaire!E28/tertiaire!$E28</f>
        <v>100</v>
      </c>
      <c r="F28" s="883">
        <f>100*tertiaire!F28/tertiaire!$E28</f>
        <v>103.90714079406789</v>
      </c>
      <c r="G28" s="883">
        <f>100*tertiaire!G28/tertiaire!$E28</f>
        <v>109.33655472604106</v>
      </c>
      <c r="H28" s="883">
        <f>100*tertiaire!H28/tertiaire!$E28</f>
        <v>114.95415107776867</v>
      </c>
      <c r="I28" s="883">
        <f>100*tertiaire!I28/tertiaire!$E28</f>
        <v>120.61995989983984</v>
      </c>
      <c r="J28" s="883">
        <f>100*tertiaire!J28/tertiaire!$E28</f>
        <v>126.18915029699073</v>
      </c>
      <c r="K28" s="883">
        <f>100*tertiaire!K28/tertiaire!$E28</f>
        <v>129.74729736040379</v>
      </c>
      <c r="L28" s="883">
        <f>100*tertiaire!L28/tertiaire!$E28</f>
        <v>130.48626547333146</v>
      </c>
      <c r="M28" s="883">
        <f>100*tertiaire!M28/tertiaire!$E28</f>
        <v>131.76958765621453</v>
      </c>
      <c r="N28" s="883">
        <f>100*tertiaire!N28/tertiaire!$E28</f>
        <v>134.32917433906516</v>
      </c>
      <c r="O28" s="883">
        <f>100*tertiaire!O28/tertiaire!$E28</f>
        <v>137.20882436810089</v>
      </c>
      <c r="P28" s="883">
        <f>100*tertiaire!P28/tertiaire!$E28</f>
        <v>142.80545773967819</v>
      </c>
      <c r="Q28" s="883">
        <f>100*tertiaire!Q28/tertiaire!$E28</f>
        <v>148.79276791039669</v>
      </c>
      <c r="R28" s="883">
        <f>100*tertiaire!R28/tertiaire!$E28</f>
        <v>153.41247243868924</v>
      </c>
      <c r="S28" s="883">
        <f>100*tertiaire!S28/tertiaire!$E28</f>
        <v>150.51752229840145</v>
      </c>
      <c r="T28" s="883">
        <f>100*tertiaire!T28/tertiaire!$E28</f>
        <v>153.11492616565647</v>
      </c>
      <c r="U28" s="883">
        <f>100*tertiaire!U28/tertiaire!$E28</f>
        <v>157.09214003885748</v>
      </c>
      <c r="V28" s="883">
        <f>100*tertiaire!V28/tertiaire!$E28</f>
        <v>156.6399894982286</v>
      </c>
      <c r="W28" s="883">
        <f>100*tertiaire!W28/tertiaire!$E28</f>
        <v>157.37324257061661</v>
      </c>
      <c r="X28" s="883">
        <f>100*tertiaire!X28/tertiaire!$E28</f>
        <v>161.03595127774014</v>
      </c>
      <c r="Y28" s="883">
        <f>100*tertiaire!Y28/tertiaire!$E28</f>
        <v>164.982614336018</v>
      </c>
      <c r="Z28" s="883">
        <f>100*tertiaire!Z28/tertiaire!$E28</f>
        <v>168.66486356866992</v>
      </c>
      <c r="AA28" s="883">
        <f>100*tertiaire!AA28/tertiaire!$E28</f>
        <v>172.62723823770307</v>
      </c>
      <c r="AB28" s="883">
        <f>100*tertiaire!AB28/tertiaire!$E28</f>
        <v>176.05555530755794</v>
      </c>
      <c r="AC28" s="883">
        <f>100*tertiaire!AC28/tertiaire!$E28</f>
        <v>180.93116484681158</v>
      </c>
      <c r="AD28" s="883">
        <f>100*tertiaire!AD28/tertiaire!$E28</f>
        <v>174.9712575716427</v>
      </c>
      <c r="AE28" s="883">
        <f>100*tertiaire!AE28/tertiaire!$E28</f>
        <v>187.26855225989101</v>
      </c>
      <c r="AF28" s="883">
        <f>100*tertiaire!AF28/tertiaire!$E28</f>
        <v>196.48254785345344</v>
      </c>
      <c r="AG28" s="883">
        <f>100*tertiaire!AG28/tertiaire!$E28</f>
        <v>197.49386230006291</v>
      </c>
    </row>
    <row r="29" spans="2:33" x14ac:dyDescent="0.25">
      <c r="B29" s="881" t="s">
        <v>37</v>
      </c>
      <c r="C29" s="881" t="s">
        <v>39</v>
      </c>
      <c r="D29" s="882" t="s">
        <v>35</v>
      </c>
      <c r="E29" s="883">
        <f>100*tertiaire!E29/tertiaire!$E29</f>
        <v>100</v>
      </c>
      <c r="F29" s="883">
        <f>100*tertiaire!F29/tertiaire!$E29</f>
        <v>104.62072769847346</v>
      </c>
      <c r="G29" s="883">
        <f>100*tertiaire!G29/tertiaire!$E29</f>
        <v>113.074706173729</v>
      </c>
      <c r="H29" s="883">
        <f>100*tertiaire!H29/tertiaire!$E29</f>
        <v>122.00770027468816</v>
      </c>
      <c r="I29" s="883">
        <f>100*tertiaire!I29/tertiaire!$E29</f>
        <v>130.64517944792183</v>
      </c>
      <c r="J29" s="883">
        <f>100*tertiaire!J29/tertiaire!$E29</f>
        <v>140.74503534921422</v>
      </c>
      <c r="K29" s="883">
        <f>100*tertiaire!K29/tertiaire!$E29</f>
        <v>152.77784032061962</v>
      </c>
      <c r="L29" s="883">
        <f>100*tertiaire!L29/tertiaire!$E29</f>
        <v>161.35846805061468</v>
      </c>
      <c r="M29" s="883">
        <f>100*tertiaire!M29/tertiaire!$E29</f>
        <v>165.62908092043048</v>
      </c>
      <c r="N29" s="883">
        <f>100*tertiaire!N29/tertiaire!$E29</f>
        <v>170.60104921871482</v>
      </c>
      <c r="O29" s="883">
        <f>100*tertiaire!O29/tertiaire!$E29</f>
        <v>176.61773314720583</v>
      </c>
      <c r="P29" s="883">
        <f>100*tertiaire!P29/tertiaire!$E29</f>
        <v>184.86569550141846</v>
      </c>
      <c r="Q29" s="883">
        <f>100*tertiaire!Q29/tertiaire!$E29</f>
        <v>195.76710046381771</v>
      </c>
      <c r="R29" s="883">
        <f>100*tertiaire!R29/tertiaire!$E29</f>
        <v>205.01193317422434</v>
      </c>
      <c r="S29" s="883">
        <f>100*tertiaire!S29/tertiaire!$E29</f>
        <v>208.4500382762192</v>
      </c>
      <c r="T29" s="883">
        <f>100*tertiaire!T29/tertiaire!$E29</f>
        <v>215.63639843292654</v>
      </c>
      <c r="U29" s="883">
        <f>100*tertiaire!U29/tertiaire!$E29</f>
        <v>219.96498851713423</v>
      </c>
      <c r="V29" s="883">
        <f>100*tertiaire!V29/tertiaire!$E29</f>
        <v>224.22265501868779</v>
      </c>
      <c r="W29" s="883">
        <f>100*tertiaire!W29/tertiaire!$E29</f>
        <v>226.85189354707975</v>
      </c>
      <c r="X29" s="883">
        <f>100*tertiaire!X29/tertiaire!$E29</f>
        <v>233.6470482280362</v>
      </c>
      <c r="Y29" s="883">
        <f>100*tertiaire!Y29/tertiaire!$E29</f>
        <v>241.64227495834646</v>
      </c>
      <c r="Z29" s="883">
        <f>100*tertiaire!Z29/tertiaire!$E29</f>
        <v>248.72618994010898</v>
      </c>
      <c r="AA29" s="883">
        <f>100*tertiaire!AA29/tertiaire!$E29</f>
        <v>256.9088575674337</v>
      </c>
      <c r="AB29" s="883">
        <f>100*tertiaire!AB29/tertiaire!$E29</f>
        <v>267.62113297608863</v>
      </c>
      <c r="AC29" s="883">
        <f>100*tertiaire!AC29/tertiaire!$E29</f>
        <v>282.94850722745082</v>
      </c>
      <c r="AD29" s="883">
        <f>100*tertiaire!AD29/tertiaire!$E29</f>
        <v>280.35473049038592</v>
      </c>
      <c r="AE29" s="883">
        <f>100*tertiaire!AE29/tertiaire!$E29</f>
        <v>305.08961138379789</v>
      </c>
      <c r="AF29" s="883">
        <f>100*tertiaire!AF29/tertiaire!$E29</f>
        <v>331.55480253973974</v>
      </c>
      <c r="AG29" s="883">
        <f>100*tertiaire!AG29/tertiaire!$E29</f>
        <v>352.1096951411717</v>
      </c>
    </row>
    <row r="30" spans="2:33" x14ac:dyDescent="0.25">
      <c r="B30" s="881" t="s">
        <v>40</v>
      </c>
      <c r="C30" s="881" t="s">
        <v>45</v>
      </c>
      <c r="D30" s="882" t="s">
        <v>35</v>
      </c>
      <c r="E30" s="883">
        <f>100*E29/E28</f>
        <v>100</v>
      </c>
      <c r="F30" s="883">
        <f t="shared" ref="F30" si="85">100*F29/F28</f>
        <v>100.68675444146791</v>
      </c>
      <c r="G30" s="883">
        <f t="shared" ref="G30" si="86">100*G29/G28</f>
        <v>103.41894022274109</v>
      </c>
      <c r="H30" s="883">
        <f t="shared" ref="H30" si="87">100*H29/H28</f>
        <v>106.13596736680491</v>
      </c>
      <c r="I30" s="883">
        <f t="shared" ref="I30" si="88">100*I29/I28</f>
        <v>108.3114101152137</v>
      </c>
      <c r="J30" s="883">
        <f t="shared" ref="J30" si="89">100*J29/J28</f>
        <v>111.5349735044302</v>
      </c>
      <c r="K30" s="883">
        <f t="shared" ref="K30" si="90">100*K29/K28</f>
        <v>117.75030650252626</v>
      </c>
      <c r="L30" s="883">
        <f t="shared" ref="L30" si="91">100*L29/L28</f>
        <v>123.65935025061533</v>
      </c>
      <c r="M30" s="883">
        <f t="shared" ref="M30" si="92">100*M29/M28</f>
        <v>125.69598483722589</v>
      </c>
      <c r="N30" s="883">
        <f t="shared" ref="N30" si="93">100*N29/N28</f>
        <v>127.00223168802817</v>
      </c>
      <c r="O30" s="883">
        <f t="shared" ref="O30" si="94">100*O29/O28</f>
        <v>128.72184712652268</v>
      </c>
      <c r="P30" s="883">
        <f t="shared" ref="P30" si="95">100*P29/P28</f>
        <v>129.45282234129482</v>
      </c>
      <c r="Q30" s="883">
        <f t="shared" ref="Q30" si="96">100*Q29/Q28</f>
        <v>131.57030628108822</v>
      </c>
      <c r="R30" s="883">
        <f t="shared" ref="R30" si="97">100*R29/R28</f>
        <v>133.6344626452433</v>
      </c>
      <c r="S30" s="883">
        <f t="shared" ref="S30" si="98">100*S29/S28</f>
        <v>138.48888494388473</v>
      </c>
      <c r="T30" s="883">
        <f t="shared" ref="T30" si="99">100*T29/T28</f>
        <v>140.83303557200395</v>
      </c>
      <c r="U30" s="883">
        <f t="shared" ref="U30" si="100">100*U29/U28</f>
        <v>140.02291168910477</v>
      </c>
      <c r="V30" s="883">
        <f t="shared" ref="V30" si="101">100*V29/V28</f>
        <v>143.14521836789544</v>
      </c>
      <c r="W30" s="883">
        <f t="shared" ref="W30" si="102">100*W29/W28</f>
        <v>144.14896067562859</v>
      </c>
      <c r="X30" s="883">
        <f t="shared" ref="X30" si="103">100*X29/X28</f>
        <v>145.08999162867863</v>
      </c>
      <c r="Y30" s="883">
        <f t="shared" ref="Y30" si="104">100*Y29/Y28</f>
        <v>146.46529631673596</v>
      </c>
      <c r="Z30" s="883">
        <f t="shared" ref="Z30" si="105">100*Z29/Z28</f>
        <v>147.46769699241068</v>
      </c>
      <c r="AA30" s="883">
        <f t="shared" ref="AA30" si="106">100*AA29/AA28</f>
        <v>148.82289735393732</v>
      </c>
      <c r="AB30" s="883">
        <f t="shared" ref="AB30" si="107">100*AB29/AB28</f>
        <v>152.00947934222887</v>
      </c>
      <c r="AC30" s="883">
        <f t="shared" ref="AC30" si="108">100*AC29/AC28</f>
        <v>156.38461592120623</v>
      </c>
      <c r="AD30" s="883">
        <f t="shared" ref="AD30" si="109">100*AD29/AD28</f>
        <v>160.22901954373478</v>
      </c>
      <c r="AE30" s="883">
        <f t="shared" ref="AE30" si="110">100*AE29/AE28</f>
        <v>162.91556040888008</v>
      </c>
      <c r="AF30" s="883">
        <f t="shared" ref="AF30" si="111">100*AF29/AF28</f>
        <v>168.74516651068166</v>
      </c>
      <c r="AG30" s="883">
        <f t="shared" ref="AG30" si="112">100*AG29/AG28</f>
        <v>178.28893062316678</v>
      </c>
    </row>
    <row r="31" spans="2:33" x14ac:dyDescent="0.25">
      <c r="B31" s="881" t="s">
        <v>40</v>
      </c>
      <c r="C31" s="881" t="s">
        <v>39</v>
      </c>
      <c r="D31" s="882" t="s">
        <v>35</v>
      </c>
      <c r="E31" s="883">
        <f>commerce!E31+transport!E31+information!E31+financiers!E31+'SRE1'!E31+'SRE2'!E31+administration!E31+éducation!E31+santé!E31</f>
        <v>297090</v>
      </c>
      <c r="F31" s="883">
        <f>commerce!F31+transport!F31+information!F31+financiers!F31+'SRE1'!F31+'SRE2'!F31+administration!F31+éducation!F31+santé!F31</f>
        <v>315953</v>
      </c>
      <c r="G31" s="883">
        <f>commerce!G31+transport!G31+information!G31+financiers!G31+'SRE1'!G31+'SRE2'!G31+administration!G31+éducation!G31+santé!G31</f>
        <v>343202</v>
      </c>
      <c r="H31" s="883">
        <f>commerce!H31+transport!H31+information!H31+financiers!H31+'SRE1'!H31+'SRE2'!H31+administration!H31+éducation!H31+santé!H31</f>
        <v>373376</v>
      </c>
      <c r="I31" s="883">
        <f>commerce!I31+transport!I31+information!I31+financiers!I31+'SRE1'!I31+'SRE2'!I31+administration!I31+éducation!I31+santé!I31</f>
        <v>404091</v>
      </c>
      <c r="J31" s="883">
        <f>commerce!J31+transport!J31+information!J31+financiers!J31+'SRE1'!J31+'SRE2'!J31+administration!J31+éducation!J31+santé!J31</f>
        <v>439735</v>
      </c>
      <c r="K31" s="883">
        <f>commerce!K31+transport!K31+information!K31+financiers!K31+'SRE1'!K31+'SRE2'!K31+administration!K31+éducation!K31+santé!K31</f>
        <v>471887</v>
      </c>
      <c r="L31" s="883">
        <f>commerce!L31+transport!L31+information!L31+financiers!L31+'SRE1'!L31+'SRE2'!L31+administration!L31+éducation!L31+santé!L31</f>
        <v>493115</v>
      </c>
      <c r="M31" s="883">
        <f>commerce!M31+transport!M31+information!M31+financiers!M31+'SRE1'!M31+'SRE2'!M31+administration!M31+éducation!M31+santé!M31</f>
        <v>502811</v>
      </c>
      <c r="N31" s="883">
        <f>commerce!N31+transport!N31+information!N31+financiers!N31+'SRE1'!N31+'SRE2'!N31+administration!N31+éducation!N31+santé!N31</f>
        <v>518890</v>
      </c>
      <c r="O31" s="883">
        <f>commerce!O31+transport!O31+information!O31+financiers!O31+'SRE1'!O31+'SRE2'!O31+administration!O31+éducation!O31+santé!O31</f>
        <v>541001</v>
      </c>
      <c r="P31" s="883">
        <f>commerce!P31+transport!P31+information!P31+financiers!P31+'SRE1'!P31+'SRE2'!P31+administration!P31+éducation!P31+santé!P31</f>
        <v>569796</v>
      </c>
      <c r="Q31" s="883">
        <f>commerce!Q31+transport!Q31+information!Q31+financiers!Q31+'SRE1'!Q31+'SRE2'!Q31+administration!Q31+éducation!Q31+santé!Q31</f>
        <v>606177</v>
      </c>
      <c r="R31" s="883">
        <f>commerce!R31+transport!R31+information!R31+financiers!R31+'SRE1'!R31+'SRE2'!R31+administration!R31+éducation!R31+santé!R31</f>
        <v>634504</v>
      </c>
      <c r="S31" s="883">
        <f>commerce!S31+transport!S31+information!S31+financiers!S31+'SRE1'!S31+'SRE2'!S31+administration!S31+éducation!S31+santé!S31</f>
        <v>632778</v>
      </c>
      <c r="T31" s="883">
        <f>commerce!T31+transport!T31+information!T31+financiers!T31+'SRE1'!T31+'SRE2'!T31+administration!T31+éducation!T31+santé!T31</f>
        <v>651954</v>
      </c>
      <c r="U31" s="883">
        <f>commerce!U31+transport!U31+information!U31+financiers!U31+'SRE1'!U31+'SRE2'!U31+administration!U31+éducation!U31+santé!U31</f>
        <v>675805</v>
      </c>
      <c r="V31" s="883">
        <f>commerce!V31+transport!V31+information!V31+financiers!V31+'SRE1'!V31+'SRE2'!V31+administration!V31+éducation!V31+santé!V31</f>
        <v>691224</v>
      </c>
      <c r="W31" s="883">
        <f>commerce!W31+transport!W31+information!W31+financiers!W31+'SRE1'!W31+'SRE2'!W31+administration!W31+éducation!W31+santé!W31</f>
        <v>699420</v>
      </c>
      <c r="X31" s="883">
        <f>commerce!X31+transport!X31+information!X31+financiers!X31+'SRE1'!X31+'SRE2'!X31+administration!X31+éducation!X31+santé!X31</f>
        <v>722425</v>
      </c>
      <c r="Y31" s="883">
        <f>commerce!Y31+transport!Y31+information!Y31+financiers!Y31+'SRE1'!Y31+'SRE2'!Y31+administration!Y31+éducation!Y31+santé!Y31</f>
        <v>754220</v>
      </c>
      <c r="Z31" s="883">
        <f>commerce!Z31+transport!Z31+information!Z31+financiers!Z31+'SRE1'!Z31+'SRE2'!Z31+administration!Z31+éducation!Z31+santé!Z31</f>
        <v>776563</v>
      </c>
      <c r="AA31" s="883">
        <f>commerce!AA31+transport!AA31+information!AA31+financiers!AA31+'SRE1'!AA31+'SRE2'!AA31+administration!AA31+éducation!AA31+santé!AA31</f>
        <v>815741</v>
      </c>
      <c r="AB31" s="883">
        <f>commerce!AB31+transport!AB31+information!AB31+financiers!AB31+'SRE1'!AB31+'SRE2'!AB31+administration!AB31+éducation!AB31+santé!AB31</f>
        <v>865330</v>
      </c>
      <c r="AC31" s="883">
        <f>commerce!AC31+transport!AC31+information!AC31+financiers!AC31+'SRE1'!AC31+'SRE2'!AC31+administration!AC31+éducation!AC31+santé!AC31</f>
        <v>915387</v>
      </c>
      <c r="AD31" s="883">
        <f>commerce!AD31+transport!AD31+information!AD31+financiers!AD31+'SRE1'!AD31+'SRE2'!AD31+administration!AD31+éducation!AD31+santé!AD31</f>
        <v>904886</v>
      </c>
      <c r="AE31" s="883">
        <f>commerce!AE31+transport!AE31+information!AE31+financiers!AE31+'SRE1'!AE31+'SRE2'!AE31+administration!AE31+éducation!AE31+santé!AE31</f>
        <v>990992</v>
      </c>
      <c r="AF31" s="883">
        <f>commerce!AF31+transport!AF31+information!AF31+financiers!AF31+'SRE1'!AF31+'SRE2'!AF31+administration!AF31+éducation!AF31+santé!AF31</f>
        <v>1092212</v>
      </c>
      <c r="AG31" s="883">
        <f>commerce!AG31+transport!AG31+information!AG31+financiers!AG31+'SRE1'!AG31+'SRE2'!AG31+administration!AG31+éducation!AG31+santé!AG31</f>
        <v>1160690</v>
      </c>
    </row>
    <row r="32" spans="2:33"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3" x14ac:dyDescent="0.25">
      <c r="B33" s="881" t="s">
        <v>37</v>
      </c>
      <c r="C33" s="881" t="s">
        <v>38</v>
      </c>
      <c r="D33" s="882" t="s">
        <v>35</v>
      </c>
      <c r="E33" s="883">
        <f>100*tertiaire!E33/tertiaire!$E33</f>
        <v>100</v>
      </c>
      <c r="F33" s="883">
        <f>100*tertiaire!F33/tertiaire!$E33</f>
        <v>101.92618119162057</v>
      </c>
      <c r="G33" s="883">
        <f>100*tertiaire!G33/tertiaire!$E33</f>
        <v>104.97022460022369</v>
      </c>
      <c r="H33" s="883">
        <f>100*tertiaire!H33/tertiaire!$E33</f>
        <v>108.92234212992352</v>
      </c>
      <c r="I33" s="883">
        <f>100*tertiaire!I33/tertiaire!$E33</f>
        <v>113.43792509295366</v>
      </c>
      <c r="J33" s="883">
        <f>100*tertiaire!J33/tertiaire!$E33</f>
        <v>119.11762038632448</v>
      </c>
      <c r="K33" s="883">
        <f>100*tertiaire!K33/tertiaire!$E33</f>
        <v>124.29884223572444</v>
      </c>
      <c r="L33" s="883">
        <f>100*tertiaire!L33/tertiaire!$E33</f>
        <v>127.61282911641123</v>
      </c>
      <c r="M33" s="883">
        <f>100*tertiaire!M33/tertiaire!$E33</f>
        <v>131.09609745775521</v>
      </c>
      <c r="N33" s="883">
        <f>100*tertiaire!N33/tertiaire!$E33</f>
        <v>135.95326622532571</v>
      </c>
      <c r="O33" s="883">
        <f>100*tertiaire!O33/tertiaire!$E33</f>
        <v>141.85484114748647</v>
      </c>
      <c r="P33" s="883">
        <f>100*tertiaire!P33/tertiaire!$E33</f>
        <v>149.16749795955383</v>
      </c>
      <c r="Q33" s="883">
        <f>100*tertiaire!Q33/tertiaire!$E33</f>
        <v>156.64671563737494</v>
      </c>
      <c r="R33" s="883">
        <f>100*tertiaire!R33/tertiaire!$E33</f>
        <v>160.48396360448595</v>
      </c>
      <c r="S33" s="883">
        <f>100*tertiaire!S33/tertiaire!$E33</f>
        <v>158.07714397992805</v>
      </c>
      <c r="T33" s="883">
        <f>100*tertiaire!T33/tertiaire!$E33</f>
        <v>160.1713974789154</v>
      </c>
      <c r="U33" s="883">
        <f>100*tertiaire!U33/tertiaire!$E33</f>
        <v>161.50962788307487</v>
      </c>
      <c r="V33" s="883">
        <f>100*tertiaire!V33/tertiaire!$E33</f>
        <v>157.72135062422538</v>
      </c>
      <c r="W33" s="883">
        <f>100*tertiaire!W33/tertiaire!$E33</f>
        <v>155.94540672893805</v>
      </c>
      <c r="X33" s="883">
        <f>100*tertiaire!X33/tertiaire!$E33</f>
        <v>157.80145702971495</v>
      </c>
      <c r="Y33" s="883">
        <f>100*tertiaire!Y33/tertiaire!$E33</f>
        <v>163.36900335540039</v>
      </c>
      <c r="Z33" s="883">
        <f>100*tertiaire!Z33/tertiaire!$E33</f>
        <v>167.52758380943743</v>
      </c>
      <c r="AA33" s="883">
        <f>100*tertiaire!AA33/tertiaire!$E33</f>
        <v>172.18493999576796</v>
      </c>
      <c r="AB33" s="883">
        <f>100*tertiaire!AB33/tertiaire!$E33</f>
        <v>177.46984673982044</v>
      </c>
      <c r="AC33" s="883">
        <f>100*tertiaire!AC33/tertiaire!$E33</f>
        <v>181.97726791814031</v>
      </c>
      <c r="AD33" s="883">
        <f>100*tertiaire!AD33/tertiaire!$E33</f>
        <v>169.0922281672259</v>
      </c>
      <c r="AE33" s="883">
        <f>100*tertiaire!AE33/tertiaire!$E33</f>
        <v>179.14936066019769</v>
      </c>
      <c r="AF33" s="883">
        <f>100*tertiaire!AF33/tertiaire!$E33</f>
        <v>189.61911671352135</v>
      </c>
      <c r="AG33" s="883">
        <f>100*tertiaire!AG33/tertiaire!$E33</f>
        <v>192.78800519935916</v>
      </c>
    </row>
    <row r="34" spans="2:33" x14ac:dyDescent="0.25">
      <c r="B34" s="881" t="s">
        <v>37</v>
      </c>
      <c r="C34" s="881" t="s">
        <v>39</v>
      </c>
      <c r="D34" s="882" t="s">
        <v>35</v>
      </c>
      <c r="E34" s="883">
        <f>100*tertiaire!E34/tertiaire!$E34</f>
        <v>100</v>
      </c>
      <c r="F34" s="883">
        <f>100*tertiaire!F34/tertiaire!$E34</f>
        <v>105.71068275986309</v>
      </c>
      <c r="G34" s="883">
        <f>100*tertiaire!G34/tertiaire!$E34</f>
        <v>111.38923106136221</v>
      </c>
      <c r="H34" s="883">
        <f>100*tertiaire!H34/tertiaire!$E34</f>
        <v>118.26941335138056</v>
      </c>
      <c r="I34" s="883">
        <f>100*tertiaire!I34/tertiaire!$E34</f>
        <v>125.54981571375014</v>
      </c>
      <c r="J34" s="883">
        <f>100*tertiaire!J34/tertiaire!$E34</f>
        <v>135.82359156129647</v>
      </c>
      <c r="K34" s="883">
        <f>100*tertiaire!K34/tertiaire!$E34</f>
        <v>148.95782108896864</v>
      </c>
      <c r="L34" s="883">
        <f>100*tertiaire!L34/tertiaire!$E34</f>
        <v>159.37863642781676</v>
      </c>
      <c r="M34" s="883">
        <f>100*tertiaire!M34/tertiaire!$E34</f>
        <v>169.85154854007314</v>
      </c>
      <c r="N34" s="883">
        <f>100*tertiaire!N34/tertiaire!$E34</f>
        <v>181.47107655304376</v>
      </c>
      <c r="O34" s="883">
        <f>100*tertiaire!O34/tertiaire!$E34</f>
        <v>193.17678334071778</v>
      </c>
      <c r="P34" s="883">
        <f>100*tertiaire!P34/tertiaire!$E34</f>
        <v>209.53370953370953</v>
      </c>
      <c r="Q34" s="883">
        <f>100*tertiaire!Q34/tertiaire!$E34</f>
        <v>229.08606679098483</v>
      </c>
      <c r="R34" s="883">
        <f>100*tertiaire!R34/tertiaire!$E34</f>
        <v>245.83639665606879</v>
      </c>
      <c r="S34" s="883">
        <f>100*tertiaire!S34/tertiaire!$E34</f>
        <v>250.15263867722885</v>
      </c>
      <c r="T34" s="883">
        <f>100*tertiaire!T34/tertiaire!$E34</f>
        <v>244.20192125110157</v>
      </c>
      <c r="U34" s="883">
        <f>100*tertiaire!U34/tertiaire!$E34</f>
        <v>245.3967388393618</v>
      </c>
      <c r="V34" s="883">
        <f>100*tertiaire!V34/tertiaire!$E34</f>
        <v>238.76584204453056</v>
      </c>
      <c r="W34" s="883">
        <f>100*tertiaire!W34/tertiaire!$E34</f>
        <v>234.71154454761012</v>
      </c>
      <c r="X34" s="883">
        <f>100*tertiaire!X34/tertiaire!$E34</f>
        <v>238.2750612258809</v>
      </c>
      <c r="Y34" s="883">
        <f>100*tertiaire!Y34/tertiaire!$E34</f>
        <v>249.44908879335108</v>
      </c>
      <c r="Z34" s="883">
        <f>100*tertiaire!Z34/tertiaire!$E34</f>
        <v>257.5498936154674</v>
      </c>
      <c r="AA34" s="883">
        <f>100*tertiaire!AA34/tertiaire!$E34</f>
        <v>267.02468997550966</v>
      </c>
      <c r="AB34" s="883">
        <f>100*tertiaire!AB34/tertiaire!$E34</f>
        <v>277.65437929372354</v>
      </c>
      <c r="AC34" s="883">
        <f>100*tertiaire!AC34/tertiaire!$E34</f>
        <v>288.434029417636</v>
      </c>
      <c r="AD34" s="883">
        <f>100*tertiaire!AD34/tertiaire!$E34</f>
        <v>272.35121989220352</v>
      </c>
      <c r="AE34" s="883">
        <f>100*tertiaire!AE34/tertiaire!$E34</f>
        <v>292.33057593713329</v>
      </c>
      <c r="AF34" s="883">
        <f>100*tertiaire!AF34/tertiaire!$E34</f>
        <v>321.95611212004655</v>
      </c>
      <c r="AG34" s="883">
        <f>100*tertiaire!AG34/tertiaire!$E34</f>
        <v>351.96969623199129</v>
      </c>
    </row>
    <row r="35" spans="2:33" x14ac:dyDescent="0.25">
      <c r="B35" s="881" t="s">
        <v>40</v>
      </c>
      <c r="C35" s="881" t="s">
        <v>39</v>
      </c>
      <c r="D35" s="882" t="s">
        <v>35</v>
      </c>
      <c r="E35" s="883">
        <f>100*E34/E33</f>
        <v>100</v>
      </c>
      <c r="F35" s="883">
        <f t="shared" ref="F35" si="113">100*F34/F33</f>
        <v>103.71298279205386</v>
      </c>
      <c r="G35" s="883">
        <f t="shared" ref="G35" si="114">100*G34/G33</f>
        <v>106.11507357022921</v>
      </c>
      <c r="H35" s="883">
        <f t="shared" ref="H35" si="115">100*H34/H33</f>
        <v>108.58140858769616</v>
      </c>
      <c r="I35" s="883">
        <f t="shared" ref="I35" si="116">100*I34/I33</f>
        <v>110.677108745485</v>
      </c>
      <c r="J35" s="883">
        <f t="shared" ref="J35" si="117">100*J34/J33</f>
        <v>114.02476906505593</v>
      </c>
      <c r="K35" s="883">
        <f t="shared" ref="K35" si="118">100*K34/K33</f>
        <v>119.8384622171139</v>
      </c>
      <c r="L35" s="883">
        <f t="shared" ref="L35" si="119">100*L34/L33</f>
        <v>124.89233059979264</v>
      </c>
      <c r="M35" s="883">
        <f t="shared" ref="M35" si="120">100*M34/M33</f>
        <v>129.56262759446869</v>
      </c>
      <c r="N35" s="883">
        <f t="shared" ref="N35" si="121">100*N34/N33</f>
        <v>133.48048310386153</v>
      </c>
      <c r="O35" s="883">
        <f t="shared" ref="O35" si="122">100*O34/O33</f>
        <v>136.17919683112675</v>
      </c>
      <c r="P35" s="883">
        <f t="shared" ref="P35" si="123">100*P34/P33</f>
        <v>140.46874312427212</v>
      </c>
      <c r="Q35" s="883">
        <f t="shared" ref="Q35" si="124">100*Q34/Q33</f>
        <v>146.24377272058572</v>
      </c>
      <c r="R35" s="883">
        <f t="shared" ref="R35" si="125">100*R34/R33</f>
        <v>153.18439994536439</v>
      </c>
      <c r="S35" s="883">
        <f t="shared" ref="S35" si="126">100*S34/S33</f>
        <v>158.24719018771756</v>
      </c>
      <c r="T35" s="883">
        <f t="shared" ref="T35" si="127">100*T34/T33</f>
        <v>152.46287732692582</v>
      </c>
      <c r="U35" s="883">
        <f t="shared" ref="U35" si="128">100*U34/U33</f>
        <v>151.93938717821646</v>
      </c>
      <c r="V35" s="883">
        <f t="shared" ref="V35" si="129">100*V34/V33</f>
        <v>151.38460398642886</v>
      </c>
      <c r="W35" s="883">
        <f t="shared" ref="W35" si="130">100*W34/W33</f>
        <v>150.50878988413052</v>
      </c>
      <c r="X35" s="883">
        <f t="shared" ref="X35" si="131">100*X34/X33</f>
        <v>150.99674344642602</v>
      </c>
      <c r="Y35" s="883">
        <f t="shared" ref="Y35" si="132">100*Y34/Y33</f>
        <v>152.69058613933521</v>
      </c>
      <c r="Z35" s="883">
        <f t="shared" ref="Z35" si="133">100*Z34/Z33</f>
        <v>153.7358133860692</v>
      </c>
      <c r="AA35" s="883">
        <f t="shared" ref="AA35" si="134">100*AA34/AA33</f>
        <v>155.0801655371676</v>
      </c>
      <c r="AB35" s="883">
        <f t="shared" ref="AB35" si="135">100*AB34/AB33</f>
        <v>156.4515800257486</v>
      </c>
      <c r="AC35" s="883">
        <f t="shared" ref="AC35" si="136">100*AC34/AC33</f>
        <v>158.50003284332394</v>
      </c>
      <c r="AD35" s="883">
        <f t="shared" ref="AD35" si="137">100*AD34/AD33</f>
        <v>161.06666926339059</v>
      </c>
      <c r="AE35" s="883">
        <f t="shared" ref="AE35" si="138">100*AE34/AE33</f>
        <v>163.1770132250779</v>
      </c>
      <c r="AF35" s="883">
        <f t="shared" ref="AF35" si="139">100*AF34/AF33</f>
        <v>169.79095657663115</v>
      </c>
      <c r="AG35" s="883">
        <f t="shared" ref="AG35" si="140">100*AG34/AG33</f>
        <v>182.56825463182977</v>
      </c>
    </row>
    <row r="36" spans="2:33"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3" x14ac:dyDescent="0.25">
      <c r="B37" s="881" t="s">
        <v>37</v>
      </c>
      <c r="C37" s="881" t="s">
        <v>48</v>
      </c>
      <c r="D37" s="882" t="s">
        <v>35</v>
      </c>
      <c r="E37" s="883">
        <f>100*tertiaire!E37/tertiaire!$E37</f>
        <v>100</v>
      </c>
      <c r="F37" s="883">
        <f>100*tertiaire!F37/tertiaire!$E37</f>
        <v>102.92860777269487</v>
      </c>
      <c r="G37" s="883">
        <f>100*tertiaire!G37/tertiaire!$E37</f>
        <v>106.37160773355505</v>
      </c>
      <c r="H37" s="883">
        <f>100*tertiaire!H37/tertiaire!$E37</f>
        <v>108.71477860498547</v>
      </c>
      <c r="I37" s="883">
        <f>100*tertiaire!I37/tertiaire!$E37</f>
        <v>109.86940344976048</v>
      </c>
      <c r="J37" s="883">
        <f>100*tertiaire!J37/tertiaire!$E37</f>
        <v>114.75950949496578</v>
      </c>
      <c r="K37" s="883">
        <f>100*tertiaire!K37/tertiaire!$E37</f>
        <v>117.44177357966912</v>
      </c>
      <c r="L37" s="883">
        <f>100*tertiaire!L37/tertiaire!$E37</f>
        <v>118.24508884147303</v>
      </c>
      <c r="M37" s="883">
        <f>100*tertiaire!M37/tertiaire!$E37</f>
        <v>121.42063332981471</v>
      </c>
      <c r="N37" s="883">
        <f>100*tertiaire!N37/tertiaire!$E37</f>
        <v>125.30733658233419</v>
      </c>
      <c r="O37" s="883">
        <f>100*tertiaire!O37/tertiaire!$E37</f>
        <v>131.13027512925038</v>
      </c>
      <c r="P37" s="883">
        <f>100*tertiaire!P37/tertiaire!$E37</f>
        <v>133.86994429098206</v>
      </c>
      <c r="Q37" s="883">
        <f>100*tertiaire!Q37/tertiaire!$E37</f>
        <v>140.85035421541849</v>
      </c>
      <c r="R37" s="883">
        <f>100*tertiaire!R37/tertiaire!$E37</f>
        <v>141.37115110226051</v>
      </c>
      <c r="S37" s="883">
        <f>100*tertiaire!S37/tertiaire!$E37</f>
        <v>134.31554527113818</v>
      </c>
      <c r="T37" s="883">
        <f>100*tertiaire!T37/tertiaire!$E37</f>
        <v>138.089929085753</v>
      </c>
      <c r="U37" s="883">
        <f>100*tertiaire!U37/tertiaire!$E37</f>
        <v>139.28321933365041</v>
      </c>
      <c r="V37" s="883">
        <f>100*tertiaire!V37/tertiaire!$E37</f>
        <v>141.42926781247516</v>
      </c>
      <c r="W37" s="883">
        <f>100*tertiaire!W37/tertiaire!$E37</f>
        <v>141.97912305442452</v>
      </c>
      <c r="X37" s="883">
        <f>100*tertiaire!X37/tertiaire!$E37</f>
        <v>146.3283878780403</v>
      </c>
      <c r="Y37" s="883">
        <f>100*tertiaire!Y37/tertiaire!$E37</f>
        <v>147.9506743317468</v>
      </c>
      <c r="Z37" s="883">
        <f>100*tertiaire!Z37/tertiaire!$E37</f>
        <v>151.9722320730705</v>
      </c>
      <c r="AA37" s="883">
        <f>100*tertiaire!AA37/tertiaire!$E37</f>
        <v>157.17462648153133</v>
      </c>
      <c r="AB37" s="883">
        <f>100*tertiaire!AB37/tertiaire!$E37</f>
        <v>158.49316417021791</v>
      </c>
      <c r="AC37" s="883">
        <f>100*tertiaire!AC37/tertiaire!$E37</f>
        <v>160.66530586587376</v>
      </c>
      <c r="AD37" s="883">
        <f>100*tertiaire!AD37/tertiaire!$E37</f>
        <v>140.28021742765952</v>
      </c>
      <c r="AE37" s="883">
        <f>100*tertiaire!AE37/tertiaire!$E37</f>
        <v>155.17268372293273</v>
      </c>
      <c r="AF37" s="883">
        <f>100*tertiaire!AF37/tertiaire!$E37</f>
        <v>164.40920805900862</v>
      </c>
      <c r="AG37" s="883" t="e">
        <f>100*tertiaire!AG37/tertiaire!$E37</f>
        <v>#VALUE!</v>
      </c>
    </row>
    <row r="38" spans="2:33" x14ac:dyDescent="0.25">
      <c r="B38" s="881" t="s">
        <v>37</v>
      </c>
      <c r="C38" s="881" t="s">
        <v>49</v>
      </c>
      <c r="D38" s="882" t="s">
        <v>35</v>
      </c>
      <c r="E38" s="883">
        <f>100*tertiaire!E38/tertiaire!$E38</f>
        <v>100</v>
      </c>
      <c r="F38" s="883">
        <f>100*tertiaire!F38/tertiaire!$E38</f>
        <v>106.65515671996201</v>
      </c>
      <c r="G38" s="883">
        <f>100*tertiaire!G38/tertiaire!$E38</f>
        <v>112.88734763337027</v>
      </c>
      <c r="H38" s="883">
        <f>100*tertiaire!H38/tertiaire!$E38</f>
        <v>119.70699105588096</v>
      </c>
      <c r="I38" s="883">
        <f>100*tertiaire!I38/tertiaire!$E38</f>
        <v>125.25229539338294</v>
      </c>
      <c r="J38" s="883">
        <f>100*tertiaire!J38/tertiaire!$E38</f>
        <v>132.46274932721229</v>
      </c>
      <c r="K38" s="883">
        <f>100*tertiaire!K38/tertiaire!$E38</f>
        <v>141.84047015988602</v>
      </c>
      <c r="L38" s="883">
        <f>100*tertiaire!L38/tertiaire!$E38</f>
        <v>148.54509656482509</v>
      </c>
      <c r="M38" s="883">
        <f>100*tertiaire!M38/tertiaire!$E38</f>
        <v>159.25973563400348</v>
      </c>
      <c r="N38" s="883">
        <f>100*tertiaire!N38/tertiaire!$E38</f>
        <v>170.08395005540604</v>
      </c>
      <c r="O38" s="883">
        <f>100*tertiaire!O38/tertiaire!$E38</f>
        <v>181.23936401772994</v>
      </c>
      <c r="P38" s="883">
        <f>100*tertiaire!P38/tertiaire!$E38</f>
        <v>191.48206229222731</v>
      </c>
      <c r="Q38" s="883">
        <f>100*tertiaire!Q38/tertiaire!$E38</f>
        <v>203.04090153553904</v>
      </c>
      <c r="R38" s="883">
        <f>100*tertiaire!R38/tertiaire!$E38</f>
        <v>208.31659608991609</v>
      </c>
      <c r="S38" s="883">
        <f>100*tertiaire!S38/tertiaire!$E38</f>
        <v>213.10921917049231</v>
      </c>
      <c r="T38" s="883">
        <f>100*tertiaire!T38/tertiaire!$E38</f>
        <v>219.91031146113662</v>
      </c>
      <c r="U38" s="883">
        <f>100*tertiaire!U38/tertiaire!$E38</f>
        <v>223.38382539179992</v>
      </c>
      <c r="V38" s="883">
        <f>100*tertiaire!V38/tertiaire!$E38</f>
        <v>228.32559957258192</v>
      </c>
      <c r="W38" s="883">
        <f>100*tertiaire!W38/tertiaire!$E38</f>
        <v>235.45022360297611</v>
      </c>
      <c r="X38" s="883">
        <f>100*tertiaire!X38/tertiaire!$E38</f>
        <v>245.5037003324363</v>
      </c>
      <c r="Y38" s="883">
        <f>100*tertiaire!Y38/tertiaire!$E38</f>
        <v>251.73465450372012</v>
      </c>
      <c r="Z38" s="883">
        <f>100*tertiaire!Z38/tertiaire!$E38</f>
        <v>262.67512268481875</v>
      </c>
      <c r="AA38" s="883">
        <f>100*tertiaire!AA38/tertiaire!$E38</f>
        <v>275.08805603925913</v>
      </c>
      <c r="AB38" s="883">
        <f>100*tertiaire!AB38/tertiaire!$E38</f>
        <v>282.62377315181254</v>
      </c>
      <c r="AC38" s="883">
        <f>100*tertiaire!AC38/tertiaire!$E38</f>
        <v>295.50444237771092</v>
      </c>
      <c r="AD38" s="883">
        <f>100*tertiaire!AD38/tertiaire!$E38</f>
        <v>288.67589441190438</v>
      </c>
      <c r="AE38" s="883">
        <f>100*tertiaire!AE38/tertiaire!$E38</f>
        <v>313.85324323254707</v>
      </c>
      <c r="AF38" s="883">
        <f>100*tertiaire!AF38/tertiaire!$E38</f>
        <v>342.87067634953303</v>
      </c>
      <c r="AG38" s="883" t="e">
        <f>100*tertiaire!AG38/tertiaire!$E38</f>
        <v>#VALUE!</v>
      </c>
    </row>
    <row r="39" spans="2:33" x14ac:dyDescent="0.25">
      <c r="B39" s="881" t="s">
        <v>40</v>
      </c>
      <c r="C39" s="881" t="s">
        <v>49</v>
      </c>
      <c r="D39" s="882" t="s">
        <v>35</v>
      </c>
      <c r="E39" s="883">
        <f>100*E38/E37</f>
        <v>100</v>
      </c>
      <c r="F39" s="883">
        <f t="shared" ref="F39" si="141">100*F38/F37</f>
        <v>103.62051817070795</v>
      </c>
      <c r="G39" s="883">
        <f t="shared" ref="G39" si="142">100*G38/G37</f>
        <v>106.12545023869167</v>
      </c>
      <c r="H39" s="883">
        <f t="shared" ref="H39" si="143">100*H38/H37</f>
        <v>110.11105628135034</v>
      </c>
      <c r="I39" s="883">
        <f t="shared" ref="I39" si="144">100*I38/I37</f>
        <v>114.00106987079121</v>
      </c>
      <c r="J39" s="883">
        <f t="shared" ref="J39" si="145">100*J38/J37</f>
        <v>115.42638157844611</v>
      </c>
      <c r="K39" s="883">
        <f t="shared" ref="K39" si="146">100*K38/K37</f>
        <v>120.7751431509722</v>
      </c>
      <c r="L39" s="883">
        <f t="shared" ref="L39" si="147">100*L38/L37</f>
        <v>125.62474942530103</v>
      </c>
      <c r="M39" s="883">
        <f t="shared" ref="M39" si="148">100*M38/M37</f>
        <v>131.16365091047291</v>
      </c>
      <c r="N39" s="883">
        <f t="shared" ref="N39" si="149">100*N38/N37</f>
        <v>135.73343324846027</v>
      </c>
      <c r="O39" s="883">
        <f t="shared" ref="O39" si="150">100*O38/O37</f>
        <v>138.21321112846658</v>
      </c>
      <c r="P39" s="883">
        <f t="shared" ref="P39" si="151">100*P38/P37</f>
        <v>143.03588703676348</v>
      </c>
      <c r="Q39" s="883">
        <f t="shared" ref="Q39" si="152">100*Q38/Q37</f>
        <v>144.15363217688858</v>
      </c>
      <c r="R39" s="883">
        <f t="shared" ref="R39" si="153">100*R38/R37</f>
        <v>147.35438911382332</v>
      </c>
      <c r="S39" s="883">
        <f t="shared" ref="S39" si="154">100*S38/S37</f>
        <v>158.66310838428723</v>
      </c>
      <c r="T39" s="883">
        <f t="shared" ref="T39" si="155">100*T38/T37</f>
        <v>159.25152030788115</v>
      </c>
      <c r="U39" s="883">
        <f t="shared" ref="U39" si="156">100*U38/U37</f>
        <v>160.38100387146281</v>
      </c>
      <c r="V39" s="883">
        <f t="shared" ref="V39" si="157">100*V38/V37</f>
        <v>161.44154820579635</v>
      </c>
      <c r="W39" s="883">
        <f t="shared" ref="W39" si="158">100*W38/W37</f>
        <v>165.83439771826281</v>
      </c>
      <c r="X39" s="883">
        <f t="shared" ref="X39" si="159">100*X38/X37</f>
        <v>167.7758525823815</v>
      </c>
      <c r="Y39" s="883">
        <f t="shared" ref="Y39" si="160">100*Y38/Y37</f>
        <v>170.14768985727</v>
      </c>
      <c r="Z39" s="883">
        <f t="shared" ref="Z39" si="161">100*Z38/Z37</f>
        <v>172.84415652888526</v>
      </c>
      <c r="AA39" s="883">
        <f t="shared" ref="AA39" si="162">100*AA38/AA37</f>
        <v>175.02065199536716</v>
      </c>
      <c r="AB39" s="883">
        <f t="shared" ref="AB39" si="163">100*AB38/AB37</f>
        <v>178.31921940070632</v>
      </c>
      <c r="AC39" s="883">
        <f t="shared" ref="AC39" si="164">100*AC38/AC37</f>
        <v>183.92548458744619</v>
      </c>
      <c r="AD39" s="883">
        <f t="shared" ref="AD39" si="165">100*AD38/AD37</f>
        <v>205.78517748646232</v>
      </c>
      <c r="AE39" s="883">
        <f t="shared" ref="AE39" si="166">100*AE38/AE37</f>
        <v>202.26062713005922</v>
      </c>
      <c r="AF39" s="883">
        <f t="shared" ref="AF39" si="167">100*AF38/AF37</f>
        <v>208.54712482190914</v>
      </c>
      <c r="AG39" s="883" t="e">
        <f t="shared" ref="AG39" si="168">100*AG38/AG37</f>
        <v>#VALUE!</v>
      </c>
    </row>
  </sheetData>
  <mergeCells count="8">
    <mergeCell ref="B32:AF32"/>
    <mergeCell ref="B36:AF36"/>
    <mergeCell ref="B6:D6"/>
    <mergeCell ref="B8:AF8"/>
    <mergeCell ref="B13:AF13"/>
    <mergeCell ref="B18:AF18"/>
    <mergeCell ref="B23:AF23"/>
    <mergeCell ref="B27:AF27"/>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D3106-F2C5-4DA4-BF4B-BF842BBF431B}">
  <dimension ref="B1:AI39"/>
  <sheetViews>
    <sheetView topLeftCell="Y12" workbookViewId="0">
      <selection activeCell="AI22" sqref="AI22"/>
    </sheetView>
  </sheetViews>
  <sheetFormatPr baseColWidth="10" defaultColWidth="9.140625" defaultRowHeight="15" x14ac:dyDescent="0.25"/>
  <cols>
    <col min="2" max="3" width="70" customWidth="1"/>
    <col min="4" max="33" width="12" customWidth="1"/>
  </cols>
  <sheetData>
    <row r="1" spans="2:35" x14ac:dyDescent="0.25">
      <c r="B1" s="875" t="s">
        <v>0</v>
      </c>
    </row>
    <row r="2" spans="2:35" x14ac:dyDescent="0.25">
      <c r="B2" s="876" t="s">
        <v>1</v>
      </c>
    </row>
    <row r="3" spans="2:35" x14ac:dyDescent="0.25">
      <c r="B3" s="876" t="s">
        <v>2</v>
      </c>
    </row>
    <row r="4" spans="2:35" x14ac:dyDescent="0.25">
      <c r="B4" s="876" t="s">
        <v>62</v>
      </c>
    </row>
    <row r="6" spans="2:35" ht="30" customHeight="1" x14ac:dyDescent="0.25">
      <c r="B6" s="1148" t="s">
        <v>3</v>
      </c>
      <c r="C6" s="1148" t="s">
        <v>3</v>
      </c>
      <c r="D6" s="1148" t="s">
        <v>3</v>
      </c>
      <c r="E6" s="877" t="s">
        <v>4</v>
      </c>
      <c r="F6" s="877" t="s">
        <v>5</v>
      </c>
      <c r="G6" s="877" t="s">
        <v>6</v>
      </c>
      <c r="H6" s="877" t="s">
        <v>7</v>
      </c>
      <c r="I6" s="877" t="s">
        <v>8</v>
      </c>
      <c r="J6" s="877" t="s">
        <v>9</v>
      </c>
      <c r="K6" s="877" t="s">
        <v>10</v>
      </c>
      <c r="L6" s="877" t="s">
        <v>11</v>
      </c>
      <c r="M6" s="877" t="s">
        <v>12</v>
      </c>
      <c r="N6" s="877" t="s">
        <v>13</v>
      </c>
      <c r="O6" s="877" t="s">
        <v>14</v>
      </c>
      <c r="P6" s="877" t="s">
        <v>15</v>
      </c>
      <c r="Q6" s="877" t="s">
        <v>16</v>
      </c>
      <c r="R6" s="877" t="s">
        <v>17</v>
      </c>
      <c r="S6" s="877" t="s">
        <v>18</v>
      </c>
      <c r="T6" s="877" t="s">
        <v>19</v>
      </c>
      <c r="U6" s="877" t="s">
        <v>20</v>
      </c>
      <c r="V6" s="877" t="s">
        <v>21</v>
      </c>
      <c r="W6" s="877" t="s">
        <v>22</v>
      </c>
      <c r="X6" s="877" t="s">
        <v>23</v>
      </c>
      <c r="Y6" s="877" t="s">
        <v>24</v>
      </c>
      <c r="Z6" s="877" t="s">
        <v>25</v>
      </c>
      <c r="AA6" s="877" t="s">
        <v>26</v>
      </c>
      <c r="AB6" s="877" t="s">
        <v>27</v>
      </c>
      <c r="AC6" s="877" t="s">
        <v>28</v>
      </c>
      <c r="AD6" s="877" t="s">
        <v>29</v>
      </c>
      <c r="AE6" s="877" t="s">
        <v>30</v>
      </c>
      <c r="AF6" s="877" t="s">
        <v>31</v>
      </c>
      <c r="AG6" s="877" t="s">
        <v>32</v>
      </c>
    </row>
    <row r="7" spans="2:35" x14ac:dyDescent="0.25">
      <c r="B7" s="878" t="s">
        <v>33</v>
      </c>
      <c r="C7" s="878" t="s">
        <v>34</v>
      </c>
      <c r="D7" s="879" t="s">
        <v>35</v>
      </c>
      <c r="E7" s="879" t="s">
        <v>35</v>
      </c>
      <c r="F7" s="879" t="s">
        <v>35</v>
      </c>
      <c r="G7" s="879" t="s">
        <v>35</v>
      </c>
      <c r="H7" s="879" t="s">
        <v>35</v>
      </c>
      <c r="I7" s="879" t="s">
        <v>35</v>
      </c>
      <c r="J7" s="879" t="s">
        <v>35</v>
      </c>
      <c r="K7" s="879" t="s">
        <v>35</v>
      </c>
      <c r="L7" s="879" t="s">
        <v>35</v>
      </c>
      <c r="M7" s="879" t="s">
        <v>35</v>
      </c>
      <c r="N7" s="879" t="s">
        <v>35</v>
      </c>
      <c r="O7" s="879" t="s">
        <v>35</v>
      </c>
      <c r="P7" s="879" t="s">
        <v>35</v>
      </c>
      <c r="Q7" s="879" t="s">
        <v>35</v>
      </c>
      <c r="R7" s="879" t="s">
        <v>35</v>
      </c>
      <c r="S7" s="879" t="s">
        <v>35</v>
      </c>
      <c r="T7" s="879" t="s">
        <v>35</v>
      </c>
      <c r="U7" s="879" t="s">
        <v>35</v>
      </c>
      <c r="V7" s="879" t="s">
        <v>35</v>
      </c>
      <c r="W7" s="879" t="s">
        <v>35</v>
      </c>
      <c r="X7" s="879" t="s">
        <v>35</v>
      </c>
      <c r="Y7" s="879" t="s">
        <v>35</v>
      </c>
      <c r="Z7" s="879" t="s">
        <v>35</v>
      </c>
      <c r="AA7" s="879" t="s">
        <v>35</v>
      </c>
      <c r="AB7" s="879" t="s">
        <v>35</v>
      </c>
      <c r="AC7" s="879" t="s">
        <v>35</v>
      </c>
      <c r="AD7" s="879" t="s">
        <v>35</v>
      </c>
      <c r="AE7" s="879" t="s">
        <v>35</v>
      </c>
      <c r="AF7" s="879" t="s">
        <v>35</v>
      </c>
      <c r="AG7" s="879" t="s">
        <v>35</v>
      </c>
    </row>
    <row r="8" spans="2:35" ht="15" customHeight="1" x14ac:dyDescent="0.25">
      <c r="B8" s="1146" t="s">
        <v>36</v>
      </c>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880" t="s">
        <v>35</v>
      </c>
    </row>
    <row r="9" spans="2:35" x14ac:dyDescent="0.25">
      <c r="B9" s="881" t="s">
        <v>37</v>
      </c>
      <c r="C9" s="881" t="s">
        <v>38</v>
      </c>
      <c r="D9" s="882" t="s">
        <v>35</v>
      </c>
      <c r="E9" s="883">
        <f>100*tertiaire!E9/tertiaire!$E9</f>
        <v>100</v>
      </c>
      <c r="F9" s="883">
        <f>100*tertiaire!F9/tertiaire!$E9</f>
        <v>100.31502281746307</v>
      </c>
      <c r="G9" s="883">
        <f>100*tertiaire!G9/tertiaire!$E9</f>
        <v>103.08854732989796</v>
      </c>
      <c r="H9" s="883">
        <f>100*tertiaire!H9/tertiaire!$E9</f>
        <v>104.73540919873301</v>
      </c>
      <c r="I9" s="883">
        <f>100*tertiaire!I9/tertiaire!$E9</f>
        <v>109.43561192792966</v>
      </c>
      <c r="J9" s="883">
        <f>100*tertiaire!J9/tertiaire!$E9</f>
        <v>111.59043696623682</v>
      </c>
      <c r="K9" s="883">
        <f>100*tertiaire!K9/tertiaire!$E9</f>
        <v>113.97947123553573</v>
      </c>
      <c r="L9" s="883">
        <f>100*tertiaire!L9/tertiaire!$E9</f>
        <v>116.59943324814444</v>
      </c>
      <c r="M9" s="883">
        <f>100*tertiaire!M9/tertiaire!$E9</f>
        <v>118.18383561415267</v>
      </c>
      <c r="N9" s="883">
        <f>100*tertiaire!N9/tertiaire!$E9</f>
        <v>121.29051455395405</v>
      </c>
      <c r="O9" s="883">
        <f>100*tertiaire!O9/tertiaire!$E9</f>
        <v>123.85424632848805</v>
      </c>
      <c r="P9" s="883">
        <f>100*tertiaire!P9/tertiaire!$E9</f>
        <v>127.40331430255873</v>
      </c>
      <c r="Q9" s="883">
        <f>100*tertiaire!Q9/tertiaire!$E9</f>
        <v>132.03382713234129</v>
      </c>
      <c r="R9" s="883">
        <f>100*tertiaire!R9/tertiaire!$E9</f>
        <v>134.23776324900652</v>
      </c>
      <c r="S9" s="883">
        <f>100*tertiaire!S9/tertiaire!$E9</f>
        <v>133.10442639317225</v>
      </c>
      <c r="T9" s="883">
        <f>100*tertiaire!T9/tertiaire!$E9</f>
        <v>135.87967507710107</v>
      </c>
      <c r="U9" s="883">
        <f>100*tertiaire!U9/tertiaire!$E9</f>
        <v>138.28500554793891</v>
      </c>
      <c r="V9" s="883">
        <f>100*tertiaire!V9/tertiaire!$E9</f>
        <v>139.53664281562769</v>
      </c>
      <c r="W9" s="883">
        <f>100*tertiaire!W9/tertiaire!$E9</f>
        <v>139.38524943477765</v>
      </c>
      <c r="X9" s="883">
        <f>100*tertiaire!X9/tertiaire!$E9</f>
        <v>142.33541809768266</v>
      </c>
      <c r="Y9" s="883">
        <f>100*tertiaire!Y9/tertiaire!$E9</f>
        <v>144.91505674470861</v>
      </c>
      <c r="Z9" s="883">
        <f>100*tertiaire!Z9/tertiaire!$E9</f>
        <v>147.28568131192765</v>
      </c>
      <c r="AA9" s="883">
        <f>100*tertiaire!AA9/tertiaire!$E9</f>
        <v>149.09433720901129</v>
      </c>
      <c r="AB9" s="883">
        <f>100*tertiaire!AB9/tertiaire!$E9</f>
        <v>152.70703267304984</v>
      </c>
      <c r="AC9" s="883">
        <f>100*tertiaire!AC9/tertiaire!$E9</f>
        <v>156.15837905632202</v>
      </c>
      <c r="AD9" s="883">
        <f>100*tertiaire!AD9/tertiaire!$E9</f>
        <v>151.80846123256015</v>
      </c>
      <c r="AE9" s="883">
        <f>100*tertiaire!AE9/tertiaire!$E9</f>
        <v>163.4597447670005</v>
      </c>
      <c r="AF9" s="883">
        <f>100*tertiaire!AF9/tertiaire!$E9</f>
        <v>168.92347737581099</v>
      </c>
      <c r="AG9" s="883">
        <f>100*tertiaire!AG9/tertiaire!$E9</f>
        <v>170.59069559196089</v>
      </c>
    </row>
    <row r="10" spans="2:35" x14ac:dyDescent="0.25">
      <c r="B10" s="881" t="s">
        <v>37</v>
      </c>
      <c r="C10" s="881" t="s">
        <v>39</v>
      </c>
      <c r="D10" s="882" t="s">
        <v>35</v>
      </c>
      <c r="E10" s="883">
        <f>100*tertiaire!E10/tertiaire!$E10</f>
        <v>100.00000000000001</v>
      </c>
      <c r="F10" s="883">
        <f>100*tertiaire!F10/tertiaire!$E10</f>
        <v>101.45057590965661</v>
      </c>
      <c r="G10" s="883">
        <f>100*tertiaire!G10/tertiaire!$E10</f>
        <v>105.48489783558418</v>
      </c>
      <c r="H10" s="883">
        <f>100*tertiaire!H10/tertiaire!$E10</f>
        <v>110.74822093955073</v>
      </c>
      <c r="I10" s="883">
        <f>100*tertiaire!I10/tertiaire!$E10</f>
        <v>117.54456421789661</v>
      </c>
      <c r="J10" s="883">
        <f>100*tertiaire!J10/tertiaire!$E10</f>
        <v>123.28131866508608</v>
      </c>
      <c r="K10" s="883">
        <f>100*tertiaire!K10/tertiaire!$E10</f>
        <v>129.66008589713763</v>
      </c>
      <c r="L10" s="883">
        <f>100*tertiaire!L10/tertiaire!$E10</f>
        <v>135.57917788388747</v>
      </c>
      <c r="M10" s="883">
        <f>100*tertiaire!M10/tertiaire!$E10</f>
        <v>141.16230718382209</v>
      </c>
      <c r="N10" s="883">
        <f>100*tertiaire!N10/tertiaire!$E10</f>
        <v>149.68628710915141</v>
      </c>
      <c r="O10" s="883">
        <f>100*tertiaire!O10/tertiaire!$E10</f>
        <v>156.9736953864448</v>
      </c>
      <c r="P10" s="883">
        <f>100*tertiaire!P10/tertiaire!$E10</f>
        <v>164.94890855980123</v>
      </c>
      <c r="Q10" s="883">
        <f>100*tertiaire!Q10/tertiaire!$E10</f>
        <v>174.29151479565274</v>
      </c>
      <c r="R10" s="883">
        <f>100*tertiaire!R10/tertiaire!$E10</f>
        <v>180.89037959444443</v>
      </c>
      <c r="S10" s="883">
        <f>100*tertiaire!S10/tertiaire!$E10</f>
        <v>183.55823168592522</v>
      </c>
      <c r="T10" s="883">
        <f>100*tertiaire!T10/tertiaire!$E10</f>
        <v>189.96571131028222</v>
      </c>
      <c r="U10" s="883">
        <f>100*tertiaire!U10/tertiaire!$E10</f>
        <v>197.92430637876728</v>
      </c>
      <c r="V10" s="883">
        <f>100*tertiaire!V10/tertiaire!$E10</f>
        <v>204.74816185295563</v>
      </c>
      <c r="W10" s="883">
        <f>100*tertiaire!W10/tertiaire!$E10</f>
        <v>207.87790493705432</v>
      </c>
      <c r="X10" s="883">
        <f>100*tertiaire!X10/tertiaire!$E10</f>
        <v>215.04086207342249</v>
      </c>
      <c r="Y10" s="883">
        <f>100*tertiaire!Y10/tertiaire!$E10</f>
        <v>221.22353566799248</v>
      </c>
      <c r="Z10" s="883">
        <f>100*tertiaire!Z10/tertiaire!$E10</f>
        <v>228.71894722459186</v>
      </c>
      <c r="AA10" s="883">
        <f>100*tertiaire!AA10/tertiaire!$E10</f>
        <v>235.72458630151152</v>
      </c>
      <c r="AB10" s="883">
        <f>100*tertiaire!AB10/tertiaire!$E10</f>
        <v>245.08233347735697</v>
      </c>
      <c r="AC10" s="883">
        <f>100*tertiaire!AC10/tertiaire!$E10</f>
        <v>255.03685526369242</v>
      </c>
      <c r="AD10" s="883">
        <f>100*tertiaire!AD10/tertiaire!$E10</f>
        <v>251.99167986882779</v>
      </c>
      <c r="AE10" s="883">
        <f>100*tertiaire!AE10/tertiaire!$E10</f>
        <v>276.85254940193289</v>
      </c>
      <c r="AF10" s="883">
        <f>100*tertiaire!AF10/tertiaire!$E10</f>
        <v>302.38792934720396</v>
      </c>
      <c r="AG10" s="883">
        <f>100*tertiaire!AG10/tertiaire!$E10</f>
        <v>323.80091141072944</v>
      </c>
    </row>
    <row r="11" spans="2:35" x14ac:dyDescent="0.25">
      <c r="B11" s="881" t="s">
        <v>40</v>
      </c>
      <c r="C11" s="881" t="s">
        <v>38</v>
      </c>
      <c r="D11" s="882" t="s">
        <v>35</v>
      </c>
      <c r="E11" s="883">
        <f>100*tertiaire!E11/tertiaire!$E11</f>
        <v>100</v>
      </c>
      <c r="F11" s="883">
        <f>100*tertiaire!F11/tertiaire!$E11</f>
        <v>101.88040029701635</v>
      </c>
      <c r="G11" s="883">
        <f>100*tertiaire!G11/tertiaire!$E11</f>
        <v>107.69905806357814</v>
      </c>
      <c r="H11" s="883">
        <f>100*tertiaire!H11/tertiaire!$E11</f>
        <v>113.78675706971578</v>
      </c>
      <c r="I11" s="883">
        <f>100*tertiaire!I11/tertiaire!$E11</f>
        <v>120.6369883997466</v>
      </c>
      <c r="J11" s="883">
        <f>100*tertiaire!J11/tertiaire!$E11</f>
        <v>119.82045310569006</v>
      </c>
      <c r="K11" s="883">
        <f>100*tertiaire!K11/tertiaire!$E11</f>
        <v>124.98964726713817</v>
      </c>
      <c r="L11" s="883">
        <f>100*tertiaire!L11/tertiaire!$E11</f>
        <v>125.82299358195472</v>
      </c>
      <c r="M11" s="883">
        <f>100*tertiaire!M11/tertiaire!$E11</f>
        <v>126.20737529987231</v>
      </c>
      <c r="N11" s="883">
        <f>100*tertiaire!N11/tertiaire!$E11</f>
        <v>129.51048124954565</v>
      </c>
      <c r="O11" s="883">
        <f>100*tertiaire!O11/tertiaire!$E11</f>
        <v>134.17291076009184</v>
      </c>
      <c r="P11" s="883">
        <f>100*tertiaire!P11/tertiaire!$E11</f>
        <v>138.04483285042218</v>
      </c>
      <c r="Q11" s="883">
        <f>100*tertiaire!Q11/tertiaire!$E11</f>
        <v>143.90801710440229</v>
      </c>
      <c r="R11" s="883">
        <f>100*tertiaire!R11/tertiaire!$E11</f>
        <v>147.46348308772369</v>
      </c>
      <c r="S11" s="883">
        <f>100*tertiaire!S11/tertiaire!$E11</f>
        <v>142.22308549085585</v>
      </c>
      <c r="T11" s="883">
        <f>100*tertiaire!T11/tertiaire!$E11</f>
        <v>148.14361544692656</v>
      </c>
      <c r="U11" s="883">
        <f>100*tertiaire!U11/tertiaire!$E11</f>
        <v>151.23317599775683</v>
      </c>
      <c r="V11" s="883">
        <f>100*tertiaire!V11/tertiaire!$E11</f>
        <v>150.62918003759438</v>
      </c>
      <c r="W11" s="883">
        <f>100*tertiaire!W11/tertiaire!$E11</f>
        <v>150.54833785088951</v>
      </c>
      <c r="X11" s="883">
        <f>100*tertiaire!X11/tertiaire!$E11</f>
        <v>154.1623827772066</v>
      </c>
      <c r="Y11" s="883">
        <f>100*tertiaire!Y11/tertiaire!$E11</f>
        <v>157.36663473221799</v>
      </c>
      <c r="Z11" s="883">
        <f>100*tertiaire!Z11/tertiaire!$E11</f>
        <v>162.21817199946</v>
      </c>
      <c r="AA11" s="883">
        <f>100*tertiaire!AA11/tertiaire!$E11</f>
        <v>165.91721318710992</v>
      </c>
      <c r="AB11" s="883">
        <f>100*tertiaire!AB11/tertiaire!$E11</f>
        <v>170.53638190485097</v>
      </c>
      <c r="AC11" s="883">
        <f>100*tertiaire!AC11/tertiaire!$E11</f>
        <v>176.3976189363492</v>
      </c>
      <c r="AD11" s="883">
        <f>100*tertiaire!AD11/tertiaire!$E11</f>
        <v>167.7162520380929</v>
      </c>
      <c r="AE11" s="883">
        <f>100*tertiaire!AE11/tertiaire!$E11</f>
        <v>187.97194182218487</v>
      </c>
      <c r="AF11" s="883">
        <f>100*tertiaire!AF11/tertiaire!$E11</f>
        <v>193.66935253554337</v>
      </c>
      <c r="AG11" s="883">
        <f>100*tertiaire!AG11/tertiaire!$E11</f>
        <v>192.03543815102142</v>
      </c>
    </row>
    <row r="12" spans="2:35" x14ac:dyDescent="0.25">
      <c r="B12" s="881" t="s">
        <v>40</v>
      </c>
      <c r="C12" s="881" t="s">
        <v>39</v>
      </c>
      <c r="D12" s="882" t="s">
        <v>35</v>
      </c>
      <c r="E12" s="883">
        <f>100*tertiaire!E12/tertiaire!$E12</f>
        <v>100</v>
      </c>
      <c r="F12" s="883">
        <f>100*tertiaire!F12/tertiaire!$E12</f>
        <v>104.1307371278577</v>
      </c>
      <c r="G12" s="883">
        <f>100*tertiaire!G12/tertiaire!$E12</f>
        <v>110.23808690828757</v>
      </c>
      <c r="H12" s="883">
        <f>100*tertiaire!H12/tertiaire!$E12</f>
        <v>118.08480917605817</v>
      </c>
      <c r="I12" s="883">
        <f>100*tertiaire!I12/tertiaire!$E12</f>
        <v>126.44444478246564</v>
      </c>
      <c r="J12" s="883">
        <f>100*tertiaire!J12/tertiaire!$E12</f>
        <v>132.29898852232185</v>
      </c>
      <c r="K12" s="883">
        <f>100*tertiaire!K12/tertiaire!$E12</f>
        <v>140.42097833808171</v>
      </c>
      <c r="L12" s="883">
        <f>100*tertiaire!L12/tertiaire!$E12</f>
        <v>144.21971106287549</v>
      </c>
      <c r="M12" s="883">
        <f>100*tertiaire!M12/tertiaire!$E12</f>
        <v>146.98714116727842</v>
      </c>
      <c r="N12" s="883">
        <f>100*tertiaire!N12/tertiaire!$E12</f>
        <v>154.90347889708423</v>
      </c>
      <c r="O12" s="883">
        <f>100*tertiaire!O12/tertiaire!$E12</f>
        <v>164.82979196993503</v>
      </c>
      <c r="P12" s="883">
        <f>100*tertiaire!P12/tertiaire!$E12</f>
        <v>173.23323512127948</v>
      </c>
      <c r="Q12" s="883">
        <f>100*tertiaire!Q12/tertiaire!$E12</f>
        <v>183.84439600600936</v>
      </c>
      <c r="R12" s="883">
        <f>100*tertiaire!R12/tertiaire!$E12</f>
        <v>192.89633279131638</v>
      </c>
      <c r="S12" s="883">
        <f>100*tertiaire!S12/tertiaire!$E12</f>
        <v>188.99218816151802</v>
      </c>
      <c r="T12" s="883">
        <f>100*tertiaire!T12/tertiaire!$E12</f>
        <v>199.16750453666677</v>
      </c>
      <c r="U12" s="883">
        <f>100*tertiaire!U12/tertiaire!$E12</f>
        <v>208.41900902668661</v>
      </c>
      <c r="V12" s="883">
        <f>100*tertiaire!V12/tertiaire!$E12</f>
        <v>215.01265297782294</v>
      </c>
      <c r="W12" s="883">
        <f>100*tertiaire!W12/tertiaire!$E12</f>
        <v>217.43301983558985</v>
      </c>
      <c r="X12" s="883">
        <f>100*tertiaire!X12/tertiaire!$E12</f>
        <v>224.42524146120473</v>
      </c>
      <c r="Y12" s="883">
        <f>100*tertiaire!Y12/tertiaire!$E12</f>
        <v>230.22046248395876</v>
      </c>
      <c r="Z12" s="883">
        <f>100*tertiaire!Z12/tertiaire!$E12</f>
        <v>239.9656638085286</v>
      </c>
      <c r="AA12" s="883">
        <f>100*tertiaire!AA12/tertiaire!$E12</f>
        <v>249.33348138661023</v>
      </c>
      <c r="AB12" s="883">
        <f>100*tertiaire!AB12/tertiaire!$E12</f>
        <v>260.55186351921623</v>
      </c>
      <c r="AC12" s="883">
        <f>100*tertiaire!AC12/tertiaire!$E12</f>
        <v>273.45506152069981</v>
      </c>
      <c r="AD12" s="883">
        <f>100*tertiaire!AD12/tertiaire!$E12</f>
        <v>262.02697104797892</v>
      </c>
      <c r="AE12" s="883">
        <f>100*tertiaire!AE12/tertiaire!$E12</f>
        <v>302.0512984323085</v>
      </c>
      <c r="AF12" s="883">
        <f>100*tertiaire!AF12/tertiaire!$E12</f>
        <v>330.32232516657263</v>
      </c>
      <c r="AG12" s="883">
        <f>100*tertiaire!AG12/tertiaire!$E12</f>
        <v>345.51142520039173</v>
      </c>
      <c r="AI12">
        <f>AG12/AG11</f>
        <v>1.7992065866961127</v>
      </c>
    </row>
    <row r="13" spans="2:35" ht="15" customHeight="1" x14ac:dyDescent="0.25">
      <c r="B13" s="1146" t="s">
        <v>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880" t="s">
        <v>35</v>
      </c>
    </row>
    <row r="14" spans="2:35" x14ac:dyDescent="0.25">
      <c r="B14" s="881" t="s">
        <v>37</v>
      </c>
      <c r="C14" s="881" t="s">
        <v>38</v>
      </c>
      <c r="D14" s="882" t="s">
        <v>35</v>
      </c>
      <c r="E14" s="883">
        <f>100*tertiaire!E14/tertiaire!$E14</f>
        <v>100</v>
      </c>
      <c r="F14" s="883">
        <f>100*tertiaire!F14/tertiaire!$E14</f>
        <v>101.08822560299429</v>
      </c>
      <c r="G14" s="883">
        <f>100*tertiaire!G14/tertiaire!$E14</f>
        <v>103.37915396129415</v>
      </c>
      <c r="H14" s="883">
        <f>100*tertiaire!H14/tertiaire!$E14</f>
        <v>106.85451269415263</v>
      </c>
      <c r="I14" s="883">
        <f>100*tertiaire!I14/tertiaire!$E14</f>
        <v>110.54789207022179</v>
      </c>
      <c r="J14" s="883">
        <f>100*tertiaire!J14/tertiaire!$E14</f>
        <v>114.01295827783498</v>
      </c>
      <c r="K14" s="883">
        <f>100*tertiaire!K14/tertiaire!$E14</f>
        <v>115.54719712441268</v>
      </c>
      <c r="L14" s="883">
        <f>100*tertiaire!L14/tertiaire!$E14</f>
        <v>117.11492388683307</v>
      </c>
      <c r="M14" s="883">
        <f>100*tertiaire!M14/tertiaire!$E14</f>
        <v>118.33902456169756</v>
      </c>
      <c r="N14" s="883">
        <f>100*tertiaire!N14/tertiaire!$E14</f>
        <v>121.31296901686579</v>
      </c>
      <c r="O14" s="883">
        <f>100*tertiaire!O14/tertiaire!$E14</f>
        <v>123.47908190216857</v>
      </c>
      <c r="P14" s="883">
        <f>100*tertiaire!P14/tertiaire!$E14</f>
        <v>126.71365965790348</v>
      </c>
      <c r="Q14" s="883">
        <f>100*tertiaire!Q14/tertiaire!$E14</f>
        <v>130.20974082757397</v>
      </c>
      <c r="R14" s="883">
        <f>100*tertiaire!R14/tertiaire!$E14</f>
        <v>132.232983387475</v>
      </c>
      <c r="S14" s="883">
        <f>100*tertiaire!S14/tertiaire!$E14</f>
        <v>129.16117407602547</v>
      </c>
      <c r="T14" s="883">
        <f>100*tertiaire!T14/tertiaire!$E14</f>
        <v>132.09091448228139</v>
      </c>
      <c r="U14" s="883">
        <f>100*tertiaire!U14/tertiaire!$E14</f>
        <v>136.31383798534864</v>
      </c>
      <c r="V14" s="883">
        <f>100*tertiaire!V14/tertiaire!$E14</f>
        <v>137.63532266436957</v>
      </c>
      <c r="W14" s="883">
        <f>100*tertiaire!W14/tertiaire!$E14</f>
        <v>138.52060577292744</v>
      </c>
      <c r="X14" s="883">
        <f>100*tertiaire!X14/tertiaire!$E14</f>
        <v>140.45119270790039</v>
      </c>
      <c r="Y14" s="883">
        <f>100*tertiaire!Y14/tertiaire!$E14</f>
        <v>142.32044809922587</v>
      </c>
      <c r="Z14" s="883">
        <f>100*tertiaire!Z14/tertiaire!$E14</f>
        <v>144.41579558014462</v>
      </c>
      <c r="AA14" s="883">
        <f>100*tertiaire!AA14/tertiaire!$E14</f>
        <v>147.71753234932672</v>
      </c>
      <c r="AB14" s="883">
        <f>100*tertiaire!AB14/tertiaire!$E14</f>
        <v>150.06196123095395</v>
      </c>
      <c r="AC14" s="883">
        <f>100*tertiaire!AC14/tertiaire!$E14</f>
        <v>153.4135806836664</v>
      </c>
      <c r="AD14" s="883">
        <f>100*tertiaire!AD14/tertiaire!$E14</f>
        <v>143.73598516410908</v>
      </c>
      <c r="AE14" s="883">
        <f>100*tertiaire!AE14/tertiaire!$E14</f>
        <v>154.65455697834352</v>
      </c>
      <c r="AF14" s="883">
        <f>100*tertiaire!AF14/tertiaire!$E14</f>
        <v>159.80956653012757</v>
      </c>
      <c r="AG14" s="883">
        <f>100*tertiaire!AG14/tertiaire!$E14</f>
        <v>160.33510355608465</v>
      </c>
    </row>
    <row r="15" spans="2:35" x14ac:dyDescent="0.25">
      <c r="B15" s="881" t="s">
        <v>37</v>
      </c>
      <c r="C15" s="881" t="s">
        <v>39</v>
      </c>
      <c r="D15" s="882" t="s">
        <v>35</v>
      </c>
      <c r="E15" s="883">
        <f>100*tertiaire!E15/tertiaire!$E15</f>
        <v>100</v>
      </c>
      <c r="F15" s="883">
        <f>100*tertiaire!F15/tertiaire!$E15</f>
        <v>102.89138610595826</v>
      </c>
      <c r="G15" s="883">
        <f>100*tertiaire!G15/tertiaire!$E15</f>
        <v>106.32683959098242</v>
      </c>
      <c r="H15" s="883">
        <f>100*tertiaire!H15/tertiaire!$E15</f>
        <v>111.02672235902084</v>
      </c>
      <c r="I15" s="883">
        <f>100*tertiaire!I15/tertiaire!$E15</f>
        <v>116.06584542042656</v>
      </c>
      <c r="J15" s="883">
        <f>100*tertiaire!J15/tertiaire!$E15</f>
        <v>122.66404476737682</v>
      </c>
      <c r="K15" s="883">
        <f>100*tertiaire!K15/tertiaire!$E15</f>
        <v>128.27417631108901</v>
      </c>
      <c r="L15" s="883">
        <f>100*tertiaire!L15/tertiaire!$E15</f>
        <v>133.68092607241101</v>
      </c>
      <c r="M15" s="883">
        <f>100*tertiaire!M15/tertiaire!$E15</f>
        <v>138.43207650948534</v>
      </c>
      <c r="N15" s="883">
        <f>100*tertiaire!N15/tertiaire!$E15</f>
        <v>144.18560162861326</v>
      </c>
      <c r="O15" s="883">
        <f>100*tertiaire!O15/tertiaire!$E15</f>
        <v>149.53874525262523</v>
      </c>
      <c r="P15" s="883">
        <f>100*tertiaire!P15/tertiaire!$E15</f>
        <v>156.00560063151636</v>
      </c>
      <c r="Q15" s="883">
        <f>100*tertiaire!Q15/tertiaire!$E15</f>
        <v>163.7369502508738</v>
      </c>
      <c r="R15" s="883">
        <f>100*tertiaire!R15/tertiaire!$E15</f>
        <v>169.55634222638741</v>
      </c>
      <c r="S15" s="883">
        <f>100*tertiaire!S15/tertiaire!$E15</f>
        <v>168.53420423954557</v>
      </c>
      <c r="T15" s="883">
        <f>100*tertiaire!T15/tertiaire!$E15</f>
        <v>174.12033400472276</v>
      </c>
      <c r="U15" s="883">
        <f>100*tertiaire!U15/tertiaire!$E15</f>
        <v>178.73341737745008</v>
      </c>
      <c r="V15" s="883">
        <f>100*tertiaire!V15/tertiaire!$E15</f>
        <v>180.85960469817766</v>
      </c>
      <c r="W15" s="883">
        <f>100*tertiaire!W15/tertiaire!$E15</f>
        <v>183.71758643441561</v>
      </c>
      <c r="X15" s="883">
        <f>100*tertiaire!X15/tertiaire!$E15</f>
        <v>186.7420865990016</v>
      </c>
      <c r="Y15" s="883">
        <f>100*tertiaire!Y15/tertiaire!$E15</f>
        <v>190.76441442399712</v>
      </c>
      <c r="Z15" s="883">
        <f>100*tertiaire!Z15/tertiaire!$E15</f>
        <v>193.71819216265607</v>
      </c>
      <c r="AA15" s="883">
        <f>100*tertiaire!AA15/tertiaire!$E15</f>
        <v>198.17438704930288</v>
      </c>
      <c r="AB15" s="883">
        <f>100*tertiaire!AB15/tertiaire!$E15</f>
        <v>203.03409762812737</v>
      </c>
      <c r="AC15" s="883">
        <f>100*tertiaire!AC15/tertiaire!$E15</f>
        <v>209.24571893852377</v>
      </c>
      <c r="AD15" s="883">
        <f>100*tertiaire!AD15/tertiaire!$E15</f>
        <v>203.87888553149079</v>
      </c>
      <c r="AE15" s="883">
        <f>100*tertiaire!AE15/tertiaire!$E15</f>
        <v>222.25653419189766</v>
      </c>
      <c r="AF15" s="883">
        <f>100*tertiaire!AF15/tertiaire!$E15</f>
        <v>237.14578904385394</v>
      </c>
      <c r="AG15" s="883">
        <f>100*tertiaire!AG15/tertiaire!$E15</f>
        <v>239.68067241356073</v>
      </c>
    </row>
    <row r="16" spans="2:35" x14ac:dyDescent="0.25">
      <c r="B16" s="881" t="s">
        <v>40</v>
      </c>
      <c r="C16" s="881" t="s">
        <v>38</v>
      </c>
      <c r="D16" s="882" t="s">
        <v>35</v>
      </c>
      <c r="E16" s="883">
        <f>100*tertiaire!E16/tertiaire!$E16</f>
        <v>99.999999999999986</v>
      </c>
      <c r="F16" s="883">
        <f>100*tertiaire!F16/tertiaire!$E16</f>
        <v>102.29319069664801</v>
      </c>
      <c r="G16" s="883">
        <f>100*tertiaire!G16/tertiaire!$E16</f>
        <v>105.57938034388694</v>
      </c>
      <c r="H16" s="883">
        <f>100*tertiaire!H16/tertiaire!$E16</f>
        <v>109.09415247890618</v>
      </c>
      <c r="I16" s="883">
        <f>100*tertiaire!I16/tertiaire!$E16</f>
        <v>113.97025118909555</v>
      </c>
      <c r="J16" s="883">
        <f>100*tertiaire!J16/tertiaire!$E16</f>
        <v>120.39510868544492</v>
      </c>
      <c r="K16" s="883">
        <f>100*tertiaire!K16/tertiaire!$E16</f>
        <v>124.02224624020438</v>
      </c>
      <c r="L16" s="883">
        <f>100*tertiaire!L16/tertiaire!$E16</f>
        <v>126.35932371805406</v>
      </c>
      <c r="M16" s="883">
        <f>100*tertiaire!M16/tertiaire!$E16</f>
        <v>127.73692259023277</v>
      </c>
      <c r="N16" s="883">
        <f>100*tertiaire!N16/tertiaire!$E16</f>
        <v>131.9807860707964</v>
      </c>
      <c r="O16" s="883">
        <f>100*tertiaire!O16/tertiaire!$E16</f>
        <v>135.57156406560335</v>
      </c>
      <c r="P16" s="883">
        <f>100*tertiaire!P16/tertiaire!$E16</f>
        <v>140.31722028669765</v>
      </c>
      <c r="Q16" s="883">
        <f>100*tertiaire!Q16/tertiaire!$E16</f>
        <v>144.85793213586444</v>
      </c>
      <c r="R16" s="883">
        <f>100*tertiaire!R16/tertiaire!$E16</f>
        <v>146.52086845058389</v>
      </c>
      <c r="S16" s="883">
        <f>100*tertiaire!S16/tertiaire!$E16</f>
        <v>142.20451328077681</v>
      </c>
      <c r="T16" s="883">
        <f>100*tertiaire!T16/tertiaire!$E16</f>
        <v>146.35667818590744</v>
      </c>
      <c r="U16" s="883">
        <f>100*tertiaire!U16/tertiaire!$E16</f>
        <v>150.39895006268284</v>
      </c>
      <c r="V16" s="883">
        <f>100*tertiaire!V16/tertiaire!$E16</f>
        <v>151.9772088065848</v>
      </c>
      <c r="W16" s="883">
        <f>100*tertiaire!W16/tertiaire!$E16</f>
        <v>153.16707467238248</v>
      </c>
      <c r="X16" s="883">
        <f>100*tertiaire!X16/tertiaire!$E16</f>
        <v>155.94796474501945</v>
      </c>
      <c r="Y16" s="883">
        <f>100*tertiaire!Y16/tertiaire!$E16</f>
        <v>159.43984708442699</v>
      </c>
      <c r="Z16" s="883">
        <f>100*tertiaire!Z16/tertiaire!$E16</f>
        <v>161.89141755917308</v>
      </c>
      <c r="AA16" s="883">
        <f>100*tertiaire!AA16/tertiaire!$E16</f>
        <v>167.04988977683036</v>
      </c>
      <c r="AB16" s="883">
        <f>100*tertiaire!AB16/tertiaire!$E16</f>
        <v>170.90210298529885</v>
      </c>
      <c r="AC16" s="883">
        <f>100*tertiaire!AC16/tertiaire!$E16</f>
        <v>175.70884268019552</v>
      </c>
      <c r="AD16" s="883">
        <f>100*tertiaire!AD16/tertiaire!$E16</f>
        <v>166.1484059898487</v>
      </c>
      <c r="AE16" s="883">
        <f>100*tertiaire!AE16/tertiaire!$E16</f>
        <v>179.83246870554095</v>
      </c>
      <c r="AF16" s="883">
        <f>100*tertiaire!AF16/tertiaire!$E16</f>
        <v>189.26496464406952</v>
      </c>
      <c r="AG16" s="883">
        <f>100*tertiaire!AG16/tertiaire!$E16</f>
        <v>193.09378917676557</v>
      </c>
    </row>
    <row r="17" spans="2:35" x14ac:dyDescent="0.25">
      <c r="B17" s="881" t="s">
        <v>40</v>
      </c>
      <c r="C17" s="881" t="s">
        <v>39</v>
      </c>
      <c r="D17" s="882" t="s">
        <v>35</v>
      </c>
      <c r="E17" s="883">
        <f>100*tertiaire!E17/tertiaire!$E17</f>
        <v>100</v>
      </c>
      <c r="F17" s="883">
        <f>100*tertiaire!F17/tertiaire!$E17</f>
        <v>103.35396838770039</v>
      </c>
      <c r="G17" s="883">
        <f>100*tertiaire!G17/tertiaire!$E17</f>
        <v>107.52080620528777</v>
      </c>
      <c r="H17" s="883">
        <f>100*tertiaire!H17/tertiaire!$E17</f>
        <v>112.42036984789506</v>
      </c>
      <c r="I17" s="883">
        <f>100*tertiaire!I17/tertiaire!$E17</f>
        <v>118.97423581488678</v>
      </c>
      <c r="J17" s="883">
        <f>100*tertiaire!J17/tertiaire!$E17</f>
        <v>128.72968838339489</v>
      </c>
      <c r="K17" s="883">
        <f>100*tertiaire!K17/tertiaire!$E17</f>
        <v>135.93164916829647</v>
      </c>
      <c r="L17" s="883">
        <f>100*tertiaire!L17/tertiaire!$E17</f>
        <v>141.37832608702826</v>
      </c>
      <c r="M17" s="883">
        <f>100*tertiaire!M17/tertiaire!$E17</f>
        <v>145.00970388242249</v>
      </c>
      <c r="N17" s="883">
        <f>100*tertiaire!N17/tertiaire!$E17</f>
        <v>152.13752758528088</v>
      </c>
      <c r="O17" s="883">
        <f>100*tertiaire!O17/tertiaire!$E17</f>
        <v>159.08024844417568</v>
      </c>
      <c r="P17" s="883">
        <f>100*tertiaire!P17/tertiaire!$E17</f>
        <v>167.67937041246822</v>
      </c>
      <c r="Q17" s="883">
        <f>100*tertiaire!Q17/tertiaire!$E17</f>
        <v>175.94035812668048</v>
      </c>
      <c r="R17" s="883">
        <f>100*tertiaire!R17/tertiaire!$E17</f>
        <v>181.97126683363004</v>
      </c>
      <c r="S17" s="883">
        <f>100*tertiaire!S17/tertiaire!$E17</f>
        <v>178.31403400571412</v>
      </c>
      <c r="T17" s="883">
        <f>100*tertiaire!T17/tertiaire!$E17</f>
        <v>186.0496958310834</v>
      </c>
      <c r="U17" s="883">
        <f>100*tertiaire!U17/tertiaire!$E17</f>
        <v>192.07379847806106</v>
      </c>
      <c r="V17" s="883">
        <f>100*tertiaire!V17/tertiaire!$E17</f>
        <v>195.82320794492071</v>
      </c>
      <c r="W17" s="883">
        <f>100*tertiaire!W17/tertiaire!$E17</f>
        <v>198.11054380619061</v>
      </c>
      <c r="X17" s="883">
        <f>100*tertiaire!X17/tertiaire!$E17</f>
        <v>201.84101423685831</v>
      </c>
      <c r="Y17" s="883">
        <f>100*tertiaire!Y17/tertiaire!$E17</f>
        <v>206.84106970474798</v>
      </c>
      <c r="Z17" s="883">
        <f>100*tertiaire!Z17/tertiaire!$E17</f>
        <v>210.31379934156118</v>
      </c>
      <c r="AA17" s="883">
        <f>100*tertiaire!AA17/tertiaire!$E17</f>
        <v>218.02354616912277</v>
      </c>
      <c r="AB17" s="883">
        <f>100*tertiaire!AB17/tertiaire!$E17</f>
        <v>225.23597089644804</v>
      </c>
      <c r="AC17" s="883">
        <f>100*tertiaire!AC17/tertiaire!$E17</f>
        <v>233.56402978315856</v>
      </c>
      <c r="AD17" s="883">
        <f>100*tertiaire!AD17/tertiaire!$E17</f>
        <v>226.33802291853249</v>
      </c>
      <c r="AE17" s="883">
        <f>100*tertiaire!AE17/tertiaire!$E17</f>
        <v>249.17987976760259</v>
      </c>
      <c r="AF17" s="883">
        <f>100*tertiaire!AF17/tertiaire!$E17</f>
        <v>274.25843179383457</v>
      </c>
      <c r="AG17" s="883">
        <f>100*tertiaire!AG17/tertiaire!$E17</f>
        <v>283.45307901255967</v>
      </c>
      <c r="AI17">
        <f>AG17/AG16</f>
        <v>1.4679554439375349</v>
      </c>
    </row>
    <row r="18" spans="2:35" ht="15" customHeight="1" x14ac:dyDescent="0.25">
      <c r="B18" s="1146" t="s">
        <v>42</v>
      </c>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7"/>
      <c r="Z18" s="1147"/>
      <c r="AA18" s="1147"/>
      <c r="AB18" s="1147"/>
      <c r="AC18" s="1147"/>
      <c r="AD18" s="1147"/>
      <c r="AE18" s="1147"/>
      <c r="AF18" s="1147"/>
      <c r="AG18" s="880" t="s">
        <v>35</v>
      </c>
    </row>
    <row r="19" spans="2:35" x14ac:dyDescent="0.25">
      <c r="B19" s="881" t="s">
        <v>37</v>
      </c>
      <c r="C19" s="881" t="s">
        <v>38</v>
      </c>
      <c r="D19" s="882" t="s">
        <v>35</v>
      </c>
      <c r="E19" s="883">
        <f>100*tertiaire!E19/tertiaire!$E19</f>
        <v>100</v>
      </c>
      <c r="F19" s="883">
        <f>100*tertiaire!F19/tertiaire!$E19</f>
        <v>101.5785886665192</v>
      </c>
      <c r="G19" s="883">
        <f>100*tertiaire!G19/tertiaire!$E19</f>
        <v>103.41783886239118</v>
      </c>
      <c r="H19" s="883">
        <f>100*tertiaire!H19/tertiaire!$E19</f>
        <v>106.27653048298484</v>
      </c>
      <c r="I19" s="883">
        <f>100*tertiaire!I19/tertiaire!$E19</f>
        <v>109.46334607035041</v>
      </c>
      <c r="J19" s="883">
        <f>100*tertiaire!J19/tertiaire!$E19</f>
        <v>111.57019250299221</v>
      </c>
      <c r="K19" s="883">
        <f>100*tertiaire!K19/tertiaire!$E19</f>
        <v>114.81617040349852</v>
      </c>
      <c r="L19" s="883">
        <f>100*tertiaire!L19/tertiaire!$E19</f>
        <v>116.03751524725764</v>
      </c>
      <c r="M19" s="883">
        <f>100*tertiaire!M19/tertiaire!$E19</f>
        <v>114.30999919989202</v>
      </c>
      <c r="N19" s="883">
        <f>100*tertiaire!N19/tertiaire!$E19</f>
        <v>114.59998104354476</v>
      </c>
      <c r="O19" s="883">
        <f>100*tertiaire!O19/tertiaire!$E19</f>
        <v>115.9492158255692</v>
      </c>
      <c r="P19" s="883">
        <f>100*tertiaire!P19/tertiaire!$E19</f>
        <v>119.72485634348151</v>
      </c>
      <c r="Q19" s="883">
        <f>100*tertiaire!Q19/tertiaire!$E19</f>
        <v>123.40731003603003</v>
      </c>
      <c r="R19" s="883">
        <f>100*tertiaire!R19/tertiaire!$E19</f>
        <v>125.79523434845943</v>
      </c>
      <c r="S19" s="883">
        <f>100*tertiaire!S19/tertiaire!$E19</f>
        <v>121.20647658787814</v>
      </c>
      <c r="T19" s="883">
        <f>100*tertiaire!T19/tertiaire!$E19</f>
        <v>122.84297963239216</v>
      </c>
      <c r="U19" s="883">
        <f>100*tertiaire!U19/tertiaire!$E19</f>
        <v>126.27903308999036</v>
      </c>
      <c r="V19" s="883">
        <f>100*tertiaire!V19/tertiaire!$E19</f>
        <v>127.83881728807359</v>
      </c>
      <c r="W19" s="883">
        <f>100*tertiaire!W19/tertiaire!$E19</f>
        <v>129.28711791054025</v>
      </c>
      <c r="X19" s="883">
        <f>100*tertiaire!X19/tertiaire!$E19</f>
        <v>131.02234667360671</v>
      </c>
      <c r="Y19" s="883">
        <f>100*tertiaire!Y19/tertiaire!$E19</f>
        <v>133.69206854402503</v>
      </c>
      <c r="Z19" s="883">
        <f>100*tertiaire!Z19/tertiaire!$E19</f>
        <v>136.75790425402852</v>
      </c>
      <c r="AA19" s="883">
        <f>100*tertiaire!AA19/tertiaire!$E19</f>
        <v>140.86810722965308</v>
      </c>
      <c r="AB19" s="883">
        <f>100*tertiaire!AB19/tertiaire!$E19</f>
        <v>143.38590223850235</v>
      </c>
      <c r="AC19" s="883">
        <f>100*tertiaire!AC19/tertiaire!$E19</f>
        <v>145.73387619525423</v>
      </c>
      <c r="AD19" s="883">
        <f>100*tertiaire!AD19/tertiaire!$E19</f>
        <v>142.60998644367805</v>
      </c>
      <c r="AE19" s="883">
        <f>100*tertiaire!AE19/tertiaire!$E19</f>
        <v>148.37895648123171</v>
      </c>
      <c r="AF19" s="883">
        <f>100*tertiaire!AF19/tertiaire!$E19</f>
        <v>151.80135659176639</v>
      </c>
      <c r="AG19" s="883">
        <f>100*tertiaire!AG19/tertiaire!$E19</f>
        <v>152.50409688728581</v>
      </c>
    </row>
    <row r="20" spans="2:35" x14ac:dyDescent="0.25">
      <c r="B20" s="881" t="s">
        <v>37</v>
      </c>
      <c r="C20" s="881" t="s">
        <v>39</v>
      </c>
      <c r="D20" s="882" t="s">
        <v>35</v>
      </c>
      <c r="E20" s="883">
        <f>100*tertiaire!E20/tertiaire!$E20</f>
        <v>100</v>
      </c>
      <c r="F20" s="883">
        <f>100*tertiaire!F20/tertiaire!$E20</f>
        <v>102.78904224532677</v>
      </c>
      <c r="G20" s="883">
        <f>100*tertiaire!G20/tertiaire!$E20</f>
        <v>105.75772361304111</v>
      </c>
      <c r="H20" s="883">
        <f>100*tertiaire!H20/tertiaire!$E20</f>
        <v>109.3749601606785</v>
      </c>
      <c r="I20" s="883">
        <f>100*tertiaire!I20/tertiaire!$E20</f>
        <v>113.35518363174675</v>
      </c>
      <c r="J20" s="883">
        <f>100*tertiaire!J20/tertiaire!$E20</f>
        <v>115.48211084081539</v>
      </c>
      <c r="K20" s="883">
        <f>100*tertiaire!K20/tertiaire!$E20</f>
        <v>120.51374471078681</v>
      </c>
      <c r="L20" s="883">
        <f>100*tertiaire!L20/tertiaire!$E20</f>
        <v>124.35871730712843</v>
      </c>
      <c r="M20" s="883">
        <f>100*tertiaire!M20/tertiaire!$E20</f>
        <v>125.84033443009778</v>
      </c>
      <c r="N20" s="883">
        <f>100*tertiaire!N20/tertiaire!$E20</f>
        <v>128.99062515573553</v>
      </c>
      <c r="O20" s="883">
        <f>100*tertiaire!O20/tertiaire!$E20</f>
        <v>130.9714072465263</v>
      </c>
      <c r="P20" s="883">
        <f>100*tertiaire!P20/tertiaire!$E20</f>
        <v>134.70732151114748</v>
      </c>
      <c r="Q20" s="883">
        <f>100*tertiaire!Q20/tertiaire!$E20</f>
        <v>138.8467863719967</v>
      </c>
      <c r="R20" s="883">
        <f>100*tertiaire!R20/tertiaire!$E20</f>
        <v>141.76806619064232</v>
      </c>
      <c r="S20" s="883">
        <f>100*tertiaire!S20/tertiaire!$E20</f>
        <v>141.5341876429145</v>
      </c>
      <c r="T20" s="883">
        <f>100*tertiaire!T20/tertiaire!$E20</f>
        <v>144.34293224359993</v>
      </c>
      <c r="U20" s="883">
        <f>100*tertiaire!U20/tertiaire!$E20</f>
        <v>149.39137106373016</v>
      </c>
      <c r="V20" s="883">
        <f>100*tertiaire!V20/tertiaire!$E20</f>
        <v>152.53725773346423</v>
      </c>
      <c r="W20" s="883">
        <f>100*tertiaire!W20/tertiaire!$E20</f>
        <v>157.88691079816559</v>
      </c>
      <c r="X20" s="883">
        <f>100*tertiaire!X20/tertiaire!$E20</f>
        <v>164.80290111387845</v>
      </c>
      <c r="Y20" s="883">
        <f>100*tertiaire!Y20/tertiaire!$E20</f>
        <v>171.09235652918673</v>
      </c>
      <c r="Z20" s="883">
        <f>100*tertiaire!Z20/tertiaire!$E20</f>
        <v>177.01755016277622</v>
      </c>
      <c r="AA20" s="883">
        <f>100*tertiaire!AA20/tertiaire!$E20</f>
        <v>185.49408291910098</v>
      </c>
      <c r="AB20" s="883">
        <f>100*tertiaire!AB20/tertiaire!$E20</f>
        <v>193.09548340887835</v>
      </c>
      <c r="AC20" s="883">
        <f>100*tertiaire!AC20/tertiaire!$E20</f>
        <v>199.8006585222538</v>
      </c>
      <c r="AD20" s="883">
        <f>100*tertiaire!AD20/tertiaire!$E20</f>
        <v>201.18005518977424</v>
      </c>
      <c r="AE20" s="883">
        <f>100*tertiaire!AE20/tertiaire!$E20</f>
        <v>215.14126009311101</v>
      </c>
      <c r="AF20" s="883">
        <f>100*tertiaire!AF20/tertiaire!$E20</f>
        <v>230.60633419135161</v>
      </c>
      <c r="AG20" s="883">
        <f>100*tertiaire!AG20/tertiaire!$E20</f>
        <v>243.85999274489737</v>
      </c>
    </row>
    <row r="21" spans="2:35" x14ac:dyDescent="0.25">
      <c r="B21" s="881" t="s">
        <v>40</v>
      </c>
      <c r="C21" s="881" t="s">
        <v>38</v>
      </c>
      <c r="D21" s="882" t="s">
        <v>35</v>
      </c>
      <c r="E21" s="883">
        <f>100*tertiaire!E21/tertiaire!$E21</f>
        <v>99.999999999999986</v>
      </c>
      <c r="F21" s="883">
        <f>100*tertiaire!F21/tertiaire!$E21</f>
        <v>102.723067281453</v>
      </c>
      <c r="G21" s="883">
        <f>100*tertiaire!G21/tertiaire!$E21</f>
        <v>105.53592219108448</v>
      </c>
      <c r="H21" s="883">
        <f>100*tertiaire!H21/tertiaire!$E21</f>
        <v>109.8282134807417</v>
      </c>
      <c r="I21" s="883">
        <f>100*tertiaire!I21/tertiaire!$E21</f>
        <v>115.24547942775878</v>
      </c>
      <c r="J21" s="883">
        <f>100*tertiaire!J21/tertiaire!$E21</f>
        <v>119.8072899897335</v>
      </c>
      <c r="K21" s="883">
        <f>100*tertiaire!K21/tertiaire!$E21</f>
        <v>123.5483422130221</v>
      </c>
      <c r="L21" s="883">
        <f>100*tertiaire!L21/tertiaire!$E21</f>
        <v>124.4369165495289</v>
      </c>
      <c r="M21" s="883">
        <f>100*tertiaire!M21/tertiaire!$E21</f>
        <v>125.7842069597465</v>
      </c>
      <c r="N21" s="883">
        <f>100*tertiaire!N21/tertiaire!$E21</f>
        <v>127.44540802507827</v>
      </c>
      <c r="O21" s="883">
        <f>100*tertiaire!O21/tertiaire!$E21</f>
        <v>130.91549310952871</v>
      </c>
      <c r="P21" s="883">
        <f>100*tertiaire!P21/tertiaire!$E21</f>
        <v>135.70608193619944</v>
      </c>
      <c r="Q21" s="883">
        <f>100*tertiaire!Q21/tertiaire!$E21</f>
        <v>141.06634311494173</v>
      </c>
      <c r="R21" s="883">
        <f>100*tertiaire!R21/tertiaire!$E21</f>
        <v>146.04660586791184</v>
      </c>
      <c r="S21" s="883">
        <f>100*tertiaire!S21/tertiaire!$E21</f>
        <v>142.12745468892911</v>
      </c>
      <c r="T21" s="883">
        <f>100*tertiaire!T21/tertiaire!$E21</f>
        <v>147.47899454757692</v>
      </c>
      <c r="U21" s="883">
        <f>100*tertiaire!U21/tertiaire!$E21</f>
        <v>151.94380544554653</v>
      </c>
      <c r="V21" s="883">
        <f>100*tertiaire!V21/tertiaire!$E21</f>
        <v>152.55491828513757</v>
      </c>
      <c r="W21" s="883">
        <f>100*tertiaire!W21/tertiaire!$E21</f>
        <v>153.25835962785371</v>
      </c>
      <c r="X21" s="883">
        <f>100*tertiaire!X21/tertiaire!$E21</f>
        <v>157.70071608373101</v>
      </c>
      <c r="Y21" s="883">
        <f>100*tertiaire!Y21/tertiaire!$E21</f>
        <v>162.47181956143757</v>
      </c>
      <c r="Z21" s="883">
        <f>100*tertiaire!Z21/tertiaire!$E21</f>
        <v>167.11897690726258</v>
      </c>
      <c r="AA21" s="883">
        <f>100*tertiaire!AA21/tertiaire!$E21</f>
        <v>172.19746085498656</v>
      </c>
      <c r="AB21" s="883">
        <f>100*tertiaire!AB21/tertiaire!$E21</f>
        <v>176.55002968268536</v>
      </c>
      <c r="AC21" s="883">
        <f>100*tertiaire!AC21/tertiaire!$E21</f>
        <v>181.65991743441649</v>
      </c>
      <c r="AD21" s="883">
        <f>100*tertiaire!AD21/tertiaire!$E21</f>
        <v>179.32907355383142</v>
      </c>
      <c r="AE21" s="883">
        <f>100*tertiaire!AE21/tertiaire!$E21</f>
        <v>187.18436929253906</v>
      </c>
      <c r="AF21" s="883">
        <f>100*tertiaire!AF21/tertiaire!$E21</f>
        <v>194.37722856499153</v>
      </c>
      <c r="AG21" s="883">
        <f>100*tertiaire!AG21/tertiaire!$E21</f>
        <v>195.23597321160318</v>
      </c>
    </row>
    <row r="22" spans="2:35" x14ac:dyDescent="0.25">
      <c r="B22" s="881" t="s">
        <v>40</v>
      </c>
      <c r="C22" s="881" t="s">
        <v>39</v>
      </c>
      <c r="D22" s="882" t="s">
        <v>35</v>
      </c>
      <c r="E22" s="883">
        <f>100*tertiaire!E22/tertiaire!$E22</f>
        <v>100</v>
      </c>
      <c r="F22" s="883">
        <f>100*tertiaire!F22/tertiaire!$E22</f>
        <v>103.44629084089173</v>
      </c>
      <c r="G22" s="883">
        <f>100*tertiaire!G22/tertiaire!$E22</f>
        <v>107.19173172512309</v>
      </c>
      <c r="H22" s="883">
        <f>100*tertiaire!H22/tertiaire!$E22</f>
        <v>111.78183587991946</v>
      </c>
      <c r="I22" s="883">
        <f>100*tertiaire!I22/tertiaire!$E22</f>
        <v>117.69087632803431</v>
      </c>
      <c r="J22" s="883">
        <f>100*tertiaire!J22/tertiaire!$E22</f>
        <v>122.53484263560819</v>
      </c>
      <c r="K22" s="883">
        <f>100*tertiaire!K22/tertiaire!$E22</f>
        <v>127.7374361025359</v>
      </c>
      <c r="L22" s="883">
        <f>100*tertiaire!L22/tertiaire!$E22</f>
        <v>130.61564329022406</v>
      </c>
      <c r="M22" s="883">
        <f>100*tertiaire!M22/tertiaire!$E22</f>
        <v>134.0505386391724</v>
      </c>
      <c r="N22" s="883">
        <f>100*tertiaire!N22/tertiaire!$E22</f>
        <v>137.77245334648839</v>
      </c>
      <c r="O22" s="883">
        <f>100*tertiaire!O22/tertiaire!$E22</f>
        <v>142.13861770477146</v>
      </c>
      <c r="P22" s="883">
        <f>100*tertiaire!P22/tertiaire!$E22</f>
        <v>147.03448864016491</v>
      </c>
      <c r="Q22" s="883">
        <f>100*tertiaire!Q22/tertiaire!$E22</f>
        <v>153.22532857614431</v>
      </c>
      <c r="R22" s="883">
        <f>100*tertiaire!R22/tertiaire!$E22</f>
        <v>159.99601525378495</v>
      </c>
      <c r="S22" s="883">
        <f>100*tertiaire!S22/tertiaire!$E22</f>
        <v>158.17435396750594</v>
      </c>
      <c r="T22" s="883">
        <f>100*tertiaire!T22/tertiaire!$E22</f>
        <v>164.72426217865632</v>
      </c>
      <c r="U22" s="883">
        <f>100*tertiaire!U22/tertiaire!$E22</f>
        <v>171.88496875797225</v>
      </c>
      <c r="V22" s="883">
        <f>100*tertiaire!V22/tertiaire!$E22</f>
        <v>174.21126653908618</v>
      </c>
      <c r="W22" s="883">
        <f>100*tertiaire!W22/tertiaire!$E22</f>
        <v>177.74188402035895</v>
      </c>
      <c r="X22" s="883">
        <f>100*tertiaire!X22/tertiaire!$E22</f>
        <v>186.59140250568487</v>
      </c>
      <c r="Y22" s="883">
        <f>100*tertiaire!Y22/tertiaire!$E22</f>
        <v>193.77512062679617</v>
      </c>
      <c r="Z22" s="883">
        <f>100*tertiaire!Z22/tertiaire!$E22</f>
        <v>200.73137002485689</v>
      </c>
      <c r="AA22" s="883">
        <f>100*tertiaire!AA22/tertiaire!$E22</f>
        <v>210.27138180264919</v>
      </c>
      <c r="AB22" s="883">
        <f>100*tertiaire!AB22/tertiaire!$E22</f>
        <v>220.91087475472122</v>
      </c>
      <c r="AC22" s="883">
        <f>100*tertiaire!AC22/tertiaire!$E22</f>
        <v>230.99294435250448</v>
      </c>
      <c r="AD22" s="883">
        <f>100*tertiaire!AD22/tertiaire!$E22</f>
        <v>231.83657835282943</v>
      </c>
      <c r="AE22" s="883">
        <f>100*tertiaire!AE22/tertiaire!$E22</f>
        <v>250.96416889736486</v>
      </c>
      <c r="AF22" s="883">
        <f>100*tertiaire!AF22/tertiaire!$E22</f>
        <v>279.51142012090986</v>
      </c>
      <c r="AG22" s="883">
        <f>100*tertiaire!AG22/tertiaire!$E22</f>
        <v>289.86220277064842</v>
      </c>
      <c r="AI22">
        <f>AG22/AG21</f>
        <v>1.4846761997927822</v>
      </c>
    </row>
    <row r="23" spans="2:35" ht="15" customHeight="1" x14ac:dyDescent="0.25">
      <c r="B23" s="1146" t="s">
        <v>43</v>
      </c>
      <c r="C23" s="1147"/>
      <c r="D23" s="1147"/>
      <c r="E23" s="1147"/>
      <c r="F23" s="1147"/>
      <c r="G23" s="1147"/>
      <c r="H23" s="1147"/>
      <c r="I23" s="1147"/>
      <c r="J23" s="1147"/>
      <c r="K23" s="1147"/>
      <c r="L23" s="1147"/>
      <c r="M23" s="1147"/>
      <c r="N23" s="1147"/>
      <c r="O23" s="1147"/>
      <c r="P23" s="1147"/>
      <c r="Q23" s="1147"/>
      <c r="R23" s="1147"/>
      <c r="S23" s="1147"/>
      <c r="T23" s="1147"/>
      <c r="U23" s="1147"/>
      <c r="V23" s="1147"/>
      <c r="W23" s="1147"/>
      <c r="X23" s="1147"/>
      <c r="Y23" s="1147"/>
      <c r="Z23" s="1147"/>
      <c r="AA23" s="1147"/>
      <c r="AB23" s="1147"/>
      <c r="AC23" s="1147"/>
      <c r="AD23" s="1147"/>
      <c r="AE23" s="1147"/>
      <c r="AF23" s="1147"/>
      <c r="AG23" s="880" t="s">
        <v>35</v>
      </c>
    </row>
    <row r="24" spans="2:35" x14ac:dyDescent="0.25">
      <c r="B24" s="881" t="s">
        <v>37</v>
      </c>
      <c r="C24" s="881" t="s">
        <v>38</v>
      </c>
      <c r="D24" s="882" t="s">
        <v>35</v>
      </c>
      <c r="E24" s="883">
        <f>100*tertiaire!E24/tertiaire!$E24</f>
        <v>100.00000000000001</v>
      </c>
      <c r="F24" s="883">
        <f>100*tertiaire!F24/tertiaire!$E24</f>
        <v>102.03678071173434</v>
      </c>
      <c r="G24" s="883">
        <f>100*tertiaire!G24/tertiaire!$E24</f>
        <v>104.68393214226155</v>
      </c>
      <c r="H24" s="883">
        <f>100*tertiaire!H24/tertiaire!$E24</f>
        <v>106.19052428820196</v>
      </c>
      <c r="I24" s="883">
        <f>100*tertiaire!I24/tertiaire!$E24</f>
        <v>107.95355418426728</v>
      </c>
      <c r="J24" s="883">
        <f>100*tertiaire!J24/tertiaire!$E24</f>
        <v>113.40286007695944</v>
      </c>
      <c r="K24" s="883">
        <f>100*tertiaire!K24/tertiaire!$E24</f>
        <v>116.67021616598977</v>
      </c>
      <c r="L24" s="883">
        <f>100*tertiaire!L24/tertiaire!$E24</f>
        <v>117.70568262499842</v>
      </c>
      <c r="M24" s="883">
        <f>100*tertiaire!M24/tertiaire!$E24</f>
        <v>118.74422959524152</v>
      </c>
      <c r="N24" s="883">
        <f>100*tertiaire!N24/tertiaire!$E24</f>
        <v>119.85422072988565</v>
      </c>
      <c r="O24" s="883">
        <f>100*tertiaire!O24/tertiaire!$E24</f>
        <v>121.3591393288573</v>
      </c>
      <c r="P24" s="883">
        <f>100*tertiaire!P24/tertiaire!$E24</f>
        <v>122.88942771506333</v>
      </c>
      <c r="Q24" s="883">
        <f>100*tertiaire!Q24/tertiaire!$E24</f>
        <v>125.08035246972581</v>
      </c>
      <c r="R24" s="883">
        <f>100*tertiaire!R24/tertiaire!$E24</f>
        <v>124.65337584043898</v>
      </c>
      <c r="S24" s="883">
        <f>100*tertiaire!S24/tertiaire!$E24</f>
        <v>121.08184888729862</v>
      </c>
      <c r="T24" s="883">
        <f>100*tertiaire!T24/tertiaire!$E24</f>
        <v>123.16214182022075</v>
      </c>
      <c r="U24" s="883">
        <f>100*tertiaire!U24/tertiaire!$E24</f>
        <v>123.70472648170367</v>
      </c>
      <c r="V24" s="883">
        <f>100*tertiaire!V24/tertiaire!$E24</f>
        <v>120.57005452801084</v>
      </c>
      <c r="W24" s="883">
        <f>100*tertiaire!W24/tertiaire!$E24</f>
        <v>119.32009266414754</v>
      </c>
      <c r="X24" s="883">
        <f>100*tertiaire!X24/tertiaire!$E24</f>
        <v>120.07238905198153</v>
      </c>
      <c r="Y24" s="883">
        <f>100*tertiaire!Y24/tertiaire!$E24</f>
        <v>120.8385625505211</v>
      </c>
      <c r="Z24" s="883">
        <f>100*tertiaire!Z24/tertiaire!$E24</f>
        <v>122.36714776945807</v>
      </c>
      <c r="AA24" s="883">
        <f>100*tertiaire!AA24/tertiaire!$E24</f>
        <v>124.54860883816444</v>
      </c>
      <c r="AB24" s="883">
        <f>100*tertiaire!AB24/tertiaire!$E24</f>
        <v>125.59478303574309</v>
      </c>
      <c r="AC24" s="883">
        <f>100*tertiaire!AC24/tertiaire!$E24</f>
        <v>126.63176013006864</v>
      </c>
      <c r="AD24" s="883">
        <f>100*tertiaire!AD24/tertiaire!$E24</f>
        <v>119.79287708789793</v>
      </c>
      <c r="AE24" s="883">
        <f>100*tertiaire!AE24/tertiaire!$E24</f>
        <v>129.21029613487661</v>
      </c>
      <c r="AF24" s="883">
        <f>100*tertiaire!AF24/tertiaire!$E24</f>
        <v>134.94142437507827</v>
      </c>
      <c r="AG24" s="883">
        <f>100*tertiaire!AG24/tertiaire!$E24</f>
        <v>134.33774784416045</v>
      </c>
    </row>
    <row r="25" spans="2:35" x14ac:dyDescent="0.25">
      <c r="B25" s="881" t="s">
        <v>37</v>
      </c>
      <c r="C25" s="881" t="s">
        <v>39</v>
      </c>
      <c r="D25" s="882" t="s">
        <v>35</v>
      </c>
      <c r="E25" s="883">
        <f>100*tertiaire!E25/tertiaire!$E25</f>
        <v>99.999999999999986</v>
      </c>
      <c r="F25" s="883">
        <f>100*tertiaire!F25/tertiaire!$E25</f>
        <v>106.76794292886777</v>
      </c>
      <c r="G25" s="883">
        <f>100*tertiaire!G25/tertiaire!$E25</f>
        <v>111.84421113926844</v>
      </c>
      <c r="H25" s="883">
        <f>100*tertiaire!H25/tertiaire!$E25</f>
        <v>116.29757882889025</v>
      </c>
      <c r="I25" s="883">
        <f>100*tertiaire!I25/tertiaire!$E25</f>
        <v>120.32401739843654</v>
      </c>
      <c r="J25" s="883">
        <f>100*tertiaire!J25/tertiaire!$E25</f>
        <v>128.36227143490393</v>
      </c>
      <c r="K25" s="883">
        <f>100*tertiaire!K25/tertiaire!$E25</f>
        <v>136.40980132005143</v>
      </c>
      <c r="L25" s="883">
        <f>100*tertiaire!L25/tertiaire!$E25</f>
        <v>140.89791524755279</v>
      </c>
      <c r="M25" s="883">
        <f>100*tertiaire!M25/tertiaire!$E25</f>
        <v>147.2027423337293</v>
      </c>
      <c r="N25" s="883">
        <f>100*tertiaire!N25/tertiaire!$E25</f>
        <v>151.74681691067968</v>
      </c>
      <c r="O25" s="883">
        <f>100*tertiaire!O25/tertiaire!$E25</f>
        <v>156.80804733345539</v>
      </c>
      <c r="P25" s="883">
        <f>100*tertiaire!P25/tertiaire!$E25</f>
        <v>160.41069965871424</v>
      </c>
      <c r="Q25" s="883">
        <f>100*tertiaire!Q25/tertiaire!$E25</f>
        <v>166.46051729552917</v>
      </c>
      <c r="R25" s="883">
        <f>100*tertiaire!R25/tertiaire!$E25</f>
        <v>170.00221092581484</v>
      </c>
      <c r="S25" s="883">
        <f>100*tertiaire!S25/tertiaire!$E25</f>
        <v>166.49666036709223</v>
      </c>
      <c r="T25" s="883">
        <f>100*tertiaire!T25/tertiaire!$E25</f>
        <v>169.60756175914614</v>
      </c>
      <c r="U25" s="883">
        <f>100*tertiaire!U25/tertiaire!$E25</f>
        <v>172.10097536094509</v>
      </c>
      <c r="V25" s="883">
        <f>100*tertiaire!V25/tertiaire!$E25</f>
        <v>168.81756500896699</v>
      </c>
      <c r="W25" s="883">
        <f>100*tertiaire!W25/tertiaire!$E25</f>
        <v>167.71537593050402</v>
      </c>
      <c r="X25" s="883">
        <f>100*tertiaire!X25/tertiaire!$E25</f>
        <v>169.8884999337595</v>
      </c>
      <c r="Y25" s="883">
        <f>100*tertiaire!Y25/tertiaire!$E25</f>
        <v>171.97820677547273</v>
      </c>
      <c r="Z25" s="883">
        <f>100*tertiaire!Z25/tertiaire!$E25</f>
        <v>175.68112556858222</v>
      </c>
      <c r="AA25" s="883">
        <f>100*tertiaire!AA25/tertiaire!$E25</f>
        <v>179.56528353213844</v>
      </c>
      <c r="AB25" s="883">
        <f>100*tertiaire!AB25/tertiaire!$E25</f>
        <v>182.81305279965846</v>
      </c>
      <c r="AC25" s="883">
        <f>100*tertiaire!AC25/tertiaire!$E25</f>
        <v>185.18673156414161</v>
      </c>
      <c r="AD25" s="883">
        <f>100*tertiaire!AD25/tertiaire!$E25</f>
        <v>176.53721001241652</v>
      </c>
      <c r="AE25" s="883">
        <f>100*tertiaire!AE25/tertiaire!$E25</f>
        <v>190.28076575295555</v>
      </c>
      <c r="AF25" s="883">
        <f>100*tertiaire!AF25/tertiaire!$E25</f>
        <v>204.21025315209707</v>
      </c>
      <c r="AG25" s="883">
        <f>100*tertiaire!AG25/tertiaire!$E25</f>
        <v>216.39756156489892</v>
      </c>
    </row>
    <row r="26" spans="2:35" x14ac:dyDescent="0.25">
      <c r="B26" s="881" t="s">
        <v>40</v>
      </c>
      <c r="C26" s="881" t="s">
        <v>39</v>
      </c>
      <c r="D26" s="882" t="s">
        <v>35</v>
      </c>
      <c r="E26" s="883">
        <f>100*E25/E24</f>
        <v>99.999999999999972</v>
      </c>
      <c r="F26" s="883">
        <f t="shared" ref="F26:AG26" si="0">100*F25/F24</f>
        <v>104.63672235063893</v>
      </c>
      <c r="G26" s="883">
        <f t="shared" si="0"/>
        <v>106.83990260059809</v>
      </c>
      <c r="H26" s="883">
        <f t="shared" si="0"/>
        <v>109.51784974077128</v>
      </c>
      <c r="I26" s="883">
        <f t="shared" si="0"/>
        <v>111.45906061884166</v>
      </c>
      <c r="J26" s="883">
        <f t="shared" si="0"/>
        <v>113.19138807239294</v>
      </c>
      <c r="K26" s="883">
        <f t="shared" si="0"/>
        <v>116.91912966543032</v>
      </c>
      <c r="L26" s="883">
        <f t="shared" si="0"/>
        <v>119.70357938999692</v>
      </c>
      <c r="M26" s="883">
        <f t="shared" si="0"/>
        <v>123.9662279468174</v>
      </c>
      <c r="N26" s="883">
        <f t="shared" si="0"/>
        <v>126.60948941687258</v>
      </c>
      <c r="O26" s="883">
        <f t="shared" si="0"/>
        <v>129.20992040701537</v>
      </c>
      <c r="P26" s="883">
        <f t="shared" si="0"/>
        <v>130.53254673026009</v>
      </c>
      <c r="Q26" s="883">
        <f t="shared" si="0"/>
        <v>133.08286554102807</v>
      </c>
      <c r="R26" s="883">
        <f t="shared" si="0"/>
        <v>136.37994942345088</v>
      </c>
      <c r="S26" s="883">
        <f t="shared" si="0"/>
        <v>137.5075305647712</v>
      </c>
      <c r="T26" s="883">
        <f t="shared" si="0"/>
        <v>137.71079266120717</v>
      </c>
      <c r="U26" s="883">
        <f t="shared" si="0"/>
        <v>139.12239269725831</v>
      </c>
      <c r="V26" s="883">
        <f t="shared" si="0"/>
        <v>140.01616377286061</v>
      </c>
      <c r="W26" s="883">
        <f t="shared" si="0"/>
        <v>140.55920690790575</v>
      </c>
      <c r="X26" s="883">
        <f t="shared" si="0"/>
        <v>141.48839818637379</v>
      </c>
      <c r="Y26" s="883">
        <f t="shared" si="0"/>
        <v>142.32063270660868</v>
      </c>
      <c r="Z26" s="883">
        <f t="shared" si="0"/>
        <v>143.56886531307296</v>
      </c>
      <c r="AA26" s="883">
        <f t="shared" si="0"/>
        <v>144.17285364099197</v>
      </c>
      <c r="AB26" s="883">
        <f t="shared" si="0"/>
        <v>145.55783957016081</v>
      </c>
      <c r="AC26" s="883">
        <f t="shared" si="0"/>
        <v>146.24035184690536</v>
      </c>
      <c r="AD26" s="883">
        <f t="shared" si="0"/>
        <v>147.36870363576162</v>
      </c>
      <c r="AE26" s="883">
        <f t="shared" si="0"/>
        <v>147.26439877076848</v>
      </c>
      <c r="AF26" s="883">
        <f t="shared" si="0"/>
        <v>151.33251638465123</v>
      </c>
      <c r="AG26" s="883">
        <f t="shared" si="0"/>
        <v>161.08470257811126</v>
      </c>
    </row>
    <row r="27" spans="2:35" ht="15" customHeight="1" x14ac:dyDescent="0.25">
      <c r="B27" s="1146" t="s">
        <v>44</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880" t="s">
        <v>35</v>
      </c>
    </row>
    <row r="28" spans="2:35" x14ac:dyDescent="0.25">
      <c r="B28" s="881" t="s">
        <v>37</v>
      </c>
      <c r="C28" s="881" t="s">
        <v>45</v>
      </c>
      <c r="D28" s="882" t="s">
        <v>35</v>
      </c>
      <c r="E28" s="883">
        <f>100*tertiaire!E28/tertiaire!$E28</f>
        <v>100</v>
      </c>
      <c r="F28" s="883">
        <f>100*tertiaire!F28/tertiaire!$E28</f>
        <v>103.90714079406789</v>
      </c>
      <c r="G28" s="883">
        <f>100*tertiaire!G28/tertiaire!$E28</f>
        <v>109.33655472604106</v>
      </c>
      <c r="H28" s="883">
        <f>100*tertiaire!H28/tertiaire!$E28</f>
        <v>114.95415107776867</v>
      </c>
      <c r="I28" s="883">
        <f>100*tertiaire!I28/tertiaire!$E28</f>
        <v>120.61995989983984</v>
      </c>
      <c r="J28" s="883">
        <f>100*tertiaire!J28/tertiaire!$E28</f>
        <v>126.18915029699073</v>
      </c>
      <c r="K28" s="883">
        <f>100*tertiaire!K28/tertiaire!$E28</f>
        <v>129.74729736040379</v>
      </c>
      <c r="L28" s="883">
        <f>100*tertiaire!L28/tertiaire!$E28</f>
        <v>130.48626547333146</v>
      </c>
      <c r="M28" s="883">
        <f>100*tertiaire!M28/tertiaire!$E28</f>
        <v>131.76958765621453</v>
      </c>
      <c r="N28" s="883">
        <f>100*tertiaire!N28/tertiaire!$E28</f>
        <v>134.32917433906516</v>
      </c>
      <c r="O28" s="883">
        <f>100*tertiaire!O28/tertiaire!$E28</f>
        <v>137.20882436810089</v>
      </c>
      <c r="P28" s="883">
        <f>100*tertiaire!P28/tertiaire!$E28</f>
        <v>142.80545773967819</v>
      </c>
      <c r="Q28" s="883">
        <f>100*tertiaire!Q28/tertiaire!$E28</f>
        <v>148.79276791039669</v>
      </c>
      <c r="R28" s="883">
        <f>100*tertiaire!R28/tertiaire!$E28</f>
        <v>153.41247243868924</v>
      </c>
      <c r="S28" s="883">
        <f>100*tertiaire!S28/tertiaire!$E28</f>
        <v>150.51752229840145</v>
      </c>
      <c r="T28" s="883">
        <f>100*tertiaire!T28/tertiaire!$E28</f>
        <v>153.11492616565647</v>
      </c>
      <c r="U28" s="883">
        <f>100*tertiaire!U28/tertiaire!$E28</f>
        <v>157.09214003885748</v>
      </c>
      <c r="V28" s="883">
        <f>100*tertiaire!V28/tertiaire!$E28</f>
        <v>156.6399894982286</v>
      </c>
      <c r="W28" s="883">
        <f>100*tertiaire!W28/tertiaire!$E28</f>
        <v>157.37324257061661</v>
      </c>
      <c r="X28" s="883">
        <f>100*tertiaire!X28/tertiaire!$E28</f>
        <v>161.03595127774014</v>
      </c>
      <c r="Y28" s="883">
        <f>100*tertiaire!Y28/tertiaire!$E28</f>
        <v>164.982614336018</v>
      </c>
      <c r="Z28" s="883">
        <f>100*tertiaire!Z28/tertiaire!$E28</f>
        <v>168.66486356866992</v>
      </c>
      <c r="AA28" s="883">
        <f>100*tertiaire!AA28/tertiaire!$E28</f>
        <v>172.62723823770307</v>
      </c>
      <c r="AB28" s="883">
        <f>100*tertiaire!AB28/tertiaire!$E28</f>
        <v>176.05555530755794</v>
      </c>
      <c r="AC28" s="883">
        <f>100*tertiaire!AC28/tertiaire!$E28</f>
        <v>180.93116484681158</v>
      </c>
      <c r="AD28" s="883">
        <f>100*tertiaire!AD28/tertiaire!$E28</f>
        <v>174.9712575716427</v>
      </c>
      <c r="AE28" s="883">
        <f>100*tertiaire!AE28/tertiaire!$E28</f>
        <v>187.26855225989101</v>
      </c>
      <c r="AF28" s="883">
        <f>100*tertiaire!AF28/tertiaire!$E28</f>
        <v>196.48254785345344</v>
      </c>
      <c r="AG28" s="883">
        <f>100*tertiaire!AG28/tertiaire!$E28</f>
        <v>197.49386230006291</v>
      </c>
    </row>
    <row r="29" spans="2:35" x14ac:dyDescent="0.25">
      <c r="B29" s="881" t="s">
        <v>37</v>
      </c>
      <c r="C29" s="881" t="s">
        <v>39</v>
      </c>
      <c r="D29" s="882" t="s">
        <v>35</v>
      </c>
      <c r="E29" s="883">
        <f>100*tertiaire!E29/tertiaire!$E29</f>
        <v>100</v>
      </c>
      <c r="F29" s="883">
        <f>100*tertiaire!F29/tertiaire!$E29</f>
        <v>104.62072769847346</v>
      </c>
      <c r="G29" s="883">
        <f>100*tertiaire!G29/tertiaire!$E29</f>
        <v>113.074706173729</v>
      </c>
      <c r="H29" s="883">
        <f>100*tertiaire!H29/tertiaire!$E29</f>
        <v>122.00770027468816</v>
      </c>
      <c r="I29" s="883">
        <f>100*tertiaire!I29/tertiaire!$E29</f>
        <v>130.64517944792183</v>
      </c>
      <c r="J29" s="883">
        <f>100*tertiaire!J29/tertiaire!$E29</f>
        <v>140.74503534921422</v>
      </c>
      <c r="K29" s="883">
        <f>100*tertiaire!K29/tertiaire!$E29</f>
        <v>152.77784032061962</v>
      </c>
      <c r="L29" s="883">
        <f>100*tertiaire!L29/tertiaire!$E29</f>
        <v>161.35846805061468</v>
      </c>
      <c r="M29" s="883">
        <f>100*tertiaire!M29/tertiaire!$E29</f>
        <v>165.62908092043048</v>
      </c>
      <c r="N29" s="883">
        <f>100*tertiaire!N29/tertiaire!$E29</f>
        <v>170.60104921871482</v>
      </c>
      <c r="O29" s="883">
        <f>100*tertiaire!O29/tertiaire!$E29</f>
        <v>176.61773314720583</v>
      </c>
      <c r="P29" s="883">
        <f>100*tertiaire!P29/tertiaire!$E29</f>
        <v>184.86569550141846</v>
      </c>
      <c r="Q29" s="883">
        <f>100*tertiaire!Q29/tertiaire!$E29</f>
        <v>195.76710046381771</v>
      </c>
      <c r="R29" s="883">
        <f>100*tertiaire!R29/tertiaire!$E29</f>
        <v>205.01193317422434</v>
      </c>
      <c r="S29" s="883">
        <f>100*tertiaire!S29/tertiaire!$E29</f>
        <v>208.4500382762192</v>
      </c>
      <c r="T29" s="883">
        <f>100*tertiaire!T29/tertiaire!$E29</f>
        <v>215.63639843292654</v>
      </c>
      <c r="U29" s="883">
        <f>100*tertiaire!U29/tertiaire!$E29</f>
        <v>219.96498851713423</v>
      </c>
      <c r="V29" s="883">
        <f>100*tertiaire!V29/tertiaire!$E29</f>
        <v>224.22265501868779</v>
      </c>
      <c r="W29" s="883">
        <f>100*tertiaire!W29/tertiaire!$E29</f>
        <v>226.85189354707975</v>
      </c>
      <c r="X29" s="883">
        <f>100*tertiaire!X29/tertiaire!$E29</f>
        <v>233.6470482280362</v>
      </c>
      <c r="Y29" s="883">
        <f>100*tertiaire!Y29/tertiaire!$E29</f>
        <v>241.64227495834646</v>
      </c>
      <c r="Z29" s="883">
        <f>100*tertiaire!Z29/tertiaire!$E29</f>
        <v>248.72618994010898</v>
      </c>
      <c r="AA29" s="883">
        <f>100*tertiaire!AA29/tertiaire!$E29</f>
        <v>256.9088575674337</v>
      </c>
      <c r="AB29" s="883">
        <f>100*tertiaire!AB29/tertiaire!$E29</f>
        <v>267.62113297608863</v>
      </c>
      <c r="AC29" s="883">
        <f>100*tertiaire!AC29/tertiaire!$E29</f>
        <v>282.94850722745082</v>
      </c>
      <c r="AD29" s="883">
        <f>100*tertiaire!AD29/tertiaire!$E29</f>
        <v>280.35473049038592</v>
      </c>
      <c r="AE29" s="883">
        <f>100*tertiaire!AE29/tertiaire!$E29</f>
        <v>305.08961138379789</v>
      </c>
      <c r="AF29" s="883">
        <f>100*tertiaire!AF29/tertiaire!$E29</f>
        <v>331.55480253973974</v>
      </c>
      <c r="AG29" s="883">
        <f>100*tertiaire!AG29/tertiaire!$E29</f>
        <v>352.1096951411717</v>
      </c>
    </row>
    <row r="30" spans="2:35" x14ac:dyDescent="0.25">
      <c r="B30" s="881" t="s">
        <v>40</v>
      </c>
      <c r="C30" s="881" t="s">
        <v>45</v>
      </c>
      <c r="D30" s="882" t="s">
        <v>35</v>
      </c>
      <c r="E30" s="883">
        <f>100*tertiaire!E30/tertiaire!$E30</f>
        <v>100</v>
      </c>
      <c r="F30" s="883">
        <f>100*tertiaire!F30/tertiaire!$E30</f>
        <v>105.16640409772342</v>
      </c>
      <c r="G30" s="883">
        <f>100*tertiaire!G30/tertiaire!$E30</f>
        <v>111.74836361634362</v>
      </c>
      <c r="H30" s="883">
        <f>100*tertiaire!H30/tertiaire!$E30</f>
        <v>119.19421823332102</v>
      </c>
      <c r="I30" s="883">
        <f>100*tertiaire!I30/tertiaire!$E30</f>
        <v>126.52198833424933</v>
      </c>
      <c r="J30" s="883">
        <f>100*tertiaire!J30/tertiaire!$E30</f>
        <v>133.05507153014634</v>
      </c>
      <c r="K30" s="883">
        <f>100*tertiaire!K30/tertiaire!$E30</f>
        <v>137.29095496403357</v>
      </c>
      <c r="L30" s="883">
        <f>100*tertiaire!L30/tertiaire!$E30</f>
        <v>137.8808520107838</v>
      </c>
      <c r="M30" s="883">
        <f>100*tertiaire!M30/tertiaire!$E30</f>
        <v>137.93821008551117</v>
      </c>
      <c r="N30" s="883">
        <f>100*tertiaire!N30/tertiaire!$E30</f>
        <v>140.47542475166793</v>
      </c>
      <c r="O30" s="883">
        <f>100*tertiaire!O30/tertiaire!$E30</f>
        <v>143.97144667656676</v>
      </c>
      <c r="P30" s="883">
        <f>100*tertiaire!P30/tertiaire!$E30</f>
        <v>150.15072543986236</v>
      </c>
      <c r="Q30" s="883">
        <f>100*tertiaire!Q30/tertiaire!$E30</f>
        <v>156.74746009149439</v>
      </c>
      <c r="R30" s="883">
        <f>100*tertiaire!R30/tertiaire!$E30</f>
        <v>161.3994059601612</v>
      </c>
      <c r="S30" s="883">
        <f>100*tertiaire!S30/tertiaire!$E30</f>
        <v>158.05848813823943</v>
      </c>
      <c r="T30" s="883">
        <f>100*tertiaire!T30/tertiaire!$E30</f>
        <v>159.64837894347892</v>
      </c>
      <c r="U30" s="883">
        <f>100*tertiaire!U30/tertiaire!$E30</f>
        <v>163.85162593617002</v>
      </c>
      <c r="V30" s="883">
        <f>100*tertiaire!V30/tertiaire!$E30</f>
        <v>164.88515479386322</v>
      </c>
      <c r="W30" s="883">
        <f>100*tertiaire!W30/tertiaire!$E30</f>
        <v>166.06982234602745</v>
      </c>
      <c r="X30" s="883">
        <f>100*tertiaire!X30/tertiaire!$E30</f>
        <v>170.89275999356585</v>
      </c>
      <c r="Y30" s="883">
        <f>100*tertiaire!Y30/tertiaire!$E30</f>
        <v>178.17678786260288</v>
      </c>
      <c r="Z30" s="883">
        <f>100*tertiaire!Z30/tertiaire!$E30</f>
        <v>183.62162054533198</v>
      </c>
      <c r="AA30" s="883">
        <f>100*tertiaire!AA30/tertiaire!$E30</f>
        <v>190.53114410964344</v>
      </c>
      <c r="AB30" s="883">
        <f>100*tertiaire!AB30/tertiaire!$E30</f>
        <v>197.93809025021298</v>
      </c>
      <c r="AC30" s="883">
        <f>100*tertiaire!AC30/tertiaire!$E30</f>
        <v>204.20352149962656</v>
      </c>
      <c r="AD30" s="883">
        <f>100*tertiaire!AD30/tertiaire!$E30</f>
        <v>198.37833362951335</v>
      </c>
      <c r="AE30" s="883">
        <f>100*tertiaire!AE30/tertiaire!$E30</f>
        <v>211.53512978811713</v>
      </c>
      <c r="AF30" s="883">
        <f>100*tertiaire!AF30/tertiaire!$E30</f>
        <v>220.93752596982895</v>
      </c>
      <c r="AG30" s="883">
        <f>100*tertiaire!AG30/tertiaire!$E30</f>
        <v>223.44545313670966</v>
      </c>
    </row>
    <row r="31" spans="2:35" x14ac:dyDescent="0.25">
      <c r="B31" s="881" t="s">
        <v>40</v>
      </c>
      <c r="C31" s="881" t="s">
        <v>39</v>
      </c>
      <c r="D31" s="882" t="s">
        <v>35</v>
      </c>
      <c r="E31" s="883">
        <f>100*tertiaire!E31/tertiaire!$E31</f>
        <v>100</v>
      </c>
      <c r="F31" s="883">
        <f>100*tertiaire!F31/tertiaire!$E31</f>
        <v>106.34925443468309</v>
      </c>
      <c r="G31" s="883">
        <f>100*tertiaire!G31/tertiaire!$E31</f>
        <v>115.52122252516072</v>
      </c>
      <c r="H31" s="883">
        <f>100*tertiaire!H31/tertiaire!$E31</f>
        <v>125.67774075196068</v>
      </c>
      <c r="I31" s="883">
        <f>100*tertiaire!I31/tertiaire!$E31</f>
        <v>136.01635867918813</v>
      </c>
      <c r="J31" s="883">
        <f>100*tertiaire!J31/tertiaire!$E31</f>
        <v>148.01406981049513</v>
      </c>
      <c r="K31" s="883">
        <f>100*tertiaire!K31/tertiaire!$E31</f>
        <v>158.83637954828504</v>
      </c>
      <c r="L31" s="883">
        <f>100*tertiaire!L31/tertiaire!$E31</f>
        <v>165.98168905045608</v>
      </c>
      <c r="M31" s="883">
        <f>100*tertiaire!M31/tertiaire!$E31</f>
        <v>169.24534652798815</v>
      </c>
      <c r="N31" s="883">
        <f>100*tertiaire!N31/tertiaire!$E31</f>
        <v>174.65751119189471</v>
      </c>
      <c r="O31" s="883">
        <f>100*tertiaire!O31/tertiaire!$E31</f>
        <v>182.1000370258171</v>
      </c>
      <c r="P31" s="883">
        <f>100*tertiaire!P31/tertiaire!$E31</f>
        <v>191.79238614561245</v>
      </c>
      <c r="Q31" s="883">
        <f>100*tertiaire!Q31/tertiaire!$E31</f>
        <v>204.03817025143897</v>
      </c>
      <c r="R31" s="883">
        <f>100*tertiaire!R31/tertiaire!$E31</f>
        <v>213.57299134942272</v>
      </c>
      <c r="S31" s="883">
        <f>100*tertiaire!S31/tertiaire!$E31</f>
        <v>212.99202261940826</v>
      </c>
      <c r="T31" s="883">
        <f>100*tertiaire!T31/tertiaire!$E31</f>
        <v>219.44663233363627</v>
      </c>
      <c r="U31" s="883">
        <f>100*tertiaire!U31/tertiaire!$E31</f>
        <v>227.474839274294</v>
      </c>
      <c r="V31" s="883">
        <f>100*tertiaire!V31/tertiaire!$E31</f>
        <v>232.66484903564577</v>
      </c>
      <c r="W31" s="883">
        <f>100*tertiaire!W31/tertiaire!$E31</f>
        <v>235.42360900737151</v>
      </c>
      <c r="X31" s="883">
        <f>100*tertiaire!X31/tertiaire!$E31</f>
        <v>243.16705375475445</v>
      </c>
      <c r="Y31" s="883">
        <f>100*tertiaire!Y31/tertiaire!$E31</f>
        <v>253.86919788616245</v>
      </c>
      <c r="Z31" s="883">
        <f>100*tertiaire!Z31/tertiaire!$E31</f>
        <v>261.3898145343162</v>
      </c>
      <c r="AA31" s="883">
        <f>100*tertiaire!AA31/tertiaire!$E31</f>
        <v>274.57706418930292</v>
      </c>
      <c r="AB31" s="883">
        <f>100*tertiaire!AB31/tertiaire!$E31</f>
        <v>291.26863913292266</v>
      </c>
      <c r="AC31" s="883">
        <f>100*tertiaire!AC31/tertiaire!$E31</f>
        <v>308.11774209835403</v>
      </c>
      <c r="AD31" s="883">
        <f>100*tertiaire!AD31/tertiaire!$E31</f>
        <v>304.58312295937259</v>
      </c>
      <c r="AE31" s="883">
        <f>100*tertiaire!AE31/tertiaire!$E31</f>
        <v>333.56625938267865</v>
      </c>
      <c r="AF31" s="883">
        <f>100*tertiaire!AF31/tertiaire!$E31</f>
        <v>367.63674307448923</v>
      </c>
      <c r="AG31" s="883">
        <f>100*tertiaire!AG31/tertiaire!$E31</f>
        <v>390.68632400955937</v>
      </c>
      <c r="AI31">
        <f>AG31/AG30</f>
        <v>1.7484639697301312</v>
      </c>
    </row>
    <row r="32" spans="2:35" ht="15" customHeight="1" x14ac:dyDescent="0.25">
      <c r="B32" s="1146" t="s">
        <v>46</v>
      </c>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880" t="s">
        <v>35</v>
      </c>
    </row>
    <row r="33" spans="2:33" x14ac:dyDescent="0.25">
      <c r="B33" s="881" t="s">
        <v>37</v>
      </c>
      <c r="C33" s="881" t="s">
        <v>38</v>
      </c>
      <c r="D33" s="882" t="s">
        <v>35</v>
      </c>
      <c r="E33" s="883">
        <f>100*tertiaire!E33/tertiaire!$E33</f>
        <v>100</v>
      </c>
      <c r="F33" s="883">
        <f>100*tertiaire!F33/tertiaire!$E33</f>
        <v>101.92618119162057</v>
      </c>
      <c r="G33" s="883">
        <f>100*tertiaire!G33/tertiaire!$E33</f>
        <v>104.97022460022369</v>
      </c>
      <c r="H33" s="883">
        <f>100*tertiaire!H33/tertiaire!$E33</f>
        <v>108.92234212992352</v>
      </c>
      <c r="I33" s="883">
        <f>100*tertiaire!I33/tertiaire!$E33</f>
        <v>113.43792509295366</v>
      </c>
      <c r="J33" s="883">
        <f>100*tertiaire!J33/tertiaire!$E33</f>
        <v>119.11762038632448</v>
      </c>
      <c r="K33" s="883">
        <f>100*tertiaire!K33/tertiaire!$E33</f>
        <v>124.29884223572444</v>
      </c>
      <c r="L33" s="883">
        <f>100*tertiaire!L33/tertiaire!$E33</f>
        <v>127.61282911641123</v>
      </c>
      <c r="M33" s="883">
        <f>100*tertiaire!M33/tertiaire!$E33</f>
        <v>131.09609745775521</v>
      </c>
      <c r="N33" s="883">
        <f>100*tertiaire!N33/tertiaire!$E33</f>
        <v>135.95326622532571</v>
      </c>
      <c r="O33" s="883">
        <f>100*tertiaire!O33/tertiaire!$E33</f>
        <v>141.85484114748647</v>
      </c>
      <c r="P33" s="883">
        <f>100*tertiaire!P33/tertiaire!$E33</f>
        <v>149.16749795955383</v>
      </c>
      <c r="Q33" s="883">
        <f>100*tertiaire!Q33/tertiaire!$E33</f>
        <v>156.64671563737494</v>
      </c>
      <c r="R33" s="883">
        <f>100*tertiaire!R33/tertiaire!$E33</f>
        <v>160.48396360448595</v>
      </c>
      <c r="S33" s="883">
        <f>100*tertiaire!S33/tertiaire!$E33</f>
        <v>158.07714397992805</v>
      </c>
      <c r="T33" s="883">
        <f>100*tertiaire!T33/tertiaire!$E33</f>
        <v>160.1713974789154</v>
      </c>
      <c r="U33" s="883">
        <f>100*tertiaire!U33/tertiaire!$E33</f>
        <v>161.50962788307487</v>
      </c>
      <c r="V33" s="883">
        <f>100*tertiaire!V33/tertiaire!$E33</f>
        <v>157.72135062422538</v>
      </c>
      <c r="W33" s="883">
        <f>100*tertiaire!W33/tertiaire!$E33</f>
        <v>155.94540672893805</v>
      </c>
      <c r="X33" s="883">
        <f>100*tertiaire!X33/tertiaire!$E33</f>
        <v>157.80145702971495</v>
      </c>
      <c r="Y33" s="883">
        <f>100*tertiaire!Y33/tertiaire!$E33</f>
        <v>163.36900335540039</v>
      </c>
      <c r="Z33" s="883">
        <f>100*tertiaire!Z33/tertiaire!$E33</f>
        <v>167.52758380943743</v>
      </c>
      <c r="AA33" s="883">
        <f>100*tertiaire!AA33/tertiaire!$E33</f>
        <v>172.18493999576796</v>
      </c>
      <c r="AB33" s="883">
        <f>100*tertiaire!AB33/tertiaire!$E33</f>
        <v>177.46984673982044</v>
      </c>
      <c r="AC33" s="883">
        <f>100*tertiaire!AC33/tertiaire!$E33</f>
        <v>181.97726791814031</v>
      </c>
      <c r="AD33" s="883">
        <f>100*tertiaire!AD33/tertiaire!$E33</f>
        <v>169.0922281672259</v>
      </c>
      <c r="AE33" s="883">
        <f>100*tertiaire!AE33/tertiaire!$E33</f>
        <v>179.14936066019769</v>
      </c>
      <c r="AF33" s="883">
        <f>100*tertiaire!AF33/tertiaire!$E33</f>
        <v>189.61911671352135</v>
      </c>
      <c r="AG33" s="883">
        <f>100*tertiaire!AG33/tertiaire!$E33</f>
        <v>192.78800519935916</v>
      </c>
    </row>
    <row r="34" spans="2:33" x14ac:dyDescent="0.25">
      <c r="B34" s="881" t="s">
        <v>37</v>
      </c>
      <c r="C34" s="881" t="s">
        <v>39</v>
      </c>
      <c r="D34" s="882" t="s">
        <v>35</v>
      </c>
      <c r="E34" s="883">
        <f>100*tertiaire!E34/tertiaire!$E34</f>
        <v>100</v>
      </c>
      <c r="F34" s="883">
        <f>100*tertiaire!F34/tertiaire!$E34</f>
        <v>105.71068275986309</v>
      </c>
      <c r="G34" s="883">
        <f>100*tertiaire!G34/tertiaire!$E34</f>
        <v>111.38923106136221</v>
      </c>
      <c r="H34" s="883">
        <f>100*tertiaire!H34/tertiaire!$E34</f>
        <v>118.26941335138056</v>
      </c>
      <c r="I34" s="883">
        <f>100*tertiaire!I34/tertiaire!$E34</f>
        <v>125.54981571375014</v>
      </c>
      <c r="J34" s="883">
        <f>100*tertiaire!J34/tertiaire!$E34</f>
        <v>135.82359156129647</v>
      </c>
      <c r="K34" s="883">
        <f>100*tertiaire!K34/tertiaire!$E34</f>
        <v>148.95782108896864</v>
      </c>
      <c r="L34" s="883">
        <f>100*tertiaire!L34/tertiaire!$E34</f>
        <v>159.37863642781676</v>
      </c>
      <c r="M34" s="883">
        <f>100*tertiaire!M34/tertiaire!$E34</f>
        <v>169.85154854007314</v>
      </c>
      <c r="N34" s="883">
        <f>100*tertiaire!N34/tertiaire!$E34</f>
        <v>181.47107655304376</v>
      </c>
      <c r="O34" s="883">
        <f>100*tertiaire!O34/tertiaire!$E34</f>
        <v>193.17678334071778</v>
      </c>
      <c r="P34" s="883">
        <f>100*tertiaire!P34/tertiaire!$E34</f>
        <v>209.53370953370953</v>
      </c>
      <c r="Q34" s="883">
        <f>100*tertiaire!Q34/tertiaire!$E34</f>
        <v>229.08606679098483</v>
      </c>
      <c r="R34" s="883">
        <f>100*tertiaire!R34/tertiaire!$E34</f>
        <v>245.83639665606879</v>
      </c>
      <c r="S34" s="883">
        <f>100*tertiaire!S34/tertiaire!$E34</f>
        <v>250.15263867722885</v>
      </c>
      <c r="T34" s="883">
        <f>100*tertiaire!T34/tertiaire!$E34</f>
        <v>244.20192125110157</v>
      </c>
      <c r="U34" s="883">
        <f>100*tertiaire!U34/tertiaire!$E34</f>
        <v>245.3967388393618</v>
      </c>
      <c r="V34" s="883">
        <f>100*tertiaire!V34/tertiaire!$E34</f>
        <v>238.76584204453056</v>
      </c>
      <c r="W34" s="883">
        <f>100*tertiaire!W34/tertiaire!$E34</f>
        <v>234.71154454761012</v>
      </c>
      <c r="X34" s="883">
        <f>100*tertiaire!X34/tertiaire!$E34</f>
        <v>238.2750612258809</v>
      </c>
      <c r="Y34" s="883">
        <f>100*tertiaire!Y34/tertiaire!$E34</f>
        <v>249.44908879335108</v>
      </c>
      <c r="Z34" s="883">
        <f>100*tertiaire!Z34/tertiaire!$E34</f>
        <v>257.5498936154674</v>
      </c>
      <c r="AA34" s="883">
        <f>100*tertiaire!AA34/tertiaire!$E34</f>
        <v>267.02468997550966</v>
      </c>
      <c r="AB34" s="883">
        <f>100*tertiaire!AB34/tertiaire!$E34</f>
        <v>277.65437929372354</v>
      </c>
      <c r="AC34" s="883">
        <f>100*tertiaire!AC34/tertiaire!$E34</f>
        <v>288.434029417636</v>
      </c>
      <c r="AD34" s="883">
        <f>100*tertiaire!AD34/tertiaire!$E34</f>
        <v>272.35121989220352</v>
      </c>
      <c r="AE34" s="883">
        <f>100*tertiaire!AE34/tertiaire!$E34</f>
        <v>292.33057593713329</v>
      </c>
      <c r="AF34" s="883">
        <f>100*tertiaire!AF34/tertiaire!$E34</f>
        <v>321.95611212004655</v>
      </c>
      <c r="AG34" s="883">
        <f>100*tertiaire!AG34/tertiaire!$E34</f>
        <v>351.96969623199129</v>
      </c>
    </row>
    <row r="35" spans="2:33" x14ac:dyDescent="0.25">
      <c r="B35" s="881" t="s">
        <v>40</v>
      </c>
      <c r="C35" s="881" t="s">
        <v>39</v>
      </c>
      <c r="D35" s="882" t="s">
        <v>35</v>
      </c>
      <c r="E35" s="883">
        <f>100*E34/E33</f>
        <v>100</v>
      </c>
      <c r="F35" s="883">
        <f t="shared" ref="F35:AG35" si="1">100*F34/F33</f>
        <v>103.71298279205386</v>
      </c>
      <c r="G35" s="883">
        <f t="shared" si="1"/>
        <v>106.11507357022921</v>
      </c>
      <c r="H35" s="883">
        <f t="shared" si="1"/>
        <v>108.58140858769616</v>
      </c>
      <c r="I35" s="883">
        <f t="shared" si="1"/>
        <v>110.677108745485</v>
      </c>
      <c r="J35" s="883">
        <f t="shared" si="1"/>
        <v>114.02476906505593</v>
      </c>
      <c r="K35" s="883">
        <f t="shared" si="1"/>
        <v>119.8384622171139</v>
      </c>
      <c r="L35" s="883">
        <f t="shared" si="1"/>
        <v>124.89233059979264</v>
      </c>
      <c r="M35" s="883">
        <f t="shared" si="1"/>
        <v>129.56262759446869</v>
      </c>
      <c r="N35" s="883">
        <f t="shared" si="1"/>
        <v>133.48048310386153</v>
      </c>
      <c r="O35" s="883">
        <f t="shared" si="1"/>
        <v>136.17919683112675</v>
      </c>
      <c r="P35" s="883">
        <f t="shared" si="1"/>
        <v>140.46874312427212</v>
      </c>
      <c r="Q35" s="883">
        <f t="shared" si="1"/>
        <v>146.24377272058572</v>
      </c>
      <c r="R35" s="883">
        <f t="shared" si="1"/>
        <v>153.18439994536439</v>
      </c>
      <c r="S35" s="883">
        <f t="shared" si="1"/>
        <v>158.24719018771756</v>
      </c>
      <c r="T35" s="883">
        <f t="shared" si="1"/>
        <v>152.46287732692582</v>
      </c>
      <c r="U35" s="883">
        <f t="shared" si="1"/>
        <v>151.93938717821646</v>
      </c>
      <c r="V35" s="883">
        <f t="shared" si="1"/>
        <v>151.38460398642886</v>
      </c>
      <c r="W35" s="883">
        <f t="shared" si="1"/>
        <v>150.50878988413052</v>
      </c>
      <c r="X35" s="883">
        <f t="shared" si="1"/>
        <v>150.99674344642602</v>
      </c>
      <c r="Y35" s="883">
        <f t="shared" si="1"/>
        <v>152.69058613933521</v>
      </c>
      <c r="Z35" s="883">
        <f t="shared" si="1"/>
        <v>153.7358133860692</v>
      </c>
      <c r="AA35" s="883">
        <f t="shared" si="1"/>
        <v>155.0801655371676</v>
      </c>
      <c r="AB35" s="883">
        <f t="shared" si="1"/>
        <v>156.4515800257486</v>
      </c>
      <c r="AC35" s="883">
        <f t="shared" si="1"/>
        <v>158.50003284332394</v>
      </c>
      <c r="AD35" s="883">
        <f t="shared" si="1"/>
        <v>161.06666926339059</v>
      </c>
      <c r="AE35" s="883">
        <f t="shared" si="1"/>
        <v>163.1770132250779</v>
      </c>
      <c r="AF35" s="883">
        <f t="shared" si="1"/>
        <v>169.79095657663115</v>
      </c>
      <c r="AG35" s="883">
        <f t="shared" si="1"/>
        <v>182.56825463182977</v>
      </c>
    </row>
    <row r="36" spans="2:33" ht="15" customHeight="1" x14ac:dyDescent="0.25">
      <c r="B36" s="1146" t="s">
        <v>47</v>
      </c>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880" t="s">
        <v>35</v>
      </c>
    </row>
    <row r="37" spans="2:33" x14ac:dyDescent="0.25">
      <c r="B37" s="881" t="s">
        <v>37</v>
      </c>
      <c r="C37" s="881" t="s">
        <v>48</v>
      </c>
      <c r="D37" s="882" t="s">
        <v>35</v>
      </c>
      <c r="E37" s="883">
        <f>100*tertiaire!E37/tertiaire!$E37</f>
        <v>100</v>
      </c>
      <c r="F37" s="883">
        <f>100*tertiaire!F37/tertiaire!$E37</f>
        <v>102.92860777269487</v>
      </c>
      <c r="G37" s="883">
        <f>100*tertiaire!G37/tertiaire!$E37</f>
        <v>106.37160773355505</v>
      </c>
      <c r="H37" s="883">
        <f>100*tertiaire!H37/tertiaire!$E37</f>
        <v>108.71477860498547</v>
      </c>
      <c r="I37" s="883">
        <f>100*tertiaire!I37/tertiaire!$E37</f>
        <v>109.86940344976048</v>
      </c>
      <c r="J37" s="883">
        <f>100*tertiaire!J37/tertiaire!$E37</f>
        <v>114.75950949496578</v>
      </c>
      <c r="K37" s="883">
        <f>100*tertiaire!K37/tertiaire!$E37</f>
        <v>117.44177357966912</v>
      </c>
      <c r="L37" s="883">
        <f>100*tertiaire!L37/tertiaire!$E37</f>
        <v>118.24508884147303</v>
      </c>
      <c r="M37" s="883">
        <f>100*tertiaire!M37/tertiaire!$E37</f>
        <v>121.42063332981471</v>
      </c>
      <c r="N37" s="883">
        <f>100*tertiaire!N37/tertiaire!$E37</f>
        <v>125.30733658233419</v>
      </c>
      <c r="O37" s="883">
        <f>100*tertiaire!O37/tertiaire!$E37</f>
        <v>131.13027512925038</v>
      </c>
      <c r="P37" s="883">
        <f>100*tertiaire!P37/tertiaire!$E37</f>
        <v>133.86994429098206</v>
      </c>
      <c r="Q37" s="883">
        <f>100*tertiaire!Q37/tertiaire!$E37</f>
        <v>140.85035421541849</v>
      </c>
      <c r="R37" s="883">
        <f>100*tertiaire!R37/tertiaire!$E37</f>
        <v>141.37115110226051</v>
      </c>
      <c r="S37" s="883">
        <f>100*tertiaire!S37/tertiaire!$E37</f>
        <v>134.31554527113818</v>
      </c>
      <c r="T37" s="883">
        <f>100*tertiaire!T37/tertiaire!$E37</f>
        <v>138.089929085753</v>
      </c>
      <c r="U37" s="883">
        <f>100*tertiaire!U37/tertiaire!$E37</f>
        <v>139.28321933365041</v>
      </c>
      <c r="V37" s="883">
        <f>100*tertiaire!V37/tertiaire!$E37</f>
        <v>141.42926781247516</v>
      </c>
      <c r="W37" s="883">
        <f>100*tertiaire!W37/tertiaire!$E37</f>
        <v>141.97912305442452</v>
      </c>
      <c r="X37" s="883">
        <f>100*tertiaire!X37/tertiaire!$E37</f>
        <v>146.3283878780403</v>
      </c>
      <c r="Y37" s="883">
        <f>100*tertiaire!Y37/tertiaire!$E37</f>
        <v>147.9506743317468</v>
      </c>
      <c r="Z37" s="883">
        <f>100*tertiaire!Z37/tertiaire!$E37</f>
        <v>151.9722320730705</v>
      </c>
      <c r="AA37" s="883">
        <f>100*tertiaire!AA37/tertiaire!$E37</f>
        <v>157.17462648153133</v>
      </c>
      <c r="AB37" s="883">
        <f>100*tertiaire!AB37/tertiaire!$E37</f>
        <v>158.49316417021791</v>
      </c>
      <c r="AC37" s="883">
        <f>100*tertiaire!AC37/tertiaire!$E37</f>
        <v>160.66530586587376</v>
      </c>
      <c r="AD37" s="883">
        <f>100*tertiaire!AD37/tertiaire!$E37</f>
        <v>140.28021742765952</v>
      </c>
      <c r="AE37" s="883">
        <f>100*tertiaire!AE37/tertiaire!$E37</f>
        <v>155.17268372293273</v>
      </c>
      <c r="AF37" s="883">
        <f>100*tertiaire!AF37/tertiaire!$E37</f>
        <v>164.40920805900862</v>
      </c>
      <c r="AG37" s="883" t="e">
        <f>100*tertiaire!AG37/tertiaire!$E37</f>
        <v>#VALUE!</v>
      </c>
    </row>
    <row r="38" spans="2:33" x14ac:dyDescent="0.25">
      <c r="B38" s="881" t="s">
        <v>37</v>
      </c>
      <c r="C38" s="881" t="s">
        <v>49</v>
      </c>
      <c r="D38" s="882" t="s">
        <v>35</v>
      </c>
      <c r="E38" s="883">
        <f>100*tertiaire!E38/tertiaire!$E38</f>
        <v>100</v>
      </c>
      <c r="F38" s="883">
        <f>100*tertiaire!F38/tertiaire!$E38</f>
        <v>106.65515671996201</v>
      </c>
      <c r="G38" s="883">
        <f>100*tertiaire!G38/tertiaire!$E38</f>
        <v>112.88734763337027</v>
      </c>
      <c r="H38" s="883">
        <f>100*tertiaire!H38/tertiaire!$E38</f>
        <v>119.70699105588096</v>
      </c>
      <c r="I38" s="883">
        <f>100*tertiaire!I38/tertiaire!$E38</f>
        <v>125.25229539338294</v>
      </c>
      <c r="J38" s="883">
        <f>100*tertiaire!J38/tertiaire!$E38</f>
        <v>132.46274932721229</v>
      </c>
      <c r="K38" s="883">
        <f>100*tertiaire!K38/tertiaire!$E38</f>
        <v>141.84047015988602</v>
      </c>
      <c r="L38" s="883">
        <f>100*tertiaire!L38/tertiaire!$E38</f>
        <v>148.54509656482509</v>
      </c>
      <c r="M38" s="883">
        <f>100*tertiaire!M38/tertiaire!$E38</f>
        <v>159.25973563400348</v>
      </c>
      <c r="N38" s="883">
        <f>100*tertiaire!N38/tertiaire!$E38</f>
        <v>170.08395005540604</v>
      </c>
      <c r="O38" s="883">
        <f>100*tertiaire!O38/tertiaire!$E38</f>
        <v>181.23936401772994</v>
      </c>
      <c r="P38" s="883">
        <f>100*tertiaire!P38/tertiaire!$E38</f>
        <v>191.48206229222731</v>
      </c>
      <c r="Q38" s="883">
        <f>100*tertiaire!Q38/tertiaire!$E38</f>
        <v>203.04090153553904</v>
      </c>
      <c r="R38" s="883">
        <f>100*tertiaire!R38/tertiaire!$E38</f>
        <v>208.31659608991609</v>
      </c>
      <c r="S38" s="883">
        <f>100*tertiaire!S38/tertiaire!$E38</f>
        <v>213.10921917049231</v>
      </c>
      <c r="T38" s="883">
        <f>100*tertiaire!T38/tertiaire!$E38</f>
        <v>219.91031146113662</v>
      </c>
      <c r="U38" s="883">
        <f>100*tertiaire!U38/tertiaire!$E38</f>
        <v>223.38382539179992</v>
      </c>
      <c r="V38" s="883">
        <f>100*tertiaire!V38/tertiaire!$E38</f>
        <v>228.32559957258192</v>
      </c>
      <c r="W38" s="883">
        <f>100*tertiaire!W38/tertiaire!$E38</f>
        <v>235.45022360297611</v>
      </c>
      <c r="X38" s="883">
        <f>100*tertiaire!X38/tertiaire!$E38</f>
        <v>245.5037003324363</v>
      </c>
      <c r="Y38" s="883">
        <f>100*tertiaire!Y38/tertiaire!$E38</f>
        <v>251.73465450372012</v>
      </c>
      <c r="Z38" s="883">
        <f>100*tertiaire!Z38/tertiaire!$E38</f>
        <v>262.67512268481875</v>
      </c>
      <c r="AA38" s="883">
        <f>100*tertiaire!AA38/tertiaire!$E38</f>
        <v>275.08805603925913</v>
      </c>
      <c r="AB38" s="883">
        <f>100*tertiaire!AB38/tertiaire!$E38</f>
        <v>282.62377315181254</v>
      </c>
      <c r="AC38" s="883">
        <f>100*tertiaire!AC38/tertiaire!$E38</f>
        <v>295.50444237771092</v>
      </c>
      <c r="AD38" s="883">
        <f>100*tertiaire!AD38/tertiaire!$E38</f>
        <v>288.67589441190438</v>
      </c>
      <c r="AE38" s="883">
        <f>100*tertiaire!AE38/tertiaire!$E38</f>
        <v>313.85324323254707</v>
      </c>
      <c r="AF38" s="883">
        <f>100*tertiaire!AF38/tertiaire!$E38</f>
        <v>342.87067634953303</v>
      </c>
      <c r="AG38" s="883" t="e">
        <f>100*tertiaire!AG38/tertiaire!$E38</f>
        <v>#VALUE!</v>
      </c>
    </row>
    <row r="39" spans="2:33" x14ac:dyDescent="0.25">
      <c r="B39" s="881" t="s">
        <v>40</v>
      </c>
      <c r="C39" s="881" t="s">
        <v>49</v>
      </c>
      <c r="D39" s="882" t="s">
        <v>35</v>
      </c>
      <c r="E39" s="883">
        <f>100*E38/E37</f>
        <v>100</v>
      </c>
      <c r="F39" s="883">
        <f t="shared" ref="F39:AG39" si="2">100*F38/F37</f>
        <v>103.62051817070795</v>
      </c>
      <c r="G39" s="883">
        <f t="shared" si="2"/>
        <v>106.12545023869167</v>
      </c>
      <c r="H39" s="883">
        <f t="shared" si="2"/>
        <v>110.11105628135034</v>
      </c>
      <c r="I39" s="883">
        <f t="shared" si="2"/>
        <v>114.00106987079121</v>
      </c>
      <c r="J39" s="883">
        <f t="shared" si="2"/>
        <v>115.42638157844611</v>
      </c>
      <c r="K39" s="883">
        <f t="shared" si="2"/>
        <v>120.7751431509722</v>
      </c>
      <c r="L39" s="883">
        <f t="shared" si="2"/>
        <v>125.62474942530103</v>
      </c>
      <c r="M39" s="883">
        <f t="shared" si="2"/>
        <v>131.16365091047291</v>
      </c>
      <c r="N39" s="883">
        <f t="shared" si="2"/>
        <v>135.73343324846027</v>
      </c>
      <c r="O39" s="883">
        <f t="shared" si="2"/>
        <v>138.21321112846658</v>
      </c>
      <c r="P39" s="883">
        <f t="shared" si="2"/>
        <v>143.03588703676348</v>
      </c>
      <c r="Q39" s="883">
        <f t="shared" si="2"/>
        <v>144.15363217688858</v>
      </c>
      <c r="R39" s="883">
        <f t="shared" si="2"/>
        <v>147.35438911382332</v>
      </c>
      <c r="S39" s="883">
        <f t="shared" si="2"/>
        <v>158.66310838428723</v>
      </c>
      <c r="T39" s="883">
        <f t="shared" si="2"/>
        <v>159.25152030788115</v>
      </c>
      <c r="U39" s="883">
        <f t="shared" si="2"/>
        <v>160.38100387146281</v>
      </c>
      <c r="V39" s="883">
        <f t="shared" si="2"/>
        <v>161.44154820579635</v>
      </c>
      <c r="W39" s="883">
        <f t="shared" si="2"/>
        <v>165.83439771826281</v>
      </c>
      <c r="X39" s="883">
        <f t="shared" si="2"/>
        <v>167.7758525823815</v>
      </c>
      <c r="Y39" s="883">
        <f t="shared" si="2"/>
        <v>170.14768985727</v>
      </c>
      <c r="Z39" s="883">
        <f t="shared" si="2"/>
        <v>172.84415652888526</v>
      </c>
      <c r="AA39" s="883">
        <f t="shared" si="2"/>
        <v>175.02065199536716</v>
      </c>
      <c r="AB39" s="883">
        <f t="shared" si="2"/>
        <v>178.31921940070632</v>
      </c>
      <c r="AC39" s="883">
        <f t="shared" si="2"/>
        <v>183.92548458744619</v>
      </c>
      <c r="AD39" s="883">
        <f t="shared" si="2"/>
        <v>205.78517748646232</v>
      </c>
      <c r="AE39" s="883">
        <f t="shared" si="2"/>
        <v>202.26062713005922</v>
      </c>
      <c r="AF39" s="883">
        <f t="shared" si="2"/>
        <v>208.54712482190914</v>
      </c>
      <c r="AG39" s="883" t="e">
        <f t="shared" si="2"/>
        <v>#VALUE!</v>
      </c>
    </row>
  </sheetData>
  <mergeCells count="8">
    <mergeCell ref="B32:AF32"/>
    <mergeCell ref="B36:AF36"/>
    <mergeCell ref="B6:D6"/>
    <mergeCell ref="B8:AF8"/>
    <mergeCell ref="B13:AF13"/>
    <mergeCell ref="B18:AF18"/>
    <mergeCell ref="B23:AF23"/>
    <mergeCell ref="B27:AF2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 publié</vt:lpstr>
      <vt:lpstr>total</vt:lpstr>
      <vt:lpstr>industrie</vt:lpstr>
      <vt:lpstr>industrie (2)</vt:lpstr>
      <vt:lpstr>prix production industrie</vt:lpstr>
      <vt:lpstr>construction</vt:lpstr>
      <vt:lpstr>tertiaire</vt:lpstr>
      <vt:lpstr>tertiaire (2)</vt:lpstr>
      <vt:lpstr>prix production tertiaire</vt:lpstr>
      <vt:lpstr>commerce</vt:lpstr>
      <vt:lpstr>transport</vt:lpstr>
      <vt:lpstr>prix production transport</vt:lpstr>
      <vt:lpstr>information</vt:lpstr>
      <vt:lpstr>prix production information</vt:lpstr>
      <vt:lpstr>financiers</vt:lpstr>
      <vt:lpstr>prix production financier</vt:lpstr>
      <vt:lpstr>SRE1</vt:lpstr>
      <vt:lpstr>prix production SRE1</vt:lpstr>
      <vt:lpstr>SRE2</vt:lpstr>
      <vt:lpstr>administration</vt:lpstr>
      <vt:lpstr>prix production admin</vt:lpstr>
      <vt:lpstr>éducation</vt:lpstr>
      <vt:lpstr>prix production education</vt:lpstr>
      <vt:lpstr>santé</vt:lpstr>
      <vt:lpstr>prix production sante</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2025-01-28T15:37:39Z</dcterms:created>
  <dcterms:modified xsi:type="dcterms:W3CDTF">2025-01-29T12:13:38Z</dcterms:modified>
</cp:coreProperties>
</file>