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ableaux excel1\"/>
    </mc:Choice>
  </mc:AlternateContent>
  <xr:revisionPtr revIDLastSave="0" documentId="8_{59BFC49F-E123-4BFD-AD78-27B9D4439D35}" xr6:coauthVersionLast="36" xr6:coauthVersionMax="36" xr10:uidLastSave="{00000000-0000-0000-0000-000000000000}"/>
  <bookViews>
    <workbookView xWindow="0" yWindow="0" windowWidth="21600" windowHeight="11895" activeTab="3" xr2:uid="{00000000-000D-0000-FFFF-FFFF00000000}"/>
  </bookViews>
  <sheets>
    <sheet name="Sommaire" sheetId="1" r:id="rId1"/>
    <sheet name="Structure" sheetId="2" r:id="rId2"/>
    <sheet name="publication" sheetId="4" r:id="rId3"/>
    <sheet name="graphique" sheetId="5" r:id="rId4"/>
    <sheet name="données eurostat" sheetId="3" r:id="rId5"/>
  </sheets>
  <calcPr calcId="191029"/>
</workbook>
</file>

<file path=xl/calcChain.xml><?xml version="1.0" encoding="utf-8"?>
<calcChain xmlns="http://schemas.openxmlformats.org/spreadsheetml/2006/main">
  <c r="D17" i="5" l="1"/>
  <c r="E17" i="5"/>
  <c r="F17" i="5"/>
  <c r="G17" i="5"/>
  <c r="H17" i="5"/>
  <c r="I17" i="5"/>
  <c r="J17" i="5"/>
  <c r="K17" i="5"/>
  <c r="L17" i="5"/>
  <c r="M17" i="5"/>
  <c r="N17" i="5"/>
  <c r="C17" i="5"/>
  <c r="D10" i="5"/>
  <c r="E10" i="5"/>
  <c r="F10" i="5"/>
  <c r="G10" i="5"/>
  <c r="F25" i="5" s="1"/>
  <c r="F38" i="5" s="1"/>
  <c r="H10" i="5"/>
  <c r="I10" i="5"/>
  <c r="J10" i="5"/>
  <c r="K10" i="5"/>
  <c r="J25" i="5" s="1"/>
  <c r="J38" i="5" s="1"/>
  <c r="L10" i="5"/>
  <c r="M10" i="5"/>
  <c r="N10" i="5"/>
  <c r="D11" i="5"/>
  <c r="C26" i="5" s="1"/>
  <c r="E11" i="5"/>
  <c r="F11" i="5"/>
  <c r="G11" i="5"/>
  <c r="H11" i="5"/>
  <c r="G26" i="5" s="1"/>
  <c r="G39" i="5" s="1"/>
  <c r="I11" i="5"/>
  <c r="J11" i="5"/>
  <c r="K11" i="5"/>
  <c r="L11" i="5"/>
  <c r="K26" i="5" s="1"/>
  <c r="M11" i="5"/>
  <c r="N11" i="5"/>
  <c r="D12" i="5"/>
  <c r="E12" i="5"/>
  <c r="D27" i="5" s="1"/>
  <c r="F12" i="5"/>
  <c r="G12" i="5"/>
  <c r="H12" i="5"/>
  <c r="I12" i="5"/>
  <c r="H27" i="5" s="1"/>
  <c r="J12" i="5"/>
  <c r="K12" i="5"/>
  <c r="L12" i="5"/>
  <c r="M12" i="5"/>
  <c r="L27" i="5" s="1"/>
  <c r="N12" i="5"/>
  <c r="D13" i="5"/>
  <c r="E13" i="5"/>
  <c r="F13" i="5"/>
  <c r="E28" i="5" s="1"/>
  <c r="E41" i="5" s="1"/>
  <c r="G13" i="5"/>
  <c r="H13" i="5"/>
  <c r="I13" i="5"/>
  <c r="J13" i="5"/>
  <c r="I28" i="5" s="1"/>
  <c r="I41" i="5" s="1"/>
  <c r="K13" i="5"/>
  <c r="L13" i="5"/>
  <c r="M13" i="5"/>
  <c r="N13" i="5"/>
  <c r="M28" i="5" s="1"/>
  <c r="D14" i="5"/>
  <c r="E14" i="5"/>
  <c r="F14" i="5"/>
  <c r="G14" i="5"/>
  <c r="F29" i="5" s="1"/>
  <c r="H14" i="5"/>
  <c r="I14" i="5"/>
  <c r="J14" i="5"/>
  <c r="K14" i="5"/>
  <c r="J29" i="5" s="1"/>
  <c r="L14" i="5"/>
  <c r="K29" i="5" s="1"/>
  <c r="M14" i="5"/>
  <c r="N14" i="5"/>
  <c r="D15" i="5"/>
  <c r="C30" i="5" s="1"/>
  <c r="E15" i="5"/>
  <c r="D30" i="5" s="1"/>
  <c r="F15" i="5"/>
  <c r="G15" i="5"/>
  <c r="H15" i="5"/>
  <c r="G30" i="5" s="1"/>
  <c r="G43" i="5" s="1"/>
  <c r="I15" i="5"/>
  <c r="J15" i="5"/>
  <c r="I30" i="5" s="1"/>
  <c r="K15" i="5"/>
  <c r="L15" i="5"/>
  <c r="K30" i="5" s="1"/>
  <c r="K43" i="5" s="1"/>
  <c r="M15" i="5"/>
  <c r="N15" i="5"/>
  <c r="D16" i="5"/>
  <c r="E16" i="5"/>
  <c r="D31" i="5" s="1"/>
  <c r="E44" i="5" s="1"/>
  <c r="F16" i="5"/>
  <c r="G16" i="5"/>
  <c r="H16" i="5"/>
  <c r="I16" i="5"/>
  <c r="H31" i="5" s="1"/>
  <c r="J16" i="5"/>
  <c r="I31" i="5" s="1"/>
  <c r="J44" i="5" s="1"/>
  <c r="K16" i="5"/>
  <c r="L16" i="5"/>
  <c r="M16" i="5"/>
  <c r="L31" i="5" s="1"/>
  <c r="N16" i="5"/>
  <c r="C11" i="5"/>
  <c r="C12" i="5"/>
  <c r="C13" i="5"/>
  <c r="P28" i="5" s="1"/>
  <c r="C14" i="5"/>
  <c r="C15" i="5"/>
  <c r="P30" i="5" s="1"/>
  <c r="C16" i="5"/>
  <c r="P31" i="5" s="1"/>
  <c r="C10" i="5"/>
  <c r="P25" i="5" s="1"/>
  <c r="E93" i="5"/>
  <c r="M91" i="5"/>
  <c r="L91" i="5"/>
  <c r="K91" i="5"/>
  <c r="J91" i="5"/>
  <c r="I91" i="5"/>
  <c r="H91" i="5"/>
  <c r="G91" i="5"/>
  <c r="F91" i="5"/>
  <c r="F93" i="5" s="1"/>
  <c r="E91" i="5"/>
  <c r="D91" i="5"/>
  <c r="C91" i="5"/>
  <c r="M90" i="5"/>
  <c r="L90" i="5"/>
  <c r="K90" i="5"/>
  <c r="J90" i="5"/>
  <c r="I90" i="5"/>
  <c r="H90" i="5"/>
  <c r="G90" i="5"/>
  <c r="F90" i="5"/>
  <c r="E90" i="5"/>
  <c r="D90" i="5"/>
  <c r="C90" i="5"/>
  <c r="M89" i="5"/>
  <c r="L89" i="5"/>
  <c r="K89" i="5"/>
  <c r="J89" i="5"/>
  <c r="I89" i="5"/>
  <c r="H89" i="5"/>
  <c r="G89" i="5"/>
  <c r="F89" i="5"/>
  <c r="E89" i="5"/>
  <c r="D89" i="5"/>
  <c r="C89" i="5"/>
  <c r="M88" i="5"/>
  <c r="L88" i="5"/>
  <c r="K88" i="5"/>
  <c r="J88" i="5"/>
  <c r="I88" i="5"/>
  <c r="H88" i="5"/>
  <c r="G88" i="5"/>
  <c r="G93" i="5" s="1"/>
  <c r="F88" i="5"/>
  <c r="E88" i="5"/>
  <c r="D88" i="5"/>
  <c r="C88" i="5"/>
  <c r="M85" i="5"/>
  <c r="L85" i="5"/>
  <c r="K85" i="5"/>
  <c r="J85" i="5"/>
  <c r="I85" i="5"/>
  <c r="H85" i="5"/>
  <c r="G85" i="5"/>
  <c r="F85" i="5"/>
  <c r="E85" i="5"/>
  <c r="D85" i="5"/>
  <c r="C85" i="5"/>
  <c r="M84" i="5"/>
  <c r="L84" i="5"/>
  <c r="K84" i="5"/>
  <c r="J84" i="5"/>
  <c r="I84" i="5"/>
  <c r="H84" i="5"/>
  <c r="G84" i="5"/>
  <c r="F84" i="5"/>
  <c r="E84" i="5"/>
  <c r="D84" i="5"/>
  <c r="C84" i="5"/>
  <c r="M83" i="5"/>
  <c r="L83" i="5"/>
  <c r="K83" i="5"/>
  <c r="J83" i="5"/>
  <c r="I83" i="5"/>
  <c r="H83" i="5"/>
  <c r="G83" i="5"/>
  <c r="F83" i="5"/>
  <c r="E83" i="5"/>
  <c r="D83" i="5"/>
  <c r="C83" i="5"/>
  <c r="M82" i="5"/>
  <c r="L82" i="5"/>
  <c r="K82" i="5"/>
  <c r="J82" i="5"/>
  <c r="I82" i="5"/>
  <c r="H82" i="5"/>
  <c r="G82" i="5"/>
  <c r="F82" i="5"/>
  <c r="E82" i="5"/>
  <c r="D82" i="5"/>
  <c r="C82" i="5"/>
  <c r="M79" i="5"/>
  <c r="L79" i="5"/>
  <c r="K79" i="5"/>
  <c r="J79" i="5"/>
  <c r="I79" i="5"/>
  <c r="H79" i="5"/>
  <c r="G79" i="5"/>
  <c r="F79" i="5"/>
  <c r="E79" i="5"/>
  <c r="D79" i="5"/>
  <c r="C79" i="5"/>
  <c r="M78" i="5"/>
  <c r="L78" i="5"/>
  <c r="K78" i="5"/>
  <c r="J78" i="5"/>
  <c r="I78" i="5"/>
  <c r="H78" i="5"/>
  <c r="G78" i="5"/>
  <c r="F78" i="5"/>
  <c r="E78" i="5"/>
  <c r="D78" i="5"/>
  <c r="C78" i="5"/>
  <c r="M77" i="5"/>
  <c r="L77" i="5"/>
  <c r="K77" i="5"/>
  <c r="J77" i="5"/>
  <c r="I77" i="5"/>
  <c r="H77" i="5"/>
  <c r="G77" i="5"/>
  <c r="F77" i="5"/>
  <c r="E77" i="5"/>
  <c r="D77" i="5"/>
  <c r="C77" i="5"/>
  <c r="M76" i="5"/>
  <c r="L76" i="5"/>
  <c r="K76" i="5"/>
  <c r="J76" i="5"/>
  <c r="I76" i="5"/>
  <c r="H76" i="5"/>
  <c r="G76" i="5"/>
  <c r="F76" i="5"/>
  <c r="E76" i="5"/>
  <c r="D76" i="5"/>
  <c r="C76" i="5"/>
  <c r="O72" i="5"/>
  <c r="O71" i="5"/>
  <c r="O70" i="5"/>
  <c r="O69" i="5"/>
  <c r="O68" i="5"/>
  <c r="O67" i="5"/>
  <c r="O66" i="5"/>
  <c r="O65" i="5"/>
  <c r="O64" i="5"/>
  <c r="O63" i="5"/>
  <c r="O61" i="5"/>
  <c r="O60" i="5"/>
  <c r="O59" i="5"/>
  <c r="O58" i="5"/>
  <c r="O57" i="5"/>
  <c r="L46" i="5"/>
  <c r="P34" i="5"/>
  <c r="M34" i="5"/>
  <c r="M47" i="5" s="1"/>
  <c r="L34" i="5"/>
  <c r="K34" i="5"/>
  <c r="K47" i="5" s="1"/>
  <c r="J34" i="5"/>
  <c r="I34" i="5"/>
  <c r="I47" i="5" s="1"/>
  <c r="H34" i="5"/>
  <c r="H47" i="5" s="1"/>
  <c r="G34" i="5"/>
  <c r="G47" i="5" s="1"/>
  <c r="F34" i="5"/>
  <c r="E34" i="5"/>
  <c r="E47" i="5" s="1"/>
  <c r="D34" i="5"/>
  <c r="D47" i="5" s="1"/>
  <c r="C34" i="5"/>
  <c r="C47" i="5" s="1"/>
  <c r="P33" i="5"/>
  <c r="O33" i="5"/>
  <c r="M33" i="5"/>
  <c r="L33" i="5"/>
  <c r="K33" i="5"/>
  <c r="J33" i="5"/>
  <c r="J46" i="5" s="1"/>
  <c r="I33" i="5"/>
  <c r="H33" i="5"/>
  <c r="H46" i="5" s="1"/>
  <c r="G33" i="5"/>
  <c r="F33" i="5"/>
  <c r="F46" i="5" s="1"/>
  <c r="E33" i="5"/>
  <c r="D33" i="5"/>
  <c r="D46" i="5" s="1"/>
  <c r="C33" i="5"/>
  <c r="C46" i="5" s="1"/>
  <c r="P32" i="5"/>
  <c r="M32" i="5"/>
  <c r="L32" i="5"/>
  <c r="K32" i="5"/>
  <c r="J32" i="5"/>
  <c r="J45" i="5" s="1"/>
  <c r="I32" i="5"/>
  <c r="H32" i="5"/>
  <c r="G32" i="5"/>
  <c r="F32" i="5"/>
  <c r="F45" i="5" s="1"/>
  <c r="E32" i="5"/>
  <c r="D32" i="5"/>
  <c r="C32" i="5"/>
  <c r="M31" i="5"/>
  <c r="K31" i="5"/>
  <c r="J31" i="5"/>
  <c r="G31" i="5"/>
  <c r="G44" i="5" s="1"/>
  <c r="F31" i="5"/>
  <c r="F44" i="5" s="1"/>
  <c r="E31" i="5"/>
  <c r="C31" i="5"/>
  <c r="M30" i="5"/>
  <c r="L30" i="5"/>
  <c r="J30" i="5"/>
  <c r="H30" i="5"/>
  <c r="F30" i="5"/>
  <c r="E30" i="5"/>
  <c r="P29" i="5"/>
  <c r="M29" i="5"/>
  <c r="M42" i="5" s="1"/>
  <c r="L29" i="5"/>
  <c r="I29" i="5"/>
  <c r="I42" i="5" s="1"/>
  <c r="H29" i="5"/>
  <c r="H42" i="5" s="1"/>
  <c r="G29" i="5"/>
  <c r="E29" i="5"/>
  <c r="D29" i="5"/>
  <c r="D42" i="5" s="1"/>
  <c r="C29" i="5"/>
  <c r="L28" i="5"/>
  <c r="O28" i="5" s="1"/>
  <c r="K28" i="5"/>
  <c r="J28" i="5"/>
  <c r="H28" i="5"/>
  <c r="G28" i="5"/>
  <c r="F28" i="5"/>
  <c r="D28" i="5"/>
  <c r="C28" i="5"/>
  <c r="P27" i="5"/>
  <c r="M27" i="5"/>
  <c r="K27" i="5"/>
  <c r="J27" i="5"/>
  <c r="I27" i="5"/>
  <c r="I40" i="5" s="1"/>
  <c r="G27" i="5"/>
  <c r="F27" i="5"/>
  <c r="F40" i="5" s="1"/>
  <c r="E27" i="5"/>
  <c r="C27" i="5"/>
  <c r="P26" i="5"/>
  <c r="M26" i="5"/>
  <c r="M39" i="5" s="1"/>
  <c r="L26" i="5"/>
  <c r="J26" i="5"/>
  <c r="I26" i="5"/>
  <c r="H26" i="5"/>
  <c r="F26" i="5"/>
  <c r="E26" i="5"/>
  <c r="E39" i="5" s="1"/>
  <c r="D26" i="5"/>
  <c r="M25" i="5"/>
  <c r="L25" i="5"/>
  <c r="K25" i="5"/>
  <c r="I25" i="5"/>
  <c r="H25" i="5"/>
  <c r="G25" i="5"/>
  <c r="E25" i="5"/>
  <c r="D25" i="5"/>
  <c r="C25" i="5"/>
  <c r="N21" i="5"/>
  <c r="K21" i="5"/>
  <c r="J21" i="5"/>
  <c r="G21" i="5"/>
  <c r="F21" i="5"/>
  <c r="C21" i="5"/>
  <c r="J40" i="5" l="1"/>
  <c r="C41" i="5"/>
  <c r="E42" i="5"/>
  <c r="C45" i="5"/>
  <c r="G45" i="5"/>
  <c r="K45" i="5"/>
  <c r="M41" i="5"/>
  <c r="H39" i="5"/>
  <c r="G42" i="5"/>
  <c r="L42" i="5"/>
  <c r="D38" i="5"/>
  <c r="G38" i="5"/>
  <c r="L38" i="5"/>
  <c r="D39" i="5"/>
  <c r="I39" i="5"/>
  <c r="K44" i="5"/>
  <c r="E45" i="5"/>
  <c r="I45" i="5"/>
  <c r="M45" i="5"/>
  <c r="E46" i="5"/>
  <c r="I46" i="5"/>
  <c r="M46" i="5"/>
  <c r="O34" i="5"/>
  <c r="L47" i="5"/>
  <c r="K39" i="5"/>
  <c r="L39" i="5"/>
  <c r="D43" i="5"/>
  <c r="J41" i="5"/>
  <c r="O30" i="5"/>
  <c r="D21" i="5"/>
  <c r="H21" i="5"/>
  <c r="L21" i="5"/>
  <c r="E38" i="5"/>
  <c r="I38" i="5"/>
  <c r="M38" i="5"/>
  <c r="G40" i="5"/>
  <c r="K40" i="5"/>
  <c r="O29" i="5"/>
  <c r="H43" i="5"/>
  <c r="E21" i="5"/>
  <c r="I21" i="5"/>
  <c r="M21" i="5"/>
  <c r="O26" i="5"/>
  <c r="C42" i="5"/>
  <c r="F41" i="5"/>
  <c r="O25" i="5"/>
  <c r="I50" i="5"/>
  <c r="C39" i="5"/>
  <c r="C43" i="5"/>
  <c r="C44" i="5"/>
  <c r="J39" i="5"/>
  <c r="H44" i="5"/>
  <c r="L44" i="5"/>
  <c r="O31" i="5"/>
  <c r="D45" i="5"/>
  <c r="H45" i="5"/>
  <c r="L45" i="5"/>
  <c r="F47" i="5"/>
  <c r="J47" i="5"/>
  <c r="H38" i="5"/>
  <c r="I44" i="5"/>
  <c r="C40" i="5"/>
  <c r="G41" i="5"/>
  <c r="K41" i="5"/>
  <c r="F42" i="5"/>
  <c r="J42" i="5"/>
  <c r="E43" i="5"/>
  <c r="I43" i="5"/>
  <c r="M43" i="5"/>
  <c r="C38" i="5"/>
  <c r="K38" i="5"/>
  <c r="K42" i="5"/>
  <c r="L43" i="5"/>
  <c r="K46" i="5"/>
  <c r="D40" i="5"/>
  <c r="H40" i="5"/>
  <c r="H50" i="5" s="1"/>
  <c r="L40" i="5"/>
  <c r="O27" i="5"/>
  <c r="D41" i="5"/>
  <c r="H41" i="5"/>
  <c r="L41" i="5"/>
  <c r="F43" i="5"/>
  <c r="J43" i="5"/>
  <c r="O32" i="5"/>
  <c r="E40" i="5"/>
  <c r="M40" i="5"/>
  <c r="M44" i="5"/>
  <c r="D50" i="5"/>
  <c r="G46" i="5"/>
  <c r="F39" i="5"/>
  <c r="D44" i="5"/>
  <c r="Q25" i="5"/>
  <c r="F92" i="4"/>
  <c r="O57" i="4"/>
  <c r="O58" i="4"/>
  <c r="O59" i="4"/>
  <c r="O60" i="4"/>
  <c r="O62" i="4"/>
  <c r="O63" i="4"/>
  <c r="O64" i="4"/>
  <c r="O65" i="4"/>
  <c r="O66" i="4"/>
  <c r="O67" i="4"/>
  <c r="O68" i="4"/>
  <c r="O69" i="4"/>
  <c r="O70" i="4"/>
  <c r="O71" i="4"/>
  <c r="O56" i="4"/>
  <c r="O26" i="4"/>
  <c r="O30" i="4"/>
  <c r="E87" i="4"/>
  <c r="E92" i="4" s="1"/>
  <c r="F87" i="4"/>
  <c r="G87" i="4"/>
  <c r="G92" i="4" s="1"/>
  <c r="H87" i="4"/>
  <c r="I87" i="4"/>
  <c r="J87" i="4"/>
  <c r="K87" i="4"/>
  <c r="L87" i="4"/>
  <c r="M87" i="4"/>
  <c r="E88" i="4"/>
  <c r="F88" i="4"/>
  <c r="G88" i="4"/>
  <c r="H88" i="4"/>
  <c r="I88" i="4"/>
  <c r="J88" i="4"/>
  <c r="K88" i="4"/>
  <c r="L88" i="4"/>
  <c r="M88" i="4"/>
  <c r="E89" i="4"/>
  <c r="F89" i="4"/>
  <c r="G89" i="4"/>
  <c r="H89" i="4"/>
  <c r="I89" i="4"/>
  <c r="J89" i="4"/>
  <c r="K89" i="4"/>
  <c r="L89" i="4"/>
  <c r="M89" i="4"/>
  <c r="E90" i="4"/>
  <c r="F90" i="4"/>
  <c r="G90" i="4"/>
  <c r="H90" i="4"/>
  <c r="I90" i="4"/>
  <c r="J90" i="4"/>
  <c r="K90" i="4"/>
  <c r="L90" i="4"/>
  <c r="M90" i="4"/>
  <c r="D90" i="4"/>
  <c r="D89" i="4"/>
  <c r="D88" i="4"/>
  <c r="D87" i="4"/>
  <c r="C88" i="4"/>
  <c r="C89" i="4"/>
  <c r="C90" i="4"/>
  <c r="C87" i="4"/>
  <c r="E81" i="4"/>
  <c r="F81" i="4"/>
  <c r="G81" i="4"/>
  <c r="H81" i="4"/>
  <c r="I81" i="4"/>
  <c r="J81" i="4"/>
  <c r="K81" i="4"/>
  <c r="L81" i="4"/>
  <c r="M81" i="4"/>
  <c r="E82" i="4"/>
  <c r="F82" i="4"/>
  <c r="G82" i="4"/>
  <c r="H82" i="4"/>
  <c r="I82" i="4"/>
  <c r="J82" i="4"/>
  <c r="K82" i="4"/>
  <c r="L82" i="4"/>
  <c r="M82" i="4"/>
  <c r="E83" i="4"/>
  <c r="F83" i="4"/>
  <c r="G83" i="4"/>
  <c r="H83" i="4"/>
  <c r="I83" i="4"/>
  <c r="J83" i="4"/>
  <c r="K83" i="4"/>
  <c r="L83" i="4"/>
  <c r="M83" i="4"/>
  <c r="E84" i="4"/>
  <c r="F84" i="4"/>
  <c r="G84" i="4"/>
  <c r="H84" i="4"/>
  <c r="I84" i="4"/>
  <c r="J84" i="4"/>
  <c r="K84" i="4"/>
  <c r="L84" i="4"/>
  <c r="M84" i="4"/>
  <c r="D84" i="4"/>
  <c r="D83" i="4"/>
  <c r="D82" i="4"/>
  <c r="D81" i="4"/>
  <c r="C82" i="4"/>
  <c r="C83" i="4"/>
  <c r="C84" i="4"/>
  <c r="C81" i="4"/>
  <c r="E75" i="4"/>
  <c r="F75" i="4"/>
  <c r="G75" i="4"/>
  <c r="H75" i="4"/>
  <c r="I75" i="4"/>
  <c r="J75" i="4"/>
  <c r="K75" i="4"/>
  <c r="L75" i="4"/>
  <c r="M75" i="4"/>
  <c r="E76" i="4"/>
  <c r="F76" i="4"/>
  <c r="G76" i="4"/>
  <c r="H76" i="4"/>
  <c r="I76" i="4"/>
  <c r="J76" i="4"/>
  <c r="K76" i="4"/>
  <c r="L76" i="4"/>
  <c r="M76" i="4"/>
  <c r="E77" i="4"/>
  <c r="F77" i="4"/>
  <c r="G77" i="4"/>
  <c r="H77" i="4"/>
  <c r="I77" i="4"/>
  <c r="J77" i="4"/>
  <c r="K77" i="4"/>
  <c r="L77" i="4"/>
  <c r="M77" i="4"/>
  <c r="E78" i="4"/>
  <c r="F78" i="4"/>
  <c r="G78" i="4"/>
  <c r="H78" i="4"/>
  <c r="I78" i="4"/>
  <c r="J78" i="4"/>
  <c r="K78" i="4"/>
  <c r="L78" i="4"/>
  <c r="M78" i="4"/>
  <c r="D76" i="4"/>
  <c r="D77" i="4"/>
  <c r="D78" i="4"/>
  <c r="D75" i="4"/>
  <c r="C76" i="4"/>
  <c r="C77" i="4"/>
  <c r="C78" i="4"/>
  <c r="C75" i="4"/>
  <c r="M33" i="4"/>
  <c r="L33" i="4"/>
  <c r="L46" i="4" s="1"/>
  <c r="K33" i="4"/>
  <c r="J33" i="4"/>
  <c r="I33" i="4"/>
  <c r="H33" i="4"/>
  <c r="H46" i="4" s="1"/>
  <c r="G33" i="4"/>
  <c r="F33" i="4"/>
  <c r="E33" i="4"/>
  <c r="D33" i="4"/>
  <c r="D46" i="4" s="1"/>
  <c r="C33" i="4"/>
  <c r="P33" i="4"/>
  <c r="M32" i="4"/>
  <c r="L32" i="4"/>
  <c r="O32" i="4" s="1"/>
  <c r="K32" i="4"/>
  <c r="J32" i="4"/>
  <c r="I32" i="4"/>
  <c r="H32" i="4"/>
  <c r="G32" i="4"/>
  <c r="F32" i="4"/>
  <c r="E32" i="4"/>
  <c r="D32" i="4"/>
  <c r="C32" i="4"/>
  <c r="P32" i="4"/>
  <c r="M31" i="4"/>
  <c r="L31" i="4"/>
  <c r="O31" i="4" s="1"/>
  <c r="K31" i="4"/>
  <c r="J31" i="4"/>
  <c r="I31" i="4"/>
  <c r="H31" i="4"/>
  <c r="H44" i="4" s="1"/>
  <c r="G31" i="4"/>
  <c r="F31" i="4"/>
  <c r="E31" i="4"/>
  <c r="D31" i="4"/>
  <c r="D44" i="4" s="1"/>
  <c r="C31" i="4"/>
  <c r="P31" i="4"/>
  <c r="M30" i="4"/>
  <c r="L30" i="4"/>
  <c r="L43" i="4" s="1"/>
  <c r="K30" i="4"/>
  <c r="J30" i="4"/>
  <c r="I30" i="4"/>
  <c r="H30" i="4"/>
  <c r="H43" i="4" s="1"/>
  <c r="G30" i="4"/>
  <c r="F30" i="4"/>
  <c r="E30" i="4"/>
  <c r="D30" i="4"/>
  <c r="D43" i="4" s="1"/>
  <c r="C30" i="4"/>
  <c r="P30" i="4"/>
  <c r="M29" i="4"/>
  <c r="L29" i="4"/>
  <c r="L42" i="4" s="1"/>
  <c r="K29" i="4"/>
  <c r="J29" i="4"/>
  <c r="I29" i="4"/>
  <c r="H29" i="4"/>
  <c r="H42" i="4" s="1"/>
  <c r="G29" i="4"/>
  <c r="F29" i="4"/>
  <c r="E29" i="4"/>
  <c r="D29" i="4"/>
  <c r="D42" i="4" s="1"/>
  <c r="C29" i="4"/>
  <c r="P29" i="4"/>
  <c r="M28" i="4"/>
  <c r="L28" i="4"/>
  <c r="O28" i="4" s="1"/>
  <c r="K28" i="4"/>
  <c r="J28" i="4"/>
  <c r="I28" i="4"/>
  <c r="H28" i="4"/>
  <c r="G28" i="4"/>
  <c r="F28" i="4"/>
  <c r="E28" i="4"/>
  <c r="D28" i="4"/>
  <c r="C28" i="4"/>
  <c r="P28" i="4"/>
  <c r="M27" i="4"/>
  <c r="L27" i="4"/>
  <c r="O27" i="4" s="1"/>
  <c r="K27" i="4"/>
  <c r="J27" i="4"/>
  <c r="I27" i="4"/>
  <c r="H27" i="4"/>
  <c r="G27" i="4"/>
  <c r="F27" i="4"/>
  <c r="E27" i="4"/>
  <c r="D27" i="4"/>
  <c r="C27" i="4"/>
  <c r="P27" i="4"/>
  <c r="M26" i="4"/>
  <c r="L26" i="4"/>
  <c r="K26" i="4"/>
  <c r="J26" i="4"/>
  <c r="I26" i="4"/>
  <c r="H26" i="4"/>
  <c r="H39" i="4" s="1"/>
  <c r="G26" i="4"/>
  <c r="F26" i="4"/>
  <c r="E26" i="4"/>
  <c r="D26" i="4"/>
  <c r="D39" i="4" s="1"/>
  <c r="C26" i="4"/>
  <c r="P26" i="4"/>
  <c r="M25" i="4"/>
  <c r="L25" i="4"/>
  <c r="L38" i="4" s="1"/>
  <c r="K25" i="4"/>
  <c r="J25" i="4"/>
  <c r="I25" i="4"/>
  <c r="H25" i="4"/>
  <c r="G25" i="4"/>
  <c r="F25" i="4"/>
  <c r="E25" i="4"/>
  <c r="D25" i="4"/>
  <c r="C25" i="4"/>
  <c r="P25" i="4"/>
  <c r="M24" i="4"/>
  <c r="L24" i="4"/>
  <c r="Q24" i="4" s="1"/>
  <c r="K24" i="4"/>
  <c r="J24" i="4"/>
  <c r="I24" i="4"/>
  <c r="H24" i="4"/>
  <c r="G24" i="4"/>
  <c r="F24" i="4"/>
  <c r="E24" i="4"/>
  <c r="D24" i="4"/>
  <c r="C24" i="4"/>
  <c r="P24" i="4"/>
  <c r="N20" i="4"/>
  <c r="M20" i="4"/>
  <c r="L20" i="4"/>
  <c r="K20" i="4"/>
  <c r="J20" i="4"/>
  <c r="I20" i="4"/>
  <c r="H20" i="4"/>
  <c r="G20" i="4"/>
  <c r="F20" i="4"/>
  <c r="E20" i="4"/>
  <c r="D20" i="4"/>
  <c r="C20" i="4"/>
  <c r="M50" i="5" l="1"/>
  <c r="C50" i="5"/>
  <c r="E50" i="5"/>
  <c r="K50" i="5"/>
  <c r="G50" i="5"/>
  <c r="L50" i="5"/>
  <c r="F50" i="5"/>
  <c r="J50" i="5"/>
  <c r="O24" i="4"/>
  <c r="C37" i="4"/>
  <c r="G37" i="4"/>
  <c r="K37" i="4"/>
  <c r="C38" i="4"/>
  <c r="G38" i="4"/>
  <c r="K38" i="4"/>
  <c r="C39" i="4"/>
  <c r="G39" i="4"/>
  <c r="K39" i="4"/>
  <c r="C40" i="4"/>
  <c r="G40" i="4"/>
  <c r="K40" i="4"/>
  <c r="C41" i="4"/>
  <c r="G41" i="4"/>
  <c r="K41" i="4"/>
  <c r="C42" i="4"/>
  <c r="G42" i="4"/>
  <c r="K42" i="4"/>
  <c r="C43" i="4"/>
  <c r="G43" i="4"/>
  <c r="K43" i="4"/>
  <c r="C44" i="4"/>
  <c r="G44" i="4"/>
  <c r="K44" i="4"/>
  <c r="C45" i="4"/>
  <c r="G45" i="4"/>
  <c r="K45" i="4"/>
  <c r="C46" i="4"/>
  <c r="G46" i="4"/>
  <c r="K46" i="4"/>
  <c r="O33" i="4"/>
  <c r="O29" i="4"/>
  <c r="O25" i="4"/>
  <c r="M37" i="4"/>
  <c r="M38" i="4"/>
  <c r="M39" i="4"/>
  <c r="E40" i="4"/>
  <c r="M40" i="4"/>
  <c r="E41" i="4"/>
  <c r="I41" i="4"/>
  <c r="M41" i="4"/>
  <c r="E42" i="4"/>
  <c r="I42" i="4"/>
  <c r="M42" i="4"/>
  <c r="E43" i="4"/>
  <c r="I43" i="4"/>
  <c r="M43" i="4"/>
  <c r="E44" i="4"/>
  <c r="I44" i="4"/>
  <c r="M44" i="4"/>
  <c r="E45" i="4"/>
  <c r="I45" i="4"/>
  <c r="M45" i="4"/>
  <c r="E46" i="4"/>
  <c r="E49" i="4" s="1"/>
  <c r="I46" i="4"/>
  <c r="M46" i="4"/>
  <c r="E37" i="4"/>
  <c r="I37" i="4"/>
  <c r="E38" i="4"/>
  <c r="I38" i="4"/>
  <c r="E39" i="4"/>
  <c r="I39" i="4"/>
  <c r="I40" i="4"/>
  <c r="J39" i="4"/>
  <c r="F43" i="4"/>
  <c r="F39" i="4"/>
  <c r="F37" i="4"/>
  <c r="J37" i="4"/>
  <c r="F38" i="4"/>
  <c r="J38" i="4"/>
  <c r="F40" i="4"/>
  <c r="J40" i="4"/>
  <c r="F41" i="4"/>
  <c r="J41" i="4"/>
  <c r="F42" i="4"/>
  <c r="J42" i="4"/>
  <c r="F44" i="4"/>
  <c r="J44" i="4"/>
  <c r="F45" i="4"/>
  <c r="J45" i="4"/>
  <c r="F46" i="4"/>
  <c r="J46" i="4"/>
  <c r="J43" i="4"/>
  <c r="D38" i="4"/>
  <c r="H38" i="4"/>
  <c r="L39" i="4"/>
  <c r="D40" i="4"/>
  <c r="H40" i="4"/>
  <c r="L40" i="4"/>
  <c r="L44" i="4"/>
  <c r="D37" i="4"/>
  <c r="L37" i="4"/>
  <c r="D41" i="4"/>
  <c r="H45" i="4"/>
  <c r="H49" i="4" s="1"/>
  <c r="H41" i="4"/>
  <c r="L45" i="4"/>
  <c r="H37" i="4"/>
  <c r="L41" i="4"/>
  <c r="D45" i="4"/>
  <c r="D54" i="3"/>
  <c r="E54" i="3"/>
  <c r="D56" i="3" s="1"/>
  <c r="F54" i="3"/>
  <c r="G54" i="3"/>
  <c r="F56" i="3" s="1"/>
  <c r="H54" i="3"/>
  <c r="G56" i="3" s="1"/>
  <c r="I54" i="3"/>
  <c r="H56" i="3" s="1"/>
  <c r="J54" i="3"/>
  <c r="K54" i="3"/>
  <c r="J56" i="3" s="1"/>
  <c r="L54" i="3"/>
  <c r="K56" i="3" s="1"/>
  <c r="M54" i="3"/>
  <c r="L56" i="3" s="1"/>
  <c r="N54" i="3"/>
  <c r="C54" i="3"/>
  <c r="E56" i="3"/>
  <c r="I56" i="3"/>
  <c r="M56" i="3"/>
  <c r="D70" i="3"/>
  <c r="E70" i="3"/>
  <c r="F70" i="3"/>
  <c r="G70" i="3"/>
  <c r="H70" i="3"/>
  <c r="I70" i="3"/>
  <c r="J70" i="3"/>
  <c r="K70" i="3"/>
  <c r="L70" i="3"/>
  <c r="M70" i="3"/>
  <c r="D71" i="3"/>
  <c r="E71" i="3"/>
  <c r="F71" i="3"/>
  <c r="G71" i="3"/>
  <c r="H71" i="3"/>
  <c r="I71" i="3"/>
  <c r="J71" i="3"/>
  <c r="K71" i="3"/>
  <c r="L71" i="3"/>
  <c r="M71" i="3"/>
  <c r="C71" i="3"/>
  <c r="C70" i="3"/>
  <c r="C56" i="3"/>
  <c r="D36" i="3"/>
  <c r="E36" i="3"/>
  <c r="F36" i="3"/>
  <c r="G36" i="3"/>
  <c r="H36" i="3"/>
  <c r="I36" i="3"/>
  <c r="J36" i="3"/>
  <c r="K36" i="3"/>
  <c r="L36" i="3"/>
  <c r="M36" i="3"/>
  <c r="D37" i="3"/>
  <c r="E37" i="3"/>
  <c r="E47" i="3" s="1"/>
  <c r="F37" i="3"/>
  <c r="F47" i="3" s="1"/>
  <c r="G37" i="3"/>
  <c r="H37" i="3"/>
  <c r="I37" i="3"/>
  <c r="I47" i="3" s="1"/>
  <c r="J37" i="3"/>
  <c r="K37" i="3"/>
  <c r="L37" i="3"/>
  <c r="M37" i="3"/>
  <c r="M47" i="3" s="1"/>
  <c r="D38" i="3"/>
  <c r="E38" i="3"/>
  <c r="F38" i="3"/>
  <c r="G38" i="3"/>
  <c r="H38" i="3"/>
  <c r="I38" i="3"/>
  <c r="J38" i="3"/>
  <c r="K38" i="3"/>
  <c r="L38" i="3"/>
  <c r="M38" i="3"/>
  <c r="D39" i="3"/>
  <c r="E39" i="3"/>
  <c r="F39" i="3"/>
  <c r="G39" i="3"/>
  <c r="H39" i="3"/>
  <c r="I39" i="3"/>
  <c r="J39" i="3"/>
  <c r="K39" i="3"/>
  <c r="L39" i="3"/>
  <c r="M39" i="3"/>
  <c r="D40" i="3"/>
  <c r="E40" i="3"/>
  <c r="F40" i="3"/>
  <c r="G40" i="3"/>
  <c r="H40" i="3"/>
  <c r="I40" i="3"/>
  <c r="J40" i="3"/>
  <c r="K40" i="3"/>
  <c r="L40" i="3"/>
  <c r="M40" i="3"/>
  <c r="D41" i="3"/>
  <c r="E41" i="3"/>
  <c r="F41" i="3"/>
  <c r="G41" i="3"/>
  <c r="H41" i="3"/>
  <c r="I41" i="3"/>
  <c r="J41" i="3"/>
  <c r="K41" i="3"/>
  <c r="L41" i="3"/>
  <c r="M41" i="3"/>
  <c r="D42" i="3"/>
  <c r="E42" i="3"/>
  <c r="F42" i="3"/>
  <c r="G42" i="3"/>
  <c r="H42" i="3"/>
  <c r="I42" i="3"/>
  <c r="J42" i="3"/>
  <c r="K42" i="3"/>
  <c r="L42" i="3"/>
  <c r="M42" i="3"/>
  <c r="D43" i="3"/>
  <c r="E43" i="3"/>
  <c r="F43" i="3"/>
  <c r="G43" i="3"/>
  <c r="H43" i="3"/>
  <c r="I43" i="3"/>
  <c r="J43" i="3"/>
  <c r="J47" i="3" s="1"/>
  <c r="K43" i="3"/>
  <c r="L43" i="3"/>
  <c r="M43" i="3"/>
  <c r="D44" i="3"/>
  <c r="E44" i="3"/>
  <c r="F44" i="3"/>
  <c r="G44" i="3"/>
  <c r="H44" i="3"/>
  <c r="I44" i="3"/>
  <c r="J44" i="3"/>
  <c r="K44" i="3"/>
  <c r="L44" i="3"/>
  <c r="M44" i="3"/>
  <c r="D45" i="3"/>
  <c r="E45" i="3"/>
  <c r="F45" i="3"/>
  <c r="G45" i="3"/>
  <c r="H45" i="3"/>
  <c r="I45" i="3"/>
  <c r="J45" i="3"/>
  <c r="K45" i="3"/>
  <c r="L45" i="3"/>
  <c r="M45" i="3"/>
  <c r="D47" i="3"/>
  <c r="G47" i="3"/>
  <c r="H47" i="3"/>
  <c r="K47" i="3"/>
  <c r="L47" i="3"/>
  <c r="D20" i="3"/>
  <c r="E20" i="3"/>
  <c r="F20" i="3"/>
  <c r="G20" i="3"/>
  <c r="H20" i="3"/>
  <c r="I20" i="3"/>
  <c r="J20" i="3"/>
  <c r="K20" i="3"/>
  <c r="L20" i="3"/>
  <c r="M20" i="3"/>
  <c r="N20" i="3"/>
  <c r="C20" i="3"/>
  <c r="D23" i="3"/>
  <c r="E23" i="3"/>
  <c r="F23" i="3"/>
  <c r="G23" i="3"/>
  <c r="H23" i="3"/>
  <c r="I23" i="3"/>
  <c r="J23" i="3"/>
  <c r="K23" i="3"/>
  <c r="L23" i="3"/>
  <c r="M23" i="3"/>
  <c r="N23" i="3"/>
  <c r="D24" i="3"/>
  <c r="E24" i="3"/>
  <c r="F24" i="3"/>
  <c r="G24" i="3"/>
  <c r="H24" i="3"/>
  <c r="I24" i="3"/>
  <c r="J24" i="3"/>
  <c r="K24" i="3"/>
  <c r="L24" i="3"/>
  <c r="M24" i="3"/>
  <c r="N24" i="3"/>
  <c r="D25" i="3"/>
  <c r="E25" i="3"/>
  <c r="F25" i="3"/>
  <c r="G25" i="3"/>
  <c r="H25" i="3"/>
  <c r="I25" i="3"/>
  <c r="J25" i="3"/>
  <c r="K25" i="3"/>
  <c r="L25" i="3"/>
  <c r="M25" i="3"/>
  <c r="N25" i="3"/>
  <c r="D26" i="3"/>
  <c r="E26" i="3"/>
  <c r="F26" i="3"/>
  <c r="G26" i="3"/>
  <c r="H26" i="3"/>
  <c r="I26" i="3"/>
  <c r="J26" i="3"/>
  <c r="K26" i="3"/>
  <c r="L26" i="3"/>
  <c r="M26" i="3"/>
  <c r="N26" i="3"/>
  <c r="D27" i="3"/>
  <c r="E27" i="3"/>
  <c r="F27" i="3"/>
  <c r="G27" i="3"/>
  <c r="H27" i="3"/>
  <c r="I27" i="3"/>
  <c r="J27" i="3"/>
  <c r="K27" i="3"/>
  <c r="L27" i="3"/>
  <c r="M27" i="3"/>
  <c r="N27" i="3"/>
  <c r="D28" i="3"/>
  <c r="E28" i="3"/>
  <c r="F28" i="3"/>
  <c r="G28" i="3"/>
  <c r="H28" i="3"/>
  <c r="I28" i="3"/>
  <c r="J28" i="3"/>
  <c r="K28" i="3"/>
  <c r="L28" i="3"/>
  <c r="M28" i="3"/>
  <c r="N28" i="3"/>
  <c r="D29" i="3"/>
  <c r="E29" i="3"/>
  <c r="F29" i="3"/>
  <c r="G29" i="3"/>
  <c r="H29" i="3"/>
  <c r="I29" i="3"/>
  <c r="J29" i="3"/>
  <c r="K29" i="3"/>
  <c r="L29" i="3"/>
  <c r="M29" i="3"/>
  <c r="N29" i="3"/>
  <c r="D30" i="3"/>
  <c r="E30" i="3"/>
  <c r="F30" i="3"/>
  <c r="G30" i="3"/>
  <c r="H30" i="3"/>
  <c r="I30" i="3"/>
  <c r="J30" i="3"/>
  <c r="K30" i="3"/>
  <c r="L30" i="3"/>
  <c r="M30" i="3"/>
  <c r="N30" i="3"/>
  <c r="D31" i="3"/>
  <c r="E31" i="3"/>
  <c r="F31" i="3"/>
  <c r="G31" i="3"/>
  <c r="H31" i="3"/>
  <c r="I31" i="3"/>
  <c r="J31" i="3"/>
  <c r="K31" i="3"/>
  <c r="L31" i="3"/>
  <c r="M31" i="3"/>
  <c r="N31" i="3"/>
  <c r="D32" i="3"/>
  <c r="E32" i="3"/>
  <c r="F32" i="3"/>
  <c r="G32" i="3"/>
  <c r="H32" i="3"/>
  <c r="I32" i="3"/>
  <c r="J32" i="3"/>
  <c r="K32" i="3"/>
  <c r="L32" i="3"/>
  <c r="M32" i="3"/>
  <c r="N32" i="3"/>
  <c r="C24" i="3"/>
  <c r="C37" i="3" s="1"/>
  <c r="C25" i="3"/>
  <c r="C38" i="3" s="1"/>
  <c r="C26" i="3"/>
  <c r="C39" i="3" s="1"/>
  <c r="C27" i="3"/>
  <c r="C40" i="3" s="1"/>
  <c r="C28" i="3"/>
  <c r="C41" i="3" s="1"/>
  <c r="C29" i="3"/>
  <c r="C42" i="3" s="1"/>
  <c r="C30" i="3"/>
  <c r="C43" i="3" s="1"/>
  <c r="C31" i="3"/>
  <c r="C44" i="3" s="1"/>
  <c r="C32" i="3"/>
  <c r="C45" i="3" s="1"/>
  <c r="C23" i="3"/>
  <c r="M49" i="4" l="1"/>
  <c r="K49" i="4"/>
  <c r="G49" i="4"/>
  <c r="I49" i="4"/>
  <c r="C49" i="4"/>
  <c r="F49" i="4"/>
  <c r="D49" i="4"/>
  <c r="L49" i="4"/>
  <c r="J49" i="4"/>
  <c r="C36" i="3"/>
  <c r="C47" i="3" l="1"/>
</calcChain>
</file>

<file path=xl/sharedStrings.xml><?xml version="1.0" encoding="utf-8"?>
<sst xmlns="http://schemas.openxmlformats.org/spreadsheetml/2006/main" count="569" uniqueCount="79">
  <si>
    <t>Produit intérieur brut (PIB) et principales composantes (production, dépenses et revenu) [nama_10_gdp__custom_15897287]</t>
  </si>
  <si>
    <t>Ouvrir la page produit</t>
  </si>
  <si>
    <t>Ouvrir dans le Data Browser</t>
  </si>
  <si>
    <t>Description:</t>
  </si>
  <si>
    <t>-</t>
  </si>
  <si>
    <t>Dernière mise à jour des données:</t>
  </si>
  <si>
    <t>20/03/2025 11:00</t>
  </si>
  <si>
    <t>Dernière modification de la structure de données:</t>
  </si>
  <si>
    <t>Source(s) institutionnelle(s)</t>
  </si>
  <si>
    <t>Eurostat</t>
  </si>
  <si>
    <t>Contenus</t>
  </si>
  <si>
    <t>Fréquence (relative au temps)</t>
  </si>
  <si>
    <t>Unité de mesure</t>
  </si>
  <si>
    <t>Entité géopolitique (déclarante)</t>
  </si>
  <si>
    <t>Feuille 1</t>
  </si>
  <si>
    <t>Annuel</t>
  </si>
  <si>
    <t>Prix courants, millions d'euros</t>
  </si>
  <si>
    <t>Irlande</t>
  </si>
  <si>
    <t>Structure</t>
  </si>
  <si>
    <t>Dimension</t>
  </si>
  <si>
    <t>Position</t>
  </si>
  <si>
    <t>Libellé</t>
  </si>
  <si>
    <t>Indicateur des comptes nationaux (SEC 2010)</t>
  </si>
  <si>
    <t>Produit intérieur brut aux prix du marché</t>
  </si>
  <si>
    <t>Dépense de consommation finale</t>
  </si>
  <si>
    <t>Formation brute de capital fixe</t>
  </si>
  <si>
    <t>Variation des stocks</t>
  </si>
  <si>
    <t>Exportations de biens</t>
  </si>
  <si>
    <t>Exportations de services</t>
  </si>
  <si>
    <t>Importations de biens</t>
  </si>
  <si>
    <t>Importations de services</t>
  </si>
  <si>
    <t>Solde des échanges extérieurs - biens</t>
  </si>
  <si>
    <t>Solde des échanges extérieurs - services</t>
  </si>
  <si>
    <t>Temps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</si>
  <si>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</si>
  <si>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</si>
  <si>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</si>
  <si>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</si>
  <si>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</si>
  <si>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</si>
  <si>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</si>
  <si>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</si>
  <si>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</si>
  <si>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</si>
  <si>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</si>
  <si>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</si>
  <si>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Données extraites le22/03/2025 14:22:59 depuis [ESTAT]</t>
  </si>
  <si>
    <t xml:space="preserve">Dataset: </t>
  </si>
  <si>
    <t>Dernière mise à jour:</t>
  </si>
  <si>
    <t>TIME</t>
  </si>
  <si>
    <t/>
  </si>
  <si>
    <t>:</t>
  </si>
  <si>
    <t>vérif</t>
  </si>
  <si>
    <t>Formation brute de capital</t>
  </si>
  <si>
    <t>Divergence statistique: optique des dépenses</t>
  </si>
  <si>
    <t>PIB vérif</t>
  </si>
  <si>
    <t>Variation tableau publié</t>
  </si>
  <si>
    <t>Crédit</t>
  </si>
  <si>
    <t>Débit</t>
  </si>
  <si>
    <t>Solde</t>
  </si>
  <si>
    <t>Poste de la balance des paiements</t>
  </si>
  <si>
    <t>Services: licences pour l'utilisation des résultats de la recherche et du développement</t>
  </si>
  <si>
    <t>Services: vente de droits de propriété découlant de la R&amp;D</t>
  </si>
  <si>
    <t>variation solde</t>
  </si>
  <si>
    <t>Services de recherche et développement scientifique</t>
  </si>
  <si>
    <t>Location et location-bail</t>
  </si>
  <si>
    <t>TES</t>
  </si>
  <si>
    <t>importations</t>
  </si>
  <si>
    <t>Variation par rapport à l'année précédente</t>
  </si>
  <si>
    <t>Source : Eurostat</t>
  </si>
  <si>
    <t>Montants en millards d'euros</t>
  </si>
  <si>
    <t>Total ervices</t>
  </si>
  <si>
    <t>services financiers</t>
  </si>
  <si>
    <t>télécommunications,services informatiques</t>
  </si>
  <si>
    <t>R&amp;D</t>
  </si>
  <si>
    <t>Balance des paiements</t>
  </si>
  <si>
    <t xml:space="preserve">  </t>
  </si>
  <si>
    <t xml:space="preserve">Solde des échanges extérieurs </t>
  </si>
  <si>
    <t>Solde des échanges extérieurs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</si>
</sst>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##########"/>
    <numFmt numFmtId="165" formatCode="#,##0.0"/>
    <numFmt numFmtId="166" formatCode="0.0"/>
  </numFmts>
  <fonts count="17" x14ac:knownFonts="1">
    <font>
      <sz val="11"/>
      <color indexed="8"/>
      <name val="Calibri"/>
      <family val="2"/>
      <scheme val="minor"/>
    </font>
    <font>
      <b/>
      <sz val="9"/>
      <name val="Arial"/>
    </font>
    <font>
      <sz val="9"/>
      <name val="Arial"/>
    </font>
    <font>
      <b/>
      <sz val="9"/>
      <color indexed="9"/>
      <name val="Arial"/>
    </font>
    <font>
      <b/>
      <sz val="11"/>
      <name val="Arial"/>
    </font>
    <font>
      <u/>
      <sz val="9"/>
      <color indexed="12"/>
      <name val="Arial"/>
    </font>
    <font>
      <b/>
      <sz val="12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4669AF"/>
      </patternFill>
    </fill>
    <fill>
      <patternFill patternType="solid">
        <fgColor rgb="FF0096DC"/>
      </patternFill>
    </fill>
    <fill>
      <patternFill patternType="solid">
        <fgColor rgb="FFDCE6F1"/>
      </patternFill>
    </fill>
    <fill>
      <patternFill patternType="mediumGray">
        <bgColor indexed="22"/>
      </patternFill>
    </fill>
    <fill>
      <patternFill patternType="solid">
        <fgColor rgb="FFF6F6F6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0B0B0"/>
      </left>
      <right style="thin">
        <color rgb="FFB0B0B0"/>
      </right>
      <top/>
      <bottom/>
      <diagonal/>
    </border>
    <border>
      <left/>
      <right style="thin">
        <color rgb="FFB0B0B0"/>
      </right>
      <top style="thin">
        <color rgb="FFB0B0B0"/>
      </top>
      <bottom/>
      <diagonal/>
    </border>
    <border>
      <left style="thin">
        <color rgb="FFB0B0B0"/>
      </left>
      <right style="thin">
        <color rgb="FFB0B0B0"/>
      </right>
      <top style="thin">
        <color rgb="FFB0B0B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B0B0B0"/>
      </right>
      <top style="thin">
        <color indexed="64"/>
      </top>
      <bottom style="thin">
        <color indexed="64"/>
      </bottom>
      <diagonal/>
    </border>
    <border>
      <left style="thin">
        <color rgb="FFB0B0B0"/>
      </left>
      <right style="thin">
        <color rgb="FFB0B0B0"/>
      </right>
      <top style="thin">
        <color indexed="64"/>
      </top>
      <bottom style="thin">
        <color indexed="64"/>
      </bottom>
      <diagonal/>
    </border>
    <border>
      <left style="thin">
        <color rgb="FFB0B0B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right" vertical="center"/>
    </xf>
    <xf numFmtId="0" fontId="0" fillId="5" borderId="0" xfId="0" applyFill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6" borderId="0" xfId="0" applyFont="1" applyFill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right" vertical="center" shrinkToFit="1"/>
    </xf>
    <xf numFmtId="0" fontId="4" fillId="6" borderId="0" xfId="0" applyFont="1" applyFill="1" applyAlignment="1">
      <alignment horizontal="left" vertical="center"/>
    </xf>
    <xf numFmtId="0" fontId="1" fillId="6" borderId="0" xfId="0" applyFont="1" applyFill="1" applyAlignment="1">
      <alignment horizontal="left" vertical="center"/>
    </xf>
    <xf numFmtId="165" fontId="2" fillId="0" borderId="0" xfId="0" applyNumberFormat="1" applyFont="1" applyAlignment="1">
      <alignment horizontal="right" vertical="center" shrinkToFit="1"/>
    </xf>
    <xf numFmtId="0" fontId="0" fillId="0" borderId="0" xfId="0"/>
    <xf numFmtId="0" fontId="7" fillId="7" borderId="4" xfId="0" applyFont="1" applyFill="1" applyBorder="1" applyAlignment="1">
      <alignment horizontal="left" vertical="center"/>
    </xf>
    <xf numFmtId="0" fontId="7" fillId="7" borderId="5" xfId="0" applyFont="1" applyFill="1" applyBorder="1" applyAlignment="1">
      <alignment horizontal="left" vertical="center"/>
    </xf>
    <xf numFmtId="0" fontId="7" fillId="7" borderId="6" xfId="0" applyFont="1" applyFill="1" applyBorder="1" applyAlignment="1">
      <alignment horizontal="left" vertical="center"/>
    </xf>
    <xf numFmtId="165" fontId="0" fillId="0" borderId="0" xfId="0" applyNumberFormat="1"/>
    <xf numFmtId="0" fontId="9" fillId="2" borderId="3" xfId="0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left" vertical="center"/>
    </xf>
    <xf numFmtId="164" fontId="11" fillId="0" borderId="0" xfId="0" applyNumberFormat="1" applyFont="1" applyAlignment="1">
      <alignment horizontal="right" vertical="center" shrinkToFit="1"/>
    </xf>
    <xf numFmtId="164" fontId="11" fillId="6" borderId="0" xfId="0" applyNumberFormat="1" applyFont="1" applyFill="1" applyAlignment="1">
      <alignment horizontal="right" vertical="center" shrinkToFit="1"/>
    </xf>
    <xf numFmtId="165" fontId="11" fillId="0" borderId="0" xfId="0" applyNumberFormat="1" applyFont="1" applyAlignment="1">
      <alignment horizontal="right" vertical="center" shrinkToFit="1"/>
    </xf>
    <xf numFmtId="165" fontId="11" fillId="6" borderId="0" xfId="0" applyNumberFormat="1" applyFont="1" applyFill="1" applyAlignment="1">
      <alignment horizontal="right" vertical="center" shrinkToFit="1"/>
    </xf>
    <xf numFmtId="0" fontId="10" fillId="4" borderId="7" xfId="0" applyFont="1" applyFill="1" applyBorder="1" applyAlignment="1">
      <alignment horizontal="left" vertical="center"/>
    </xf>
    <xf numFmtId="0" fontId="6" fillId="8" borderId="4" xfId="0" applyFont="1" applyFill="1" applyBorder="1" applyAlignment="1">
      <alignment horizontal="right" vertical="center"/>
    </xf>
    <xf numFmtId="165" fontId="8" fillId="8" borderId="0" xfId="0" applyNumberFormat="1" applyFont="1" applyFill="1" applyAlignment="1">
      <alignment horizontal="right" vertical="center" shrinkToFit="1"/>
    </xf>
    <xf numFmtId="0" fontId="7" fillId="8" borderId="5" xfId="0" applyFont="1" applyFill="1" applyBorder="1" applyAlignment="1">
      <alignment horizontal="left" vertical="center"/>
    </xf>
    <xf numFmtId="0" fontId="7" fillId="8" borderId="6" xfId="0" applyFont="1" applyFill="1" applyBorder="1" applyAlignment="1">
      <alignment horizontal="left" vertical="center"/>
    </xf>
    <xf numFmtId="0" fontId="7" fillId="8" borderId="0" xfId="0" applyFont="1" applyFill="1" applyBorder="1" applyAlignment="1">
      <alignment horizontal="left" vertical="center"/>
    </xf>
    <xf numFmtId="0" fontId="10" fillId="8" borderId="0" xfId="0" applyFont="1" applyFill="1" applyBorder="1" applyAlignment="1">
      <alignment horizontal="left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 vertical="center"/>
    </xf>
    <xf numFmtId="165" fontId="8" fillId="8" borderId="13" xfId="0" applyNumberFormat="1" applyFont="1" applyFill="1" applyBorder="1" applyAlignment="1">
      <alignment horizontal="right" vertical="center" shrinkToFit="1"/>
    </xf>
    <xf numFmtId="165" fontId="8" fillId="8" borderId="0" xfId="0" applyNumberFormat="1" applyFont="1" applyFill="1" applyBorder="1" applyAlignment="1">
      <alignment horizontal="right" vertical="center" shrinkToFit="1"/>
    </xf>
    <xf numFmtId="165" fontId="8" fillId="8" borderId="14" xfId="0" applyNumberFormat="1" applyFont="1" applyFill="1" applyBorder="1" applyAlignment="1">
      <alignment horizontal="right" vertical="center" shrinkToFit="1"/>
    </xf>
    <xf numFmtId="165" fontId="8" fillId="8" borderId="15" xfId="0" applyNumberFormat="1" applyFont="1" applyFill="1" applyBorder="1" applyAlignment="1">
      <alignment horizontal="right" vertical="center" shrinkToFit="1"/>
    </xf>
    <xf numFmtId="165" fontId="8" fillId="8" borderId="1" xfId="0" applyNumberFormat="1" applyFont="1" applyFill="1" applyBorder="1" applyAlignment="1">
      <alignment horizontal="right" vertical="center" shrinkToFit="1"/>
    </xf>
    <xf numFmtId="165" fontId="8" fillId="8" borderId="2" xfId="0" applyNumberFormat="1" applyFont="1" applyFill="1" applyBorder="1" applyAlignment="1">
      <alignment horizontal="right" vertical="center" shrinkToFit="1"/>
    </xf>
    <xf numFmtId="165" fontId="8" fillId="7" borderId="13" xfId="0" applyNumberFormat="1" applyFont="1" applyFill="1" applyBorder="1" applyAlignment="1">
      <alignment horizontal="right" vertical="center" shrinkToFit="1"/>
    </xf>
    <xf numFmtId="165" fontId="8" fillId="7" borderId="0" xfId="0" applyNumberFormat="1" applyFont="1" applyFill="1" applyBorder="1" applyAlignment="1">
      <alignment horizontal="right" vertical="center" shrinkToFit="1"/>
    </xf>
    <xf numFmtId="165" fontId="8" fillId="7" borderId="14" xfId="0" applyNumberFormat="1" applyFont="1" applyFill="1" applyBorder="1" applyAlignment="1">
      <alignment horizontal="right" vertical="center" shrinkToFit="1"/>
    </xf>
    <xf numFmtId="0" fontId="10" fillId="4" borderId="0" xfId="0" applyFont="1" applyFill="1" applyBorder="1" applyAlignment="1">
      <alignment horizontal="left" vertical="center"/>
    </xf>
    <xf numFmtId="165" fontId="8" fillId="7" borderId="10" xfId="0" applyNumberFormat="1" applyFont="1" applyFill="1" applyBorder="1" applyAlignment="1">
      <alignment horizontal="right" vertical="center" shrinkToFit="1"/>
    </xf>
    <xf numFmtId="165" fontId="8" fillId="7" borderId="11" xfId="0" applyNumberFormat="1" applyFont="1" applyFill="1" applyBorder="1" applyAlignment="1">
      <alignment horizontal="right" vertical="center" shrinkToFit="1"/>
    </xf>
    <xf numFmtId="165" fontId="8" fillId="7" borderId="12" xfId="0" applyNumberFormat="1" applyFont="1" applyFill="1" applyBorder="1" applyAlignment="1">
      <alignment horizontal="right" vertical="center" shrinkToFit="1"/>
    </xf>
    <xf numFmtId="3" fontId="11" fillId="6" borderId="0" xfId="0" applyNumberFormat="1" applyFont="1" applyFill="1" applyAlignment="1">
      <alignment horizontal="right" vertical="center" shrinkToFit="1"/>
    </xf>
    <xf numFmtId="3" fontId="11" fillId="0" borderId="0" xfId="0" applyNumberFormat="1" applyFont="1" applyAlignment="1">
      <alignment horizontal="right" vertical="center" shrinkToFi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0" fontId="10" fillId="7" borderId="3" xfId="0" applyFont="1" applyFill="1" applyBorder="1" applyAlignment="1">
      <alignment horizontal="left" vertical="center"/>
    </xf>
    <xf numFmtId="165" fontId="11" fillId="7" borderId="0" xfId="0" applyNumberFormat="1" applyFont="1" applyFill="1" applyAlignment="1">
      <alignment horizontal="right" vertical="center" shrinkToFit="1"/>
    </xf>
    <xf numFmtId="165" fontId="10" fillId="7" borderId="0" xfId="0" applyNumberFormat="1" applyFont="1" applyFill="1" applyAlignment="1">
      <alignment horizontal="right" vertical="center" shrinkToFit="1"/>
    </xf>
    <xf numFmtId="3" fontId="11" fillId="7" borderId="0" xfId="0" applyNumberFormat="1" applyFont="1" applyFill="1" applyAlignment="1">
      <alignment horizontal="right" vertical="center" shrinkToFit="1"/>
    </xf>
    <xf numFmtId="0" fontId="0" fillId="0" borderId="0" xfId="0"/>
    <xf numFmtId="0" fontId="6" fillId="9" borderId="4" xfId="0" applyFont="1" applyFill="1" applyBorder="1" applyAlignment="1">
      <alignment horizontal="right" vertical="center"/>
    </xf>
    <xf numFmtId="0" fontId="7" fillId="9" borderId="16" xfId="0" applyFont="1" applyFill="1" applyBorder="1" applyAlignment="1">
      <alignment horizontal="center" vertical="center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0" xfId="0" applyFont="1" applyFill="1" applyBorder="1" applyAlignment="1">
      <alignment horizontal="left" vertical="center"/>
    </xf>
    <xf numFmtId="0" fontId="0" fillId="9" borderId="0" xfId="0" applyFill="1"/>
    <xf numFmtId="0" fontId="10" fillId="9" borderId="0" xfId="0" applyFont="1" applyFill="1" applyBorder="1" applyAlignment="1">
      <alignment horizontal="left" vertical="center"/>
    </xf>
    <xf numFmtId="165" fontId="0" fillId="9" borderId="0" xfId="0" applyNumberFormat="1" applyFill="1"/>
    <xf numFmtId="0" fontId="7" fillId="9" borderId="6" xfId="0" applyFont="1" applyFill="1" applyBorder="1" applyAlignment="1">
      <alignment horizontal="left" vertical="center"/>
    </xf>
    <xf numFmtId="165" fontId="8" fillId="9" borderId="15" xfId="0" applyNumberFormat="1" applyFont="1" applyFill="1" applyBorder="1" applyAlignment="1">
      <alignment horizontal="right" vertical="center" shrinkToFit="1"/>
    </xf>
    <xf numFmtId="165" fontId="8" fillId="9" borderId="1" xfId="0" applyNumberFormat="1" applyFont="1" applyFill="1" applyBorder="1" applyAlignment="1">
      <alignment horizontal="right" vertical="center" shrinkToFit="1"/>
    </xf>
    <xf numFmtId="165" fontId="8" fillId="9" borderId="2" xfId="0" applyNumberFormat="1" applyFont="1" applyFill="1" applyBorder="1" applyAlignment="1">
      <alignment horizontal="right" vertical="center" shrinkToFit="1"/>
    </xf>
    <xf numFmtId="165" fontId="7" fillId="7" borderId="10" xfId="0" applyNumberFormat="1" applyFont="1" applyFill="1" applyBorder="1" applyAlignment="1">
      <alignment horizontal="right" vertical="center" shrinkToFit="1"/>
    </xf>
    <xf numFmtId="165" fontId="7" fillId="7" borderId="11" xfId="0" applyNumberFormat="1" applyFont="1" applyFill="1" applyBorder="1" applyAlignment="1">
      <alignment horizontal="right" vertical="center" shrinkToFit="1"/>
    </xf>
    <xf numFmtId="165" fontId="7" fillId="7" borderId="12" xfId="0" applyNumberFormat="1" applyFont="1" applyFill="1" applyBorder="1" applyAlignment="1">
      <alignment horizontal="right" vertical="center" shrinkToFit="1"/>
    </xf>
    <xf numFmtId="165" fontId="7" fillId="7" borderId="13" xfId="0" applyNumberFormat="1" applyFont="1" applyFill="1" applyBorder="1" applyAlignment="1">
      <alignment horizontal="right" vertical="center" shrinkToFit="1"/>
    </xf>
    <xf numFmtId="165" fontId="7" fillId="7" borderId="0" xfId="0" applyNumberFormat="1" applyFont="1" applyFill="1" applyBorder="1" applyAlignment="1">
      <alignment horizontal="right" vertical="center" shrinkToFit="1"/>
    </xf>
    <xf numFmtId="165" fontId="7" fillId="7" borderId="14" xfId="0" applyNumberFormat="1" applyFont="1" applyFill="1" applyBorder="1" applyAlignment="1">
      <alignment horizontal="right" vertical="center" shrinkToFit="1"/>
    </xf>
    <xf numFmtId="165" fontId="12" fillId="9" borderId="0" xfId="0" applyNumberFormat="1" applyFont="1" applyFill="1" applyAlignment="1">
      <alignment horizontal="right" vertical="center" shrinkToFit="1"/>
    </xf>
    <xf numFmtId="0" fontId="12" fillId="9" borderId="0" xfId="0" applyFont="1" applyFill="1" applyBorder="1" applyAlignment="1">
      <alignment horizontal="left" vertical="center"/>
    </xf>
    <xf numFmtId="166" fontId="0" fillId="0" borderId="0" xfId="0" applyNumberFormat="1"/>
    <xf numFmtId="0" fontId="13" fillId="0" borderId="0" xfId="0" applyFont="1" applyBorder="1"/>
    <xf numFmtId="166" fontId="13" fillId="0" borderId="0" xfId="0" applyNumberFormat="1" applyFont="1" applyBorder="1"/>
    <xf numFmtId="166" fontId="13" fillId="0" borderId="14" xfId="0" applyNumberFormat="1" applyFont="1" applyBorder="1"/>
    <xf numFmtId="0" fontId="13" fillId="0" borderId="14" xfId="0" applyFont="1" applyBorder="1"/>
    <xf numFmtId="0" fontId="7" fillId="9" borderId="4" xfId="0" applyFont="1" applyFill="1" applyBorder="1" applyAlignment="1">
      <alignment horizontal="left" vertical="center"/>
    </xf>
    <xf numFmtId="0" fontId="13" fillId="0" borderId="5" xfId="0" applyFont="1" applyBorder="1"/>
    <xf numFmtId="0" fontId="14" fillId="0" borderId="5" xfId="0" applyFont="1" applyBorder="1"/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166" fontId="13" fillId="7" borderId="19" xfId="0" applyNumberFormat="1" applyFont="1" applyFill="1" applyBorder="1"/>
    <xf numFmtId="166" fontId="13" fillId="7" borderId="20" xfId="0" applyNumberFormat="1" applyFont="1" applyFill="1" applyBorder="1"/>
    <xf numFmtId="0" fontId="13" fillId="7" borderId="5" xfId="0" applyFont="1" applyFill="1" applyBorder="1"/>
    <xf numFmtId="166" fontId="13" fillId="7" borderId="0" xfId="0" applyNumberFormat="1" applyFont="1" applyFill="1" applyBorder="1"/>
    <xf numFmtId="166" fontId="13" fillId="7" borderId="14" xfId="0" applyNumberFormat="1" applyFont="1" applyFill="1" applyBorder="1"/>
    <xf numFmtId="0" fontId="13" fillId="7" borderId="6" xfId="0" applyFont="1" applyFill="1" applyBorder="1"/>
    <xf numFmtId="0" fontId="15" fillId="10" borderId="0" xfId="0" applyFont="1" applyFill="1"/>
    <xf numFmtId="0" fontId="10" fillId="1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0" fillId="0" borderId="0" xfId="0"/>
    <xf numFmtId="1" fontId="0" fillId="0" borderId="0" xfId="0" applyNumberFormat="1"/>
    <xf numFmtId="0" fontId="0" fillId="0" borderId="3" xfId="0" applyBorder="1"/>
    <xf numFmtId="0" fontId="1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graphique!$P$10</c:f>
              <c:strCache>
                <c:ptCount val="1"/>
                <c:pt idx="0">
                  <c:v>Solde des échanges extérieurs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graphique!$Q$9:$AB$9</c:f>
              <c:strCach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graphique!$Q$10:$AB$10</c:f>
              <c:numCache>
                <c:formatCode>0</c:formatCode>
                <c:ptCount val="12"/>
                <c:pt idx="0">
                  <c:v>100</c:v>
                </c:pt>
                <c:pt idx="1">
                  <c:v>118.3114505516819</c:v>
                </c:pt>
                <c:pt idx="2">
                  <c:v>124.90707050196666</c:v>
                </c:pt>
                <c:pt idx="3">
                  <c:v>264.59770943115683</c:v>
                </c:pt>
                <c:pt idx="4">
                  <c:v>168.52383743969818</c:v>
                </c:pt>
                <c:pt idx="5">
                  <c:v>239.23245965959146</c:v>
                </c:pt>
                <c:pt idx="6">
                  <c:v>323.60982383514715</c:v>
                </c:pt>
                <c:pt idx="7">
                  <c:v>57.138786725573858</c:v>
                </c:pt>
                <c:pt idx="8">
                  <c:v>260.57988006772797</c:v>
                </c:pt>
                <c:pt idx="9">
                  <c:v>613.36448996033914</c:v>
                </c:pt>
                <c:pt idx="10">
                  <c:v>703.5802828986798</c:v>
                </c:pt>
                <c:pt idx="11">
                  <c:v>549.47746602956056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80-4947-A291-1DEA1BD4BB7F}"/>
            </c:ext>
          </c:extLst>
        </c:ser>
        <c:ser>
          <c:idx val="1"/>
          <c:order val="1"/>
          <c:tx>
            <c:strRef>
              <c:f>graphique!$P$11</c:f>
              <c:strCache>
                <c:ptCount val="1"/>
                <c:pt idx="0">
                  <c:v>Exportations de services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graphique!$Q$9:$AB$9</c:f>
              <c:strCach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graphique!$Q$11:$AB$11</c:f>
              <c:numCache>
                <c:formatCode>0</c:formatCode>
                <c:ptCount val="12"/>
                <c:pt idx="0">
                  <c:v>100</c:v>
                </c:pt>
                <c:pt idx="1">
                  <c:v>114.34627267083337</c:v>
                </c:pt>
                <c:pt idx="2">
                  <c:v>131.39231001406077</c:v>
                </c:pt>
                <c:pt idx="3">
                  <c:v>165.26586620926241</c:v>
                </c:pt>
                <c:pt idx="4">
                  <c:v>183.7998169401522</c:v>
                </c:pt>
                <c:pt idx="5">
                  <c:v>230.8279163814025</c:v>
                </c:pt>
                <c:pt idx="6">
                  <c:v>246.44775555375605</c:v>
                </c:pt>
                <c:pt idx="7">
                  <c:v>291.71960924329539</c:v>
                </c:pt>
                <c:pt idx="8">
                  <c:v>337.57916847640712</c:v>
                </c:pt>
                <c:pt idx="9">
                  <c:v>389.00193120777789</c:v>
                </c:pt>
                <c:pt idx="10">
                  <c:v>438.32760351101922</c:v>
                </c:pt>
                <c:pt idx="11">
                  <c:v>469.98321542414186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80-4947-A291-1DEA1BD4BB7F}"/>
            </c:ext>
          </c:extLst>
        </c:ser>
        <c:ser>
          <c:idx val="2"/>
          <c:order val="2"/>
          <c:tx>
            <c:strRef>
              <c:f>graphique!$P$12</c:f>
              <c:strCache>
                <c:ptCount val="1"/>
                <c:pt idx="0">
                  <c:v>Importations de services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graphique!$Q$9:$AB$9</c:f>
              <c:strCach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graphique!$Q$12:$AB$12</c:f>
              <c:numCache>
                <c:formatCode>0</c:formatCode>
                <c:ptCount val="12"/>
                <c:pt idx="0">
                  <c:v>100</c:v>
                </c:pt>
                <c:pt idx="1">
                  <c:v>104.22500907643439</c:v>
                </c:pt>
                <c:pt idx="2">
                  <c:v>124.82811680204496</c:v>
                </c:pt>
                <c:pt idx="3">
                  <c:v>190.4049284754208</c:v>
                </c:pt>
                <c:pt idx="4">
                  <c:v>232.75596967617332</c:v>
                </c:pt>
                <c:pt idx="5">
                  <c:v>254.17396480278248</c:v>
                </c:pt>
                <c:pt idx="6">
                  <c:v>239.73987337378182</c:v>
                </c:pt>
                <c:pt idx="7">
                  <c:v>384.20336220720679</c:v>
                </c:pt>
                <c:pt idx="8">
                  <c:v>384.70105810169935</c:v>
                </c:pt>
                <c:pt idx="9">
                  <c:v>339.36270342309615</c:v>
                </c:pt>
                <c:pt idx="10">
                  <c:v>395.55590457623015</c:v>
                </c:pt>
                <c:pt idx="11">
                  <c:v>422.61984023199255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80-4947-A291-1DEA1BD4BB7F}"/>
            </c:ext>
          </c:extLst>
        </c:ser>
        <c:ser>
          <c:idx val="3"/>
          <c:order val="3"/>
          <c:tx>
            <c:strRef>
              <c:f>graphique!$P$13</c:f>
              <c:strCache>
                <c:ptCount val="1"/>
                <c:pt idx="0">
                  <c:v>Formation brute de capital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graphique!$Q$9:$AB$9</c:f>
              <c:strCach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graphique!$Q$13:$AB$13</c:f>
              <c:numCache>
                <c:formatCode>0</c:formatCode>
                <c:ptCount val="12"/>
                <c:pt idx="0">
                  <c:v>100</c:v>
                </c:pt>
                <c:pt idx="1">
                  <c:v>95.630983662093712</c:v>
                </c:pt>
                <c:pt idx="2">
                  <c:v>125.26753001261142</c:v>
                </c:pt>
                <c:pt idx="3">
                  <c:v>202.18721264899551</c:v>
                </c:pt>
                <c:pt idx="4">
                  <c:v>279.88009189538502</c:v>
                </c:pt>
                <c:pt idx="5">
                  <c:v>298.77956779562101</c:v>
                </c:pt>
                <c:pt idx="6">
                  <c:v>268.80396505242419</c:v>
                </c:pt>
                <c:pt idx="7">
                  <c:v>556.10571954826639</c:v>
                </c:pt>
                <c:pt idx="8">
                  <c:v>462.02767679470719</c:v>
                </c:pt>
                <c:pt idx="9">
                  <c:v>295.55127267137152</c:v>
                </c:pt>
                <c:pt idx="10">
                  <c:v>339.88481761840637</c:v>
                </c:pt>
                <c:pt idx="11">
                  <c:v>382.27626121291655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80-4947-A291-1DEA1BD4BB7F}"/>
            </c:ext>
          </c:extLst>
        </c:ser>
        <c:ser>
          <c:idx val="4"/>
          <c:order val="4"/>
          <c:tx>
            <c:strRef>
              <c:f>graphique!$P$14</c:f>
              <c:strCache>
                <c:ptCount val="1"/>
                <c:pt idx="0">
                  <c:v>Exportations de biens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graphique!$Q$9:$AB$9</c:f>
              <c:strCach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graphique!$Q$14:$AB$14</c:f>
              <c:numCache>
                <c:formatCode>0</c:formatCode>
                <c:ptCount val="12"/>
                <c:pt idx="0">
                  <c:v>100</c:v>
                </c:pt>
                <c:pt idx="1">
                  <c:v>96.921717704687907</c:v>
                </c:pt>
                <c:pt idx="2">
                  <c:v>112.36083774670286</c:v>
                </c:pt>
                <c:pt idx="3">
                  <c:v>196.65244899061045</c:v>
                </c:pt>
                <c:pt idx="4">
                  <c:v>189.69239755174564</c:v>
                </c:pt>
                <c:pt idx="5">
                  <c:v>193.33768534924928</c:v>
                </c:pt>
                <c:pt idx="6">
                  <c:v>207.03789689648909</c:v>
                </c:pt>
                <c:pt idx="7">
                  <c:v>220.96457688097891</c:v>
                </c:pt>
                <c:pt idx="8">
                  <c:v>238.1602752568262</c:v>
                </c:pt>
                <c:pt idx="9">
                  <c:v>275.50763975124795</c:v>
                </c:pt>
                <c:pt idx="10">
                  <c:v>348.27802510098803</c:v>
                </c:pt>
                <c:pt idx="11">
                  <c:v>300.07264267167966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580-4947-A291-1DEA1BD4BB7F}"/>
            </c:ext>
          </c:extLst>
        </c:ser>
        <c:ser>
          <c:idx val="5"/>
          <c:order val="5"/>
          <c:tx>
            <c:strRef>
              <c:f>graphique!$P$15</c:f>
              <c:strCache>
                <c:ptCount val="1"/>
                <c:pt idx="0">
                  <c:v>Produit intérieur brut aux prix du marché</c:v>
                </c:pt>
              </c:strCache>
            </c:strRef>
          </c:tx>
          <c:spPr>
            <a:ln w="571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strRef>
              <c:f>graphique!$Q$9:$AB$9</c:f>
              <c:strCach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graphique!$Q$15:$AB$15</c:f>
              <c:numCache>
                <c:formatCode>0</c:formatCode>
                <c:ptCount val="12"/>
                <c:pt idx="0">
                  <c:v>100</c:v>
                </c:pt>
                <c:pt idx="1">
                  <c:v>103.56095415549234</c:v>
                </c:pt>
                <c:pt idx="2">
                  <c:v>113.52490988933461</c:v>
                </c:pt>
                <c:pt idx="3">
                  <c:v>154.07244807047852</c:v>
                </c:pt>
                <c:pt idx="4">
                  <c:v>156.14239294129354</c:v>
                </c:pt>
                <c:pt idx="5">
                  <c:v>174.41151064820886</c:v>
                </c:pt>
                <c:pt idx="6">
                  <c:v>189.30345699335646</c:v>
                </c:pt>
                <c:pt idx="7">
                  <c:v>205.58963128117693</c:v>
                </c:pt>
                <c:pt idx="8">
                  <c:v>216.06609849084421</c:v>
                </c:pt>
                <c:pt idx="9">
                  <c:v>253.94728808730218</c:v>
                </c:pt>
                <c:pt idx="10">
                  <c:v>294.49075602509077</c:v>
                </c:pt>
                <c:pt idx="11">
                  <c:v>288.28165631769605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580-4947-A291-1DEA1BD4BB7F}"/>
            </c:ext>
          </c:extLst>
        </c:ser>
        <c:ser>
          <c:idx val="6"/>
          <c:order val="6"/>
          <c:tx>
            <c:strRef>
              <c:f>graphique!$P$16</c:f>
              <c:strCache>
                <c:ptCount val="1"/>
                <c:pt idx="0">
                  <c:v>Importations de biens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strRef>
              <c:f>graphique!$Q$9:$AB$9</c:f>
              <c:strCach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graphique!$Q$16:$AB$16</c:f>
              <c:numCache>
                <c:formatCode>0</c:formatCode>
                <c:ptCount val="12"/>
                <c:pt idx="0">
                  <c:v>100</c:v>
                </c:pt>
                <c:pt idx="1">
                  <c:v>98.850909068522199</c:v>
                </c:pt>
                <c:pt idx="2">
                  <c:v>113.47834719291521</c:v>
                </c:pt>
                <c:pt idx="3">
                  <c:v>133.79844889654333</c:v>
                </c:pt>
                <c:pt idx="4">
                  <c:v>134.01269140613579</c:v>
                </c:pt>
                <c:pt idx="5">
                  <c:v>136.52711660671878</c:v>
                </c:pt>
                <c:pt idx="6">
                  <c:v>157.46793673073935</c:v>
                </c:pt>
                <c:pt idx="7">
                  <c:v>165.95806572258365</c:v>
                </c:pt>
                <c:pt idx="8">
                  <c:v>154.16595483361576</c:v>
                </c:pt>
                <c:pt idx="9">
                  <c:v>172.7491838930265</c:v>
                </c:pt>
                <c:pt idx="10">
                  <c:v>230.32947481342282</c:v>
                </c:pt>
                <c:pt idx="11">
                  <c:v>230.28053148149004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580-4947-A291-1DEA1BD4BB7F}"/>
            </c:ext>
          </c:extLst>
        </c:ser>
        <c:ser>
          <c:idx val="7"/>
          <c:order val="7"/>
          <c:tx>
            <c:strRef>
              <c:f>graphique!$P$17</c:f>
              <c:strCache>
                <c:ptCount val="1"/>
                <c:pt idx="0">
                  <c:v>Dépense de consommation finale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graphique!$Q$9:$AB$9</c:f>
              <c:strCach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graphique!$Q$17:$AB$17</c:f>
              <c:numCache>
                <c:formatCode>0</c:formatCode>
                <c:ptCount val="12"/>
                <c:pt idx="0">
                  <c:v>100</c:v>
                </c:pt>
                <c:pt idx="1">
                  <c:v>100.18204999600729</c:v>
                </c:pt>
                <c:pt idx="2">
                  <c:v>103.88298554815532</c:v>
                </c:pt>
                <c:pt idx="3">
                  <c:v>107.53520096830141</c:v>
                </c:pt>
                <c:pt idx="4">
                  <c:v>112.71703114050868</c:v>
                </c:pt>
                <c:pt idx="5">
                  <c:v>118.04529088072182</c:v>
                </c:pt>
                <c:pt idx="6">
                  <c:v>125.91184258103648</c:v>
                </c:pt>
                <c:pt idx="7">
                  <c:v>133.18549808932744</c:v>
                </c:pt>
                <c:pt idx="8">
                  <c:v>128.07230677712289</c:v>
                </c:pt>
                <c:pt idx="9">
                  <c:v>142.15565498968624</c:v>
                </c:pt>
                <c:pt idx="10">
                  <c:v>164.70293729458814</c:v>
                </c:pt>
                <c:pt idx="11">
                  <c:v>184.80147219139207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580-4947-A291-1DEA1BD4B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4834576"/>
        <c:axId val="474839824"/>
      </c:lineChart>
      <c:catAx>
        <c:axId val="47483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74839824"/>
        <c:crosses val="autoZero"/>
        <c:auto val="1"/>
        <c:lblAlgn val="ctr"/>
        <c:lblOffset val="100"/>
        <c:noMultiLvlLbl val="0"/>
      </c:catAx>
      <c:valAx>
        <c:axId val="47483982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74834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304035</xdr:colOff>
      <xdr:row>3</xdr:row>
      <xdr:rowOff>57150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192000" cy="628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323851</xdr:colOff>
      <xdr:row>31</xdr:row>
      <xdr:rowOff>171450</xdr:rowOff>
    </xdr:from>
    <xdr:to>
      <xdr:col>13</xdr:col>
      <xdr:colOff>381000</xdr:colOff>
      <xdr:row>67</xdr:row>
      <xdr:rowOff>123825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949EEF67-E0FE-4141-8C70-F41FADB145A2}"/>
            </a:ext>
          </a:extLst>
        </xdr:cNvPr>
        <xdr:cNvCxnSpPr/>
      </xdr:nvCxnSpPr>
      <xdr:spPr>
        <a:xfrm>
          <a:off x="11696701" y="6448425"/>
          <a:ext cx="57149" cy="741997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323851</xdr:colOff>
      <xdr:row>32</xdr:row>
      <xdr:rowOff>171450</xdr:rowOff>
    </xdr:from>
    <xdr:to>
      <xdr:col>13</xdr:col>
      <xdr:colOff>381000</xdr:colOff>
      <xdr:row>68</xdr:row>
      <xdr:rowOff>123825</xdr:rowOff>
    </xdr:to>
    <xdr:cxnSp macro="">
      <xdr:nvCxnSpPr>
        <xdr:cNvPr id="2" name="Connecteur droit avec flèche 1">
          <a:extLst>
            <a:ext uri="{FF2B5EF4-FFF2-40B4-BE49-F238E27FC236}">
              <a16:creationId xmlns:a16="http://schemas.microsoft.com/office/drawing/2014/main" id="{B8C762D5-42C7-46CE-9002-C4926B309E5C}"/>
            </a:ext>
          </a:extLst>
        </xdr:cNvPr>
        <xdr:cNvCxnSpPr/>
      </xdr:nvCxnSpPr>
      <xdr:spPr>
        <a:xfrm>
          <a:off x="11696701" y="6477000"/>
          <a:ext cx="57149" cy="757237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66675</xdr:colOff>
      <xdr:row>17</xdr:row>
      <xdr:rowOff>100010</xdr:rowOff>
    </xdr:from>
    <xdr:to>
      <xdr:col>29</xdr:col>
      <xdr:colOff>542925</xdr:colOff>
      <xdr:row>41</xdr:row>
      <xdr:rowOff>200024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DDC1BBFB-E9C8-4579-88CE-181BC64819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c.europa.eu/eurostat/databrowser/view/nama_10_gdp__custom_15897287/default/table" TargetMode="External"/><Relationship Id="rId1" Type="http://schemas.openxmlformats.org/officeDocument/2006/relationships/hyperlink" Target="https://ec.europa.eu/eurostat/databrowser/product/page/nama_10_gdp__custom_15897287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16"/>
  <sheetViews>
    <sheetView showGridLines="0" workbookViewId="0"/>
  </sheetViews>
  <sheetFormatPr baseColWidth="10" defaultColWidth="9.140625" defaultRowHeight="15" x14ac:dyDescent="0.25"/>
  <cols>
    <col min="1" max="1" width="19.85546875" customWidth="1"/>
    <col min="2" max="2" width="9.42578125" customWidth="1"/>
    <col min="3" max="3" width="26.85546875" customWidth="1"/>
    <col min="4" max="4" width="20.5703125" customWidth="1"/>
    <col min="5" max="5" width="28.28515625" customWidth="1"/>
  </cols>
  <sheetData>
    <row r="6" spans="1:15" x14ac:dyDescent="0.25">
      <c r="A6" s="7" t="s">
        <v>0</v>
      </c>
    </row>
    <row r="7" spans="1:15" x14ac:dyDescent="0.25">
      <c r="A7" s="10" t="s">
        <v>1</v>
      </c>
      <c r="B7" s="10" t="s">
        <v>2</v>
      </c>
    </row>
    <row r="8" spans="1:15" ht="42.75" customHeight="1" x14ac:dyDescent="0.25">
      <c r="A8" s="8" t="s">
        <v>3</v>
      </c>
      <c r="B8" s="98" t="s">
        <v>4</v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</row>
    <row r="10" spans="1:15" x14ac:dyDescent="0.25">
      <c r="A10" s="2" t="s">
        <v>5</v>
      </c>
      <c r="D10" s="2" t="s">
        <v>6</v>
      </c>
    </row>
    <row r="11" spans="1:15" x14ac:dyDescent="0.25">
      <c r="A11" s="2" t="s">
        <v>7</v>
      </c>
      <c r="D11" s="2" t="s">
        <v>6</v>
      </c>
    </row>
    <row r="13" spans="1:15" x14ac:dyDescent="0.25">
      <c r="B13" s="1" t="s">
        <v>8</v>
      </c>
    </row>
    <row r="14" spans="1:15" x14ac:dyDescent="0.25">
      <c r="C14" s="2" t="s">
        <v>9</v>
      </c>
    </row>
    <row r="15" spans="1:15" x14ac:dyDescent="0.25">
      <c r="B15" s="7" t="s">
        <v>10</v>
      </c>
      <c r="C15" s="7" t="s">
        <v>11</v>
      </c>
      <c r="D15" s="7" t="s">
        <v>12</v>
      </c>
      <c r="E15" s="7" t="s">
        <v>13</v>
      </c>
    </row>
    <row r="16" spans="1:15" x14ac:dyDescent="0.25">
      <c r="B16" s="11" t="s">
        <v>14</v>
      </c>
      <c r="C16" s="2" t="s">
        <v>15</v>
      </c>
      <c r="D16" s="2" t="s">
        <v>16</v>
      </c>
      <c r="E16" s="2" t="s">
        <v>17</v>
      </c>
    </row>
  </sheetData>
  <mergeCells count="1">
    <mergeCell ref="B8:O8"/>
  </mergeCells>
  <hyperlinks>
    <hyperlink ref="A7" r:id="rId1" xr:uid="{00000000-0004-0000-0000-000000000000}"/>
    <hyperlink ref="B7" r:id="rId2" xr:uid="{00000000-0004-0000-0000-000001000000}"/>
    <hyperlink ref="B16" location="'Feuille 1'!A1" display="Feuille 1" xr:uid="{00000000-0004-0000-0000-000002000000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8"/>
  <sheetViews>
    <sheetView showGridLines="0" workbookViewId="0"/>
  </sheetViews>
  <sheetFormatPr baseColWidth="10" defaultColWidth="9.140625" defaultRowHeight="15" x14ac:dyDescent="0.25"/>
  <cols>
    <col min="2" max="5" width="79.7109375" customWidth="1"/>
  </cols>
  <sheetData>
    <row r="1" spans="1:3" x14ac:dyDescent="0.25">
      <c r="A1" s="1" t="s">
        <v>18</v>
      </c>
    </row>
    <row r="2" spans="1:3" x14ac:dyDescent="0.25">
      <c r="B2" s="13" t="s">
        <v>19</v>
      </c>
      <c r="C2" s="13" t="s">
        <v>20</v>
      </c>
    </row>
    <row r="3" spans="1:3" x14ac:dyDescent="0.25">
      <c r="B3" s="14" t="s">
        <v>21</v>
      </c>
      <c r="C3" s="14" t="s">
        <v>21</v>
      </c>
    </row>
    <row r="4" spans="1:3" x14ac:dyDescent="0.25">
      <c r="B4" s="2" t="s">
        <v>11</v>
      </c>
      <c r="C4" s="2" t="s">
        <v>15</v>
      </c>
    </row>
    <row r="5" spans="1:3" x14ac:dyDescent="0.25">
      <c r="B5" s="9" t="s">
        <v>12</v>
      </c>
      <c r="C5" s="9" t="s">
        <v>16</v>
      </c>
    </row>
    <row r="6" spans="1:3" x14ac:dyDescent="0.25">
      <c r="B6" s="2" t="s">
        <v>22</v>
      </c>
      <c r="C6" s="2" t="s">
        <v>23</v>
      </c>
    </row>
    <row r="7" spans="1:3" x14ac:dyDescent="0.25">
      <c r="B7" s="9" t="s">
        <v>22</v>
      </c>
      <c r="C7" s="9" t="s">
        <v>24</v>
      </c>
    </row>
    <row r="8" spans="1:3" x14ac:dyDescent="0.25">
      <c r="B8" s="2" t="s">
        <v>22</v>
      </c>
      <c r="C8" s="2" t="s">
        <v>25</v>
      </c>
    </row>
    <row r="9" spans="1:3" x14ac:dyDescent="0.25">
      <c r="B9" s="9" t="s">
        <v>22</v>
      </c>
      <c r="C9" s="9" t="s">
        <v>26</v>
      </c>
    </row>
    <row r="10" spans="1:3" x14ac:dyDescent="0.25">
      <c r="B10" s="2" t="s">
        <v>22</v>
      </c>
      <c r="C10" s="2" t="s">
        <v>27</v>
      </c>
    </row>
    <row r="11" spans="1:3" x14ac:dyDescent="0.25">
      <c r="B11" s="9" t="s">
        <v>22</v>
      </c>
      <c r="C11" s="9" t="s">
        <v>28</v>
      </c>
    </row>
    <row r="12" spans="1:3" x14ac:dyDescent="0.25">
      <c r="B12" s="2" t="s">
        <v>22</v>
      </c>
      <c r="C12" s="2" t="s">
        <v>29</v>
      </c>
    </row>
    <row r="13" spans="1:3" x14ac:dyDescent="0.25">
      <c r="B13" s="9" t="s">
        <v>22</v>
      </c>
      <c r="C13" s="9" t="s">
        <v>30</v>
      </c>
    </row>
    <row r="14" spans="1:3" x14ac:dyDescent="0.25">
      <c r="B14" s="2" t="s">
        <v>22</v>
      </c>
      <c r="C14" s="2" t="s">
        <v>31</v>
      </c>
    </row>
    <row r="15" spans="1:3" x14ac:dyDescent="0.25">
      <c r="B15" s="9" t="s">
        <v>22</v>
      </c>
      <c r="C15" s="9" t="s">
        <v>32</v>
      </c>
    </row>
    <row r="16" spans="1:3" x14ac:dyDescent="0.25">
      <c r="B16" s="2" t="s">
        <v>13</v>
      </c>
      <c r="C16" s="2" t="s">
        <v>17</v>
      </c>
    </row>
    <row r="17" spans="2:3" x14ac:dyDescent="0.25">
      <c r="B17" s="9" t="s">
        <v>33</v>
      </c>
      <c r="C17" s="9" t="s">
        <v>34</v>
      </c>
    </row>
    <row r="18" spans="2:3" x14ac:dyDescent="0.25">
      <c r="B18" s="2" t="s">
        <v>33</v>
      </c>
      <c r="C18" s="2" t="s">
        <v>35</v>
      </c>
    </row>
    <row r="19" spans="2:3" x14ac:dyDescent="0.25">
      <c r="B19" s="9" t="s">
        <v>33</v>
      </c>
      <c r="C19" s="9" t="s">
        <v>36</v>
      </c>
    </row>
    <row r="20" spans="2:3" x14ac:dyDescent="0.25">
      <c r="B20" s="2" t="s">
        <v>33</v>
      </c>
      <c r="C20" s="2" t="s">
        <v>37</v>
      </c>
    </row>
    <row r="21" spans="2:3" x14ac:dyDescent="0.25">
      <c r="B21" s="9" t="s">
        <v>33</v>
      </c>
      <c r="C21" s="9" t="s">
        <v>38</v>
      </c>
    </row>
    <row r="22" spans="2:3" x14ac:dyDescent="0.25">
      <c r="B22" s="2" t="s">
        <v>33</v>
      </c>
      <c r="C22" s="2" t="s">
        <v>39</v>
      </c>
    </row>
    <row r="23" spans="2:3" x14ac:dyDescent="0.25">
      <c r="B23" s="9" t="s">
        <v>33</v>
      </c>
      <c r="C23" s="9" t="s">
        <v>40</v>
      </c>
    </row>
    <row r="24" spans="2:3" x14ac:dyDescent="0.25">
      <c r="B24" s="2" t="s">
        <v>33</v>
      </c>
      <c r="C24" s="2" t="s">
        <v>41</v>
      </c>
    </row>
    <row r="25" spans="2:3" x14ac:dyDescent="0.25">
      <c r="B25" s="9" t="s">
        <v>33</v>
      </c>
      <c r="C25" s="9" t="s">
        <v>42</v>
      </c>
    </row>
    <row r="26" spans="2:3" x14ac:dyDescent="0.25">
      <c r="B26" s="2" t="s">
        <v>33</v>
      </c>
      <c r="C26" s="2" t="s">
        <v>43</v>
      </c>
    </row>
    <row r="27" spans="2:3" x14ac:dyDescent="0.25">
      <c r="B27" s="9" t="s">
        <v>33</v>
      </c>
      <c r="C27" s="9" t="s">
        <v>44</v>
      </c>
    </row>
    <row r="28" spans="2:3" x14ac:dyDescent="0.25">
      <c r="B28" s="2" t="s">
        <v>33</v>
      </c>
      <c r="C28" s="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DC9D0-A737-45F1-8158-31E7E2BB3951}">
  <dimension ref="B1:Q92"/>
  <sheetViews>
    <sheetView topLeftCell="B1" workbookViewId="0">
      <selection activeCell="O24" sqref="O24"/>
    </sheetView>
  </sheetViews>
  <sheetFormatPr baseColWidth="10" defaultColWidth="9.140625" defaultRowHeight="11.45" customHeight="1" x14ac:dyDescent="0.25"/>
  <cols>
    <col min="1" max="1" width="9.140625" style="16"/>
    <col min="2" max="2" width="51.42578125" style="16" customWidth="1"/>
    <col min="3" max="14" width="10" style="16" customWidth="1"/>
    <col min="15" max="16384" width="9.140625" style="16"/>
  </cols>
  <sheetData>
    <row r="1" spans="2:14" ht="15" x14ac:dyDescent="0.25">
      <c r="B1" s="3" t="s">
        <v>46</v>
      </c>
    </row>
    <row r="2" spans="2:14" ht="15" x14ac:dyDescent="0.25">
      <c r="B2" s="3" t="s">
        <v>47</v>
      </c>
      <c r="C2" s="1" t="s">
        <v>0</v>
      </c>
    </row>
    <row r="3" spans="2:14" ht="15" x14ac:dyDescent="0.25">
      <c r="B3" s="3" t="s">
        <v>48</v>
      </c>
      <c r="C3" s="3" t="s">
        <v>6</v>
      </c>
    </row>
    <row r="4" spans="2:14" ht="13.5" customHeight="1" x14ac:dyDescent="0.25">
      <c r="B4" s="97" t="s">
        <v>76</v>
      </c>
    </row>
    <row r="5" spans="2:14" ht="15" x14ac:dyDescent="0.25">
      <c r="B5" s="1" t="s">
        <v>11</v>
      </c>
      <c r="D5" s="3" t="s">
        <v>15</v>
      </c>
    </row>
    <row r="6" spans="2:14" ht="15" x14ac:dyDescent="0.25">
      <c r="B6" s="1" t="s">
        <v>12</v>
      </c>
      <c r="D6" s="3" t="s">
        <v>16</v>
      </c>
    </row>
    <row r="7" spans="2:14" ht="15" x14ac:dyDescent="0.25">
      <c r="B7" s="1" t="s">
        <v>13</v>
      </c>
      <c r="D7" s="3" t="s">
        <v>17</v>
      </c>
    </row>
    <row r="9" spans="2:14" ht="15" x14ac:dyDescent="0.25">
      <c r="B9" s="21" t="s">
        <v>49</v>
      </c>
      <c r="C9" s="22" t="s">
        <v>34</v>
      </c>
      <c r="D9" s="22" t="s">
        <v>35</v>
      </c>
      <c r="E9" s="22" t="s">
        <v>36</v>
      </c>
      <c r="F9" s="22" t="s">
        <v>37</v>
      </c>
      <c r="G9" s="22" t="s">
        <v>38</v>
      </c>
      <c r="H9" s="22" t="s">
        <v>39</v>
      </c>
      <c r="I9" s="22" t="s">
        <v>40</v>
      </c>
      <c r="J9" s="22" t="s">
        <v>41</v>
      </c>
      <c r="K9" s="22" t="s">
        <v>42</v>
      </c>
      <c r="L9" s="22" t="s">
        <v>43</v>
      </c>
      <c r="M9" s="22" t="s">
        <v>44</v>
      </c>
      <c r="N9" s="22" t="s">
        <v>45</v>
      </c>
    </row>
    <row r="10" spans="2:14" ht="15" x14ac:dyDescent="0.25">
      <c r="B10" s="23" t="s">
        <v>23</v>
      </c>
      <c r="C10" s="24">
        <v>176893.6</v>
      </c>
      <c r="D10" s="24">
        <v>183192.7</v>
      </c>
      <c r="E10" s="24">
        <v>200818.3</v>
      </c>
      <c r="F10" s="24">
        <v>272544.3</v>
      </c>
      <c r="G10" s="24">
        <v>276205.90000000002</v>
      </c>
      <c r="H10" s="24">
        <v>308522.8</v>
      </c>
      <c r="I10" s="24">
        <v>334865.7</v>
      </c>
      <c r="J10" s="24">
        <v>363674.9</v>
      </c>
      <c r="K10" s="24">
        <v>382207.1</v>
      </c>
      <c r="L10" s="24">
        <v>449216.5</v>
      </c>
      <c r="M10" s="24">
        <v>520935.3</v>
      </c>
      <c r="N10" s="24">
        <v>509951.8</v>
      </c>
    </row>
    <row r="11" spans="2:14" ht="15" x14ac:dyDescent="0.25">
      <c r="B11" s="23" t="s">
        <v>24</v>
      </c>
      <c r="C11" s="25">
        <v>111452.9</v>
      </c>
      <c r="D11" s="25">
        <v>111655.8</v>
      </c>
      <c r="E11" s="25">
        <v>115780.6</v>
      </c>
      <c r="F11" s="25">
        <v>119851.1</v>
      </c>
      <c r="G11" s="25">
        <v>125626.4</v>
      </c>
      <c r="H11" s="25">
        <v>131564.9</v>
      </c>
      <c r="I11" s="25">
        <v>140332.4</v>
      </c>
      <c r="J11" s="25">
        <v>148439.1</v>
      </c>
      <c r="K11" s="25">
        <v>142740.29999999999</v>
      </c>
      <c r="L11" s="25">
        <v>158436.6</v>
      </c>
      <c r="M11" s="25">
        <v>183566.2</v>
      </c>
      <c r="N11" s="25">
        <v>205966.6</v>
      </c>
    </row>
    <row r="12" spans="2:14" ht="15" x14ac:dyDescent="0.25">
      <c r="B12" s="23" t="s">
        <v>53</v>
      </c>
      <c r="C12" s="24">
        <v>35126.9</v>
      </c>
      <c r="D12" s="24">
        <v>33592.199999999997</v>
      </c>
      <c r="E12" s="24">
        <v>44002.6</v>
      </c>
      <c r="F12" s="24">
        <v>71022.100000000006</v>
      </c>
      <c r="G12" s="24">
        <v>98313.2</v>
      </c>
      <c r="H12" s="26">
        <v>104952</v>
      </c>
      <c r="I12" s="24">
        <v>94422.5</v>
      </c>
      <c r="J12" s="24">
        <v>195342.7</v>
      </c>
      <c r="K12" s="26">
        <v>162296</v>
      </c>
      <c r="L12" s="26">
        <v>103818</v>
      </c>
      <c r="M12" s="26">
        <v>119391</v>
      </c>
      <c r="N12" s="24">
        <v>134281.79999999999</v>
      </c>
    </row>
    <row r="13" spans="2:14" ht="15" x14ac:dyDescent="0.25">
      <c r="B13" s="23" t="s">
        <v>27</v>
      </c>
      <c r="C13" s="25">
        <v>101868.5</v>
      </c>
      <c r="D13" s="25">
        <v>98732.7</v>
      </c>
      <c r="E13" s="25">
        <v>114460.3</v>
      </c>
      <c r="F13" s="25">
        <v>200326.9</v>
      </c>
      <c r="G13" s="25">
        <v>193236.8</v>
      </c>
      <c r="H13" s="25">
        <v>196950.2</v>
      </c>
      <c r="I13" s="25">
        <v>210906.4</v>
      </c>
      <c r="J13" s="25">
        <v>225093.3</v>
      </c>
      <c r="K13" s="25">
        <v>242610.3</v>
      </c>
      <c r="L13" s="25">
        <v>280655.5</v>
      </c>
      <c r="M13" s="25">
        <v>354785.6</v>
      </c>
      <c r="N13" s="25">
        <v>305679.5</v>
      </c>
    </row>
    <row r="14" spans="2:14" ht="15" x14ac:dyDescent="0.25">
      <c r="B14" s="23" t="s">
        <v>28</v>
      </c>
      <c r="C14" s="24">
        <v>81503.399999999994</v>
      </c>
      <c r="D14" s="24">
        <v>93196.1</v>
      </c>
      <c r="E14" s="24">
        <v>107089.2</v>
      </c>
      <c r="F14" s="24">
        <v>134697.29999999999</v>
      </c>
      <c r="G14" s="24">
        <v>149803.1</v>
      </c>
      <c r="H14" s="24">
        <v>188132.6</v>
      </c>
      <c r="I14" s="24">
        <v>200863.3</v>
      </c>
      <c r="J14" s="24">
        <v>237761.4</v>
      </c>
      <c r="K14" s="24">
        <v>275138.5</v>
      </c>
      <c r="L14" s="24">
        <v>317049.8</v>
      </c>
      <c r="M14" s="24">
        <v>357251.9</v>
      </c>
      <c r="N14" s="24">
        <v>383052.3</v>
      </c>
    </row>
    <row r="15" spans="2:14" ht="15" x14ac:dyDescent="0.25">
      <c r="B15" s="23" t="s">
        <v>29</v>
      </c>
      <c r="C15" s="25">
        <v>64973.1</v>
      </c>
      <c r="D15" s="25">
        <v>64226.5</v>
      </c>
      <c r="E15" s="25">
        <v>73730.399999999994</v>
      </c>
      <c r="F15" s="27">
        <v>86933</v>
      </c>
      <c r="G15" s="25">
        <v>87072.2</v>
      </c>
      <c r="H15" s="25">
        <v>88705.9</v>
      </c>
      <c r="I15" s="25">
        <v>102311.8</v>
      </c>
      <c r="J15" s="25">
        <v>107828.1</v>
      </c>
      <c r="K15" s="25">
        <v>100166.39999999999</v>
      </c>
      <c r="L15" s="25">
        <v>112240.5</v>
      </c>
      <c r="M15" s="25">
        <v>149652.20000000001</v>
      </c>
      <c r="N15" s="25">
        <v>149620.4</v>
      </c>
    </row>
    <row r="16" spans="2:14" ht="15" x14ac:dyDescent="0.25">
      <c r="B16" s="23" t="s">
        <v>30</v>
      </c>
      <c r="C16" s="24">
        <v>87864.9</v>
      </c>
      <c r="D16" s="24">
        <v>91577.2</v>
      </c>
      <c r="E16" s="24">
        <v>109680.1</v>
      </c>
      <c r="F16" s="24">
        <v>167299.1</v>
      </c>
      <c r="G16" s="24">
        <v>204510.8</v>
      </c>
      <c r="H16" s="24">
        <v>223329.7</v>
      </c>
      <c r="I16" s="24">
        <v>210647.2</v>
      </c>
      <c r="J16" s="24">
        <v>337579.9</v>
      </c>
      <c r="K16" s="24">
        <v>338017.2</v>
      </c>
      <c r="L16" s="24">
        <v>298180.7</v>
      </c>
      <c r="M16" s="24">
        <v>347554.8</v>
      </c>
      <c r="N16" s="24">
        <v>371334.5</v>
      </c>
    </row>
    <row r="17" spans="2:17" ht="15" x14ac:dyDescent="0.25">
      <c r="B17" s="23" t="s">
        <v>31</v>
      </c>
      <c r="C17" s="25">
        <v>36895.4</v>
      </c>
      <c r="D17" s="25">
        <v>34506.199999999997</v>
      </c>
      <c r="E17" s="25">
        <v>40729.9</v>
      </c>
      <c r="F17" s="25">
        <v>113393.9</v>
      </c>
      <c r="G17" s="25">
        <v>106164.6</v>
      </c>
      <c r="H17" s="25">
        <v>108244.2</v>
      </c>
      <c r="I17" s="25">
        <v>108594.5</v>
      </c>
      <c r="J17" s="25">
        <v>117265.2</v>
      </c>
      <c r="K17" s="25">
        <v>142443.9</v>
      </c>
      <c r="L17" s="27">
        <v>168415</v>
      </c>
      <c r="M17" s="25">
        <v>205133.4</v>
      </c>
      <c r="N17" s="25">
        <v>156059.1</v>
      </c>
    </row>
    <row r="18" spans="2:17" ht="15" x14ac:dyDescent="0.25">
      <c r="B18" s="23" t="s">
        <v>32</v>
      </c>
      <c r="C18" s="24">
        <v>-6361.5</v>
      </c>
      <c r="D18" s="24">
        <v>1618.9</v>
      </c>
      <c r="E18" s="24">
        <v>-2590.9</v>
      </c>
      <c r="F18" s="24">
        <v>-32601.9</v>
      </c>
      <c r="G18" s="24">
        <v>-54707.7</v>
      </c>
      <c r="H18" s="24">
        <v>-35197.199999999997</v>
      </c>
      <c r="I18" s="24">
        <v>-9783.7999999999993</v>
      </c>
      <c r="J18" s="24">
        <v>-99818.5</v>
      </c>
      <c r="K18" s="24">
        <v>-62878.7</v>
      </c>
      <c r="L18" s="24">
        <v>18869.099999999999</v>
      </c>
      <c r="M18" s="24">
        <v>9697.1</v>
      </c>
      <c r="N18" s="24">
        <v>11717.8</v>
      </c>
    </row>
    <row r="19" spans="2:17" ht="15" x14ac:dyDescent="0.25">
      <c r="B19" s="23" t="s">
        <v>54</v>
      </c>
      <c r="C19" s="25">
        <v>-220.1</v>
      </c>
      <c r="D19" s="25">
        <v>1819.6</v>
      </c>
      <c r="E19" s="25">
        <v>2896.1</v>
      </c>
      <c r="F19" s="27">
        <v>879</v>
      </c>
      <c r="G19" s="25">
        <v>809.3</v>
      </c>
      <c r="H19" s="25">
        <v>-1041.2</v>
      </c>
      <c r="I19" s="25">
        <v>1300.0999999999999</v>
      </c>
      <c r="J19" s="25">
        <v>2446.5</v>
      </c>
      <c r="K19" s="25">
        <v>-2394.4</v>
      </c>
      <c r="L19" s="25">
        <v>-322.2</v>
      </c>
      <c r="M19" s="25">
        <v>3147.6</v>
      </c>
      <c r="N19" s="25">
        <v>1926.5</v>
      </c>
    </row>
    <row r="20" spans="2:17" ht="11.45" customHeight="1" x14ac:dyDescent="0.25">
      <c r="B20" s="28" t="s">
        <v>55</v>
      </c>
      <c r="C20" s="20">
        <f>C11+C12+C17+C18+C19</f>
        <v>176893.59999999998</v>
      </c>
      <c r="D20" s="20">
        <f t="shared" ref="D20:N20" si="0">D11+D12+D17+D18+D19</f>
        <v>183192.7</v>
      </c>
      <c r="E20" s="20">
        <f t="shared" si="0"/>
        <v>200818.30000000002</v>
      </c>
      <c r="F20" s="20">
        <f t="shared" si="0"/>
        <v>272544.19999999995</v>
      </c>
      <c r="G20" s="20">
        <f t="shared" si="0"/>
        <v>276205.79999999993</v>
      </c>
      <c r="H20" s="20">
        <f t="shared" si="0"/>
        <v>308522.69999999995</v>
      </c>
      <c r="I20" s="20">
        <f t="shared" si="0"/>
        <v>334865.7</v>
      </c>
      <c r="J20" s="20">
        <f t="shared" si="0"/>
        <v>363675.00000000006</v>
      </c>
      <c r="K20" s="20">
        <f t="shared" si="0"/>
        <v>382207.09999999992</v>
      </c>
      <c r="L20" s="20">
        <f t="shared" si="0"/>
        <v>449216.49999999994</v>
      </c>
      <c r="M20" s="20">
        <f t="shared" si="0"/>
        <v>520935.29999999993</v>
      </c>
      <c r="N20" s="20">
        <f t="shared" si="0"/>
        <v>509951.8</v>
      </c>
    </row>
    <row r="21" spans="2:17" s="65" customFormat="1" ht="11.45" customHeight="1" x14ac:dyDescent="0.25">
      <c r="B21" s="66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</row>
    <row r="22" spans="2:17" ht="18.75" customHeight="1" x14ac:dyDescent="0.25">
      <c r="B22" s="64" t="s">
        <v>70</v>
      </c>
    </row>
    <row r="23" spans="2:17" ht="20.100000000000001" customHeight="1" x14ac:dyDescent="0.25">
      <c r="B23" s="60" t="s">
        <v>49</v>
      </c>
      <c r="C23" s="61" t="s">
        <v>35</v>
      </c>
      <c r="D23" s="62" t="s">
        <v>36</v>
      </c>
      <c r="E23" s="62" t="s">
        <v>37</v>
      </c>
      <c r="F23" s="62" t="s">
        <v>38</v>
      </c>
      <c r="G23" s="62" t="s">
        <v>39</v>
      </c>
      <c r="H23" s="62" t="s">
        <v>40</v>
      </c>
      <c r="I23" s="62" t="s">
        <v>41</v>
      </c>
      <c r="J23" s="62" t="s">
        <v>42</v>
      </c>
      <c r="K23" s="62" t="s">
        <v>43</v>
      </c>
      <c r="L23" s="62" t="s">
        <v>44</v>
      </c>
      <c r="M23" s="63" t="s">
        <v>45</v>
      </c>
      <c r="P23" s="4" t="s">
        <v>34</v>
      </c>
    </row>
    <row r="24" spans="2:17" ht="20.100000000000001" customHeight="1" x14ac:dyDescent="0.25">
      <c r="B24" s="17" t="s">
        <v>23</v>
      </c>
      <c r="C24" s="72">
        <f t="shared" ref="C24:M24" si="1">D10/1000</f>
        <v>183.1927</v>
      </c>
      <c r="D24" s="73">
        <f t="shared" si="1"/>
        <v>200.81829999999999</v>
      </c>
      <c r="E24" s="73">
        <f t="shared" si="1"/>
        <v>272.54429999999996</v>
      </c>
      <c r="F24" s="73">
        <f t="shared" si="1"/>
        <v>276.20590000000004</v>
      </c>
      <c r="G24" s="73">
        <f t="shared" si="1"/>
        <v>308.52279999999996</v>
      </c>
      <c r="H24" s="73">
        <f t="shared" si="1"/>
        <v>334.8657</v>
      </c>
      <c r="I24" s="73">
        <f t="shared" si="1"/>
        <v>363.67490000000004</v>
      </c>
      <c r="J24" s="73">
        <f t="shared" si="1"/>
        <v>382.20709999999997</v>
      </c>
      <c r="K24" s="73">
        <f t="shared" si="1"/>
        <v>449.2165</v>
      </c>
      <c r="L24" s="73">
        <f t="shared" si="1"/>
        <v>520.93529999999998</v>
      </c>
      <c r="M24" s="74">
        <f t="shared" si="1"/>
        <v>509.95179999999999</v>
      </c>
      <c r="O24" s="20">
        <f>L24-C24</f>
        <v>337.74259999999998</v>
      </c>
      <c r="P24" s="15">
        <f t="shared" ref="P24:P33" si="2">C10/1000</f>
        <v>176.89359999999999</v>
      </c>
      <c r="Q24" s="16">
        <f>L24/C24</f>
        <v>2.8436466081890814</v>
      </c>
    </row>
    <row r="25" spans="2:17" ht="20.100000000000001" customHeight="1" x14ac:dyDescent="0.25">
      <c r="B25" s="31" t="s">
        <v>24</v>
      </c>
      <c r="C25" s="37">
        <f t="shared" ref="C25:M25" si="3">D11/1000</f>
        <v>111.6558</v>
      </c>
      <c r="D25" s="38">
        <f t="shared" si="3"/>
        <v>115.78060000000001</v>
      </c>
      <c r="E25" s="38">
        <f t="shared" si="3"/>
        <v>119.8511</v>
      </c>
      <c r="F25" s="38">
        <f t="shared" si="3"/>
        <v>125.62639999999999</v>
      </c>
      <c r="G25" s="38">
        <f t="shared" si="3"/>
        <v>131.56489999999999</v>
      </c>
      <c r="H25" s="38">
        <f t="shared" si="3"/>
        <v>140.33240000000001</v>
      </c>
      <c r="I25" s="38">
        <f t="shared" si="3"/>
        <v>148.4391</v>
      </c>
      <c r="J25" s="38">
        <f t="shared" si="3"/>
        <v>142.74029999999999</v>
      </c>
      <c r="K25" s="38">
        <f t="shared" si="3"/>
        <v>158.4366</v>
      </c>
      <c r="L25" s="38">
        <f t="shared" si="3"/>
        <v>183.56620000000001</v>
      </c>
      <c r="M25" s="39">
        <f t="shared" si="3"/>
        <v>205.9666</v>
      </c>
      <c r="O25" s="20">
        <f t="shared" ref="O25:O33" si="4">L25-C25</f>
        <v>71.91040000000001</v>
      </c>
      <c r="P25" s="15">
        <f t="shared" si="2"/>
        <v>111.4529</v>
      </c>
    </row>
    <row r="26" spans="2:17" ht="20.100000000000001" customHeight="1" x14ac:dyDescent="0.25">
      <c r="B26" s="18" t="s">
        <v>53</v>
      </c>
      <c r="C26" s="75">
        <f t="shared" ref="C26:M26" si="5">D12/1000</f>
        <v>33.592199999999998</v>
      </c>
      <c r="D26" s="76">
        <f t="shared" si="5"/>
        <v>44.002600000000001</v>
      </c>
      <c r="E26" s="76">
        <f t="shared" si="5"/>
        <v>71.022100000000009</v>
      </c>
      <c r="F26" s="76">
        <f t="shared" si="5"/>
        <v>98.313199999999995</v>
      </c>
      <c r="G26" s="76">
        <f t="shared" si="5"/>
        <v>104.952</v>
      </c>
      <c r="H26" s="76">
        <f t="shared" si="5"/>
        <v>94.422499999999999</v>
      </c>
      <c r="I26" s="76">
        <f t="shared" si="5"/>
        <v>195.34270000000001</v>
      </c>
      <c r="J26" s="76">
        <f t="shared" si="5"/>
        <v>162.29599999999999</v>
      </c>
      <c r="K26" s="76">
        <f t="shared" si="5"/>
        <v>103.818</v>
      </c>
      <c r="L26" s="76">
        <f t="shared" si="5"/>
        <v>119.39100000000001</v>
      </c>
      <c r="M26" s="77">
        <f t="shared" si="5"/>
        <v>134.28179999999998</v>
      </c>
      <c r="O26" s="20">
        <f t="shared" si="4"/>
        <v>85.7988</v>
      </c>
      <c r="P26" s="57">
        <f t="shared" si="2"/>
        <v>35.126899999999999</v>
      </c>
    </row>
    <row r="27" spans="2:17" ht="20.100000000000001" customHeight="1" x14ac:dyDescent="0.25">
      <c r="B27" s="31" t="s">
        <v>27</v>
      </c>
      <c r="C27" s="37">
        <f t="shared" ref="C27:M27" si="6">D13/1000</f>
        <v>98.732699999999994</v>
      </c>
      <c r="D27" s="38">
        <f t="shared" si="6"/>
        <v>114.4603</v>
      </c>
      <c r="E27" s="38">
        <f t="shared" si="6"/>
        <v>200.32689999999999</v>
      </c>
      <c r="F27" s="38">
        <f t="shared" si="6"/>
        <v>193.23679999999999</v>
      </c>
      <c r="G27" s="38">
        <f t="shared" si="6"/>
        <v>196.95020000000002</v>
      </c>
      <c r="H27" s="38">
        <f t="shared" si="6"/>
        <v>210.90639999999999</v>
      </c>
      <c r="I27" s="38">
        <f t="shared" si="6"/>
        <v>225.0933</v>
      </c>
      <c r="J27" s="38">
        <f t="shared" si="6"/>
        <v>242.6103</v>
      </c>
      <c r="K27" s="38">
        <f t="shared" si="6"/>
        <v>280.65550000000002</v>
      </c>
      <c r="L27" s="38">
        <f t="shared" si="6"/>
        <v>354.78559999999999</v>
      </c>
      <c r="M27" s="39">
        <f t="shared" si="6"/>
        <v>305.67950000000002</v>
      </c>
      <c r="O27" s="20">
        <f t="shared" si="4"/>
        <v>256.05290000000002</v>
      </c>
      <c r="P27" s="15">
        <f t="shared" si="2"/>
        <v>101.8685</v>
      </c>
    </row>
    <row r="28" spans="2:17" ht="20.100000000000001" customHeight="1" x14ac:dyDescent="0.25">
      <c r="B28" s="31" t="s">
        <v>28</v>
      </c>
      <c r="C28" s="37">
        <f t="shared" ref="C28:M28" si="7">D14/1000</f>
        <v>93.196100000000001</v>
      </c>
      <c r="D28" s="38">
        <f t="shared" si="7"/>
        <v>107.08919999999999</v>
      </c>
      <c r="E28" s="38">
        <f t="shared" si="7"/>
        <v>134.69729999999998</v>
      </c>
      <c r="F28" s="38">
        <f t="shared" si="7"/>
        <v>149.8031</v>
      </c>
      <c r="G28" s="38">
        <f t="shared" si="7"/>
        <v>188.1326</v>
      </c>
      <c r="H28" s="38">
        <f t="shared" si="7"/>
        <v>200.86329999999998</v>
      </c>
      <c r="I28" s="38">
        <f t="shared" si="7"/>
        <v>237.76139999999998</v>
      </c>
      <c r="J28" s="38">
        <f t="shared" si="7"/>
        <v>275.13850000000002</v>
      </c>
      <c r="K28" s="38">
        <f t="shared" si="7"/>
        <v>317.0498</v>
      </c>
      <c r="L28" s="38">
        <f t="shared" si="7"/>
        <v>357.25190000000003</v>
      </c>
      <c r="M28" s="39">
        <f t="shared" si="7"/>
        <v>383.0523</v>
      </c>
      <c r="O28" s="20">
        <f t="shared" si="4"/>
        <v>264.05580000000003</v>
      </c>
      <c r="P28" s="15">
        <f t="shared" si="2"/>
        <v>81.503399999999999</v>
      </c>
    </row>
    <row r="29" spans="2:17" ht="20.100000000000001" customHeight="1" x14ac:dyDescent="0.25">
      <c r="B29" s="31" t="s">
        <v>29</v>
      </c>
      <c r="C29" s="37">
        <f t="shared" ref="C29:M29" si="8">D15/1000</f>
        <v>64.226500000000001</v>
      </c>
      <c r="D29" s="38">
        <f t="shared" si="8"/>
        <v>73.730399999999989</v>
      </c>
      <c r="E29" s="38">
        <f t="shared" si="8"/>
        <v>86.933000000000007</v>
      </c>
      <c r="F29" s="38">
        <f t="shared" si="8"/>
        <v>87.072199999999995</v>
      </c>
      <c r="G29" s="38">
        <f t="shared" si="8"/>
        <v>88.7059</v>
      </c>
      <c r="H29" s="38">
        <f t="shared" si="8"/>
        <v>102.31180000000001</v>
      </c>
      <c r="I29" s="38">
        <f t="shared" si="8"/>
        <v>107.82810000000001</v>
      </c>
      <c r="J29" s="38">
        <f t="shared" si="8"/>
        <v>100.1664</v>
      </c>
      <c r="K29" s="38">
        <f t="shared" si="8"/>
        <v>112.2405</v>
      </c>
      <c r="L29" s="38">
        <f t="shared" si="8"/>
        <v>149.65220000000002</v>
      </c>
      <c r="M29" s="39">
        <f t="shared" si="8"/>
        <v>149.62039999999999</v>
      </c>
      <c r="O29" s="20">
        <f t="shared" si="4"/>
        <v>85.42570000000002</v>
      </c>
      <c r="P29" s="15">
        <f t="shared" si="2"/>
        <v>64.973100000000002</v>
      </c>
    </row>
    <row r="30" spans="2:17" ht="20.100000000000001" customHeight="1" x14ac:dyDescent="0.25">
      <c r="B30" s="31" t="s">
        <v>30</v>
      </c>
      <c r="C30" s="37">
        <f t="shared" ref="C30:M30" si="9">D16/1000</f>
        <v>91.577199999999991</v>
      </c>
      <c r="D30" s="38">
        <f t="shared" si="9"/>
        <v>109.68010000000001</v>
      </c>
      <c r="E30" s="38">
        <f t="shared" si="9"/>
        <v>167.29910000000001</v>
      </c>
      <c r="F30" s="38">
        <f t="shared" si="9"/>
        <v>204.51079999999999</v>
      </c>
      <c r="G30" s="38">
        <f t="shared" si="9"/>
        <v>223.3297</v>
      </c>
      <c r="H30" s="38">
        <f t="shared" si="9"/>
        <v>210.6472</v>
      </c>
      <c r="I30" s="38">
        <f t="shared" si="9"/>
        <v>337.57990000000001</v>
      </c>
      <c r="J30" s="38">
        <f t="shared" si="9"/>
        <v>338.0172</v>
      </c>
      <c r="K30" s="38">
        <f t="shared" si="9"/>
        <v>298.1807</v>
      </c>
      <c r="L30" s="38">
        <f t="shared" si="9"/>
        <v>347.5548</v>
      </c>
      <c r="M30" s="39">
        <f t="shared" si="9"/>
        <v>371.33449999999999</v>
      </c>
      <c r="O30" s="20">
        <f t="shared" si="4"/>
        <v>255.9776</v>
      </c>
      <c r="P30" s="15">
        <f t="shared" si="2"/>
        <v>87.864899999999992</v>
      </c>
    </row>
    <row r="31" spans="2:17" ht="20.100000000000001" customHeight="1" x14ac:dyDescent="0.25">
      <c r="B31" s="18" t="s">
        <v>31</v>
      </c>
      <c r="C31" s="75">
        <f t="shared" ref="C31:M31" si="10">D17/1000</f>
        <v>34.5062</v>
      </c>
      <c r="D31" s="76">
        <f t="shared" si="10"/>
        <v>40.729900000000001</v>
      </c>
      <c r="E31" s="76">
        <f t="shared" si="10"/>
        <v>113.39389999999999</v>
      </c>
      <c r="F31" s="76">
        <f t="shared" si="10"/>
        <v>106.16460000000001</v>
      </c>
      <c r="G31" s="76">
        <f t="shared" si="10"/>
        <v>108.24419999999999</v>
      </c>
      <c r="H31" s="76">
        <f t="shared" si="10"/>
        <v>108.5945</v>
      </c>
      <c r="I31" s="76">
        <f t="shared" si="10"/>
        <v>117.26519999999999</v>
      </c>
      <c r="J31" s="76">
        <f t="shared" si="10"/>
        <v>142.44389999999999</v>
      </c>
      <c r="K31" s="76">
        <f t="shared" si="10"/>
        <v>168.41499999999999</v>
      </c>
      <c r="L31" s="76">
        <f t="shared" si="10"/>
        <v>205.13339999999999</v>
      </c>
      <c r="M31" s="77">
        <f t="shared" si="10"/>
        <v>156.0591</v>
      </c>
      <c r="O31" s="20">
        <f t="shared" si="4"/>
        <v>170.62719999999999</v>
      </c>
      <c r="P31" s="15">
        <f t="shared" si="2"/>
        <v>36.895400000000002</v>
      </c>
    </row>
    <row r="32" spans="2:17" ht="20.100000000000001" customHeight="1" x14ac:dyDescent="0.25">
      <c r="B32" s="19" t="s">
        <v>32</v>
      </c>
      <c r="C32" s="75">
        <f t="shared" ref="C32:M32" si="11">D18/1000</f>
        <v>1.6189</v>
      </c>
      <c r="D32" s="76">
        <f t="shared" si="11"/>
        <v>-2.5909</v>
      </c>
      <c r="E32" s="76">
        <f t="shared" si="11"/>
        <v>-32.601900000000001</v>
      </c>
      <c r="F32" s="76">
        <f t="shared" si="11"/>
        <v>-54.707699999999996</v>
      </c>
      <c r="G32" s="76">
        <f t="shared" si="11"/>
        <v>-35.197199999999995</v>
      </c>
      <c r="H32" s="76">
        <f t="shared" si="11"/>
        <v>-9.7837999999999994</v>
      </c>
      <c r="I32" s="76">
        <f t="shared" si="11"/>
        <v>-99.8185</v>
      </c>
      <c r="J32" s="76">
        <f t="shared" si="11"/>
        <v>-62.878699999999995</v>
      </c>
      <c r="K32" s="76">
        <f t="shared" si="11"/>
        <v>18.8691</v>
      </c>
      <c r="L32" s="76">
        <f t="shared" si="11"/>
        <v>9.6971000000000007</v>
      </c>
      <c r="M32" s="77">
        <f t="shared" si="11"/>
        <v>11.717799999999999</v>
      </c>
      <c r="O32" s="20">
        <f t="shared" si="4"/>
        <v>8.0782000000000007</v>
      </c>
      <c r="P32" s="15">
        <f t="shared" si="2"/>
        <v>-6.3615000000000004</v>
      </c>
    </row>
    <row r="33" spans="2:16" ht="20.100000000000001" customHeight="1" x14ac:dyDescent="0.25">
      <c r="B33" s="68" t="s">
        <v>54</v>
      </c>
      <c r="C33" s="69">
        <f t="shared" ref="C33:M33" si="12">D19/1000</f>
        <v>1.8195999999999999</v>
      </c>
      <c r="D33" s="70">
        <f t="shared" si="12"/>
        <v>2.8961000000000001</v>
      </c>
      <c r="E33" s="70">
        <f t="shared" si="12"/>
        <v>0.879</v>
      </c>
      <c r="F33" s="70">
        <f t="shared" si="12"/>
        <v>0.80929999999999991</v>
      </c>
      <c r="G33" s="70">
        <f t="shared" si="12"/>
        <v>-1.0412000000000001</v>
      </c>
      <c r="H33" s="70">
        <f t="shared" si="12"/>
        <v>1.3000999999999998</v>
      </c>
      <c r="I33" s="70">
        <f t="shared" si="12"/>
        <v>2.4464999999999999</v>
      </c>
      <c r="J33" s="70">
        <f t="shared" si="12"/>
        <v>-2.3944000000000001</v>
      </c>
      <c r="K33" s="70">
        <f t="shared" si="12"/>
        <v>-0.32219999999999999</v>
      </c>
      <c r="L33" s="70">
        <f t="shared" si="12"/>
        <v>3.1475999999999997</v>
      </c>
      <c r="M33" s="71">
        <f t="shared" si="12"/>
        <v>1.9265000000000001</v>
      </c>
      <c r="O33" s="20">
        <f t="shared" si="4"/>
        <v>1.3279999999999998</v>
      </c>
      <c r="P33" s="15">
        <f t="shared" si="2"/>
        <v>-0.22009999999999999</v>
      </c>
    </row>
    <row r="34" spans="2:16" ht="20.100000000000001" customHeight="1" x14ac:dyDescent="0.25"/>
    <row r="35" spans="2:16" ht="20.100000000000001" customHeight="1" x14ac:dyDescent="0.25">
      <c r="B35" s="64" t="s">
        <v>68</v>
      </c>
    </row>
    <row r="36" spans="2:16" ht="20.100000000000001" customHeight="1" x14ac:dyDescent="0.25">
      <c r="B36" s="60" t="s">
        <v>49</v>
      </c>
      <c r="C36" s="61" t="s">
        <v>35</v>
      </c>
      <c r="D36" s="62" t="s">
        <v>36</v>
      </c>
      <c r="E36" s="62" t="s">
        <v>37</v>
      </c>
      <c r="F36" s="62" t="s">
        <v>38</v>
      </c>
      <c r="G36" s="62" t="s">
        <v>39</v>
      </c>
      <c r="H36" s="62" t="s">
        <v>40</v>
      </c>
      <c r="I36" s="62" t="s">
        <v>41</v>
      </c>
      <c r="J36" s="62" t="s">
        <v>42</v>
      </c>
      <c r="K36" s="62" t="s">
        <v>43</v>
      </c>
      <c r="L36" s="62" t="s">
        <v>44</v>
      </c>
      <c r="M36" s="63" t="s">
        <v>45</v>
      </c>
    </row>
    <row r="37" spans="2:16" ht="20.100000000000001" customHeight="1" x14ac:dyDescent="0.25">
      <c r="B37" s="17" t="s">
        <v>23</v>
      </c>
      <c r="C37" s="72">
        <f t="shared" ref="C37:C46" si="13">C24-P24</f>
        <v>6.2991000000000099</v>
      </c>
      <c r="D37" s="73">
        <f t="shared" ref="D37:M37" si="14">D24-C24</f>
        <v>17.625599999999991</v>
      </c>
      <c r="E37" s="73">
        <f t="shared" si="14"/>
        <v>71.725999999999971</v>
      </c>
      <c r="F37" s="73">
        <f t="shared" si="14"/>
        <v>3.6616000000000781</v>
      </c>
      <c r="G37" s="73">
        <f t="shared" si="14"/>
        <v>32.316899999999919</v>
      </c>
      <c r="H37" s="73">
        <f t="shared" si="14"/>
        <v>26.342900000000043</v>
      </c>
      <c r="I37" s="73">
        <f t="shared" si="14"/>
        <v>28.809200000000033</v>
      </c>
      <c r="J37" s="73">
        <f t="shared" si="14"/>
        <v>18.532199999999932</v>
      </c>
      <c r="K37" s="73">
        <f t="shared" si="14"/>
        <v>67.009400000000028</v>
      </c>
      <c r="L37" s="73">
        <f t="shared" si="14"/>
        <v>71.718799999999987</v>
      </c>
      <c r="M37" s="74">
        <f t="shared" si="14"/>
        <v>-10.983499999999992</v>
      </c>
      <c r="N37" s="12"/>
    </row>
    <row r="38" spans="2:16" ht="20.100000000000001" customHeight="1" x14ac:dyDescent="0.25">
      <c r="B38" s="31" t="s">
        <v>24</v>
      </c>
      <c r="C38" s="37">
        <f t="shared" si="13"/>
        <v>0.20289999999999964</v>
      </c>
      <c r="D38" s="38">
        <f t="shared" ref="D38:M38" si="15">D25-C25</f>
        <v>4.1248000000000076</v>
      </c>
      <c r="E38" s="38">
        <f t="shared" si="15"/>
        <v>4.0704999999999956</v>
      </c>
      <c r="F38" s="38">
        <f t="shared" si="15"/>
        <v>5.7752999999999872</v>
      </c>
      <c r="G38" s="38">
        <f t="shared" si="15"/>
        <v>5.9385000000000048</v>
      </c>
      <c r="H38" s="38">
        <f t="shared" si="15"/>
        <v>8.7675000000000125</v>
      </c>
      <c r="I38" s="38">
        <f t="shared" si="15"/>
        <v>8.1066999999999894</v>
      </c>
      <c r="J38" s="38">
        <f t="shared" si="15"/>
        <v>-5.6988000000000056</v>
      </c>
      <c r="K38" s="38">
        <f t="shared" si="15"/>
        <v>15.696300000000008</v>
      </c>
      <c r="L38" s="38">
        <f t="shared" si="15"/>
        <v>25.129600000000011</v>
      </c>
      <c r="M38" s="39">
        <f t="shared" si="15"/>
        <v>22.400399999999991</v>
      </c>
      <c r="N38" s="12"/>
    </row>
    <row r="39" spans="2:16" ht="20.100000000000001" customHeight="1" x14ac:dyDescent="0.25">
      <c r="B39" s="18" t="s">
        <v>53</v>
      </c>
      <c r="C39" s="75">
        <f t="shared" si="13"/>
        <v>-1.5347000000000008</v>
      </c>
      <c r="D39" s="76">
        <f t="shared" ref="D39:M39" si="16">D26-C26</f>
        <v>10.410400000000003</v>
      </c>
      <c r="E39" s="76">
        <f t="shared" si="16"/>
        <v>27.019500000000008</v>
      </c>
      <c r="F39" s="76">
        <f t="shared" si="16"/>
        <v>27.291099999999986</v>
      </c>
      <c r="G39" s="76">
        <f t="shared" si="16"/>
        <v>6.6388000000000034</v>
      </c>
      <c r="H39" s="76">
        <f t="shared" si="16"/>
        <v>-10.529499999999999</v>
      </c>
      <c r="I39" s="76">
        <f t="shared" si="16"/>
        <v>100.92020000000001</v>
      </c>
      <c r="J39" s="76">
        <f t="shared" si="16"/>
        <v>-33.046700000000016</v>
      </c>
      <c r="K39" s="76">
        <f t="shared" si="16"/>
        <v>-58.477999999999994</v>
      </c>
      <c r="L39" s="76">
        <f t="shared" si="16"/>
        <v>15.573000000000008</v>
      </c>
      <c r="M39" s="77">
        <f t="shared" si="16"/>
        <v>14.89079999999997</v>
      </c>
      <c r="N39" s="12"/>
    </row>
    <row r="40" spans="2:16" ht="20.100000000000001" customHeight="1" x14ac:dyDescent="0.25">
      <c r="B40" s="31" t="s">
        <v>27</v>
      </c>
      <c r="C40" s="37">
        <f t="shared" si="13"/>
        <v>-3.1358000000000033</v>
      </c>
      <c r="D40" s="38">
        <f t="shared" ref="D40:M40" si="17">D27-C27</f>
        <v>15.72760000000001</v>
      </c>
      <c r="E40" s="38">
        <f t="shared" si="17"/>
        <v>85.866599999999991</v>
      </c>
      <c r="F40" s="38">
        <f t="shared" si="17"/>
        <v>-7.0901000000000067</v>
      </c>
      <c r="G40" s="38">
        <f t="shared" si="17"/>
        <v>3.7134000000000356</v>
      </c>
      <c r="H40" s="38">
        <f t="shared" si="17"/>
        <v>13.956199999999967</v>
      </c>
      <c r="I40" s="38">
        <f t="shared" si="17"/>
        <v>14.186900000000009</v>
      </c>
      <c r="J40" s="38">
        <f t="shared" si="17"/>
        <v>17.516999999999996</v>
      </c>
      <c r="K40" s="38">
        <f t="shared" si="17"/>
        <v>38.045200000000023</v>
      </c>
      <c r="L40" s="38">
        <f t="shared" si="17"/>
        <v>74.13009999999997</v>
      </c>
      <c r="M40" s="39">
        <f t="shared" si="17"/>
        <v>-49.106099999999969</v>
      </c>
      <c r="N40" s="12"/>
    </row>
    <row r="41" spans="2:16" ht="20.100000000000001" customHeight="1" x14ac:dyDescent="0.25">
      <c r="B41" s="31" t="s">
        <v>28</v>
      </c>
      <c r="C41" s="37">
        <f t="shared" si="13"/>
        <v>11.692700000000002</v>
      </c>
      <c r="D41" s="38">
        <f t="shared" ref="D41:M41" si="18">D28-C28</f>
        <v>13.89309999999999</v>
      </c>
      <c r="E41" s="38">
        <f t="shared" si="18"/>
        <v>27.608099999999993</v>
      </c>
      <c r="F41" s="38">
        <f t="shared" si="18"/>
        <v>15.105800000000016</v>
      </c>
      <c r="G41" s="38">
        <f t="shared" si="18"/>
        <v>38.329499999999996</v>
      </c>
      <c r="H41" s="38">
        <f t="shared" si="18"/>
        <v>12.730699999999985</v>
      </c>
      <c r="I41" s="38">
        <f t="shared" si="18"/>
        <v>36.898099999999999</v>
      </c>
      <c r="J41" s="38">
        <f t="shared" si="18"/>
        <v>37.377100000000041</v>
      </c>
      <c r="K41" s="38">
        <f t="shared" si="18"/>
        <v>41.911299999999983</v>
      </c>
      <c r="L41" s="38">
        <f t="shared" si="18"/>
        <v>40.20210000000003</v>
      </c>
      <c r="M41" s="39">
        <f t="shared" si="18"/>
        <v>25.800399999999968</v>
      </c>
      <c r="N41" s="12"/>
    </row>
    <row r="42" spans="2:16" ht="20.100000000000001" customHeight="1" x14ac:dyDescent="0.25">
      <c r="B42" s="31" t="s">
        <v>29</v>
      </c>
      <c r="C42" s="37">
        <f t="shared" si="13"/>
        <v>-0.74660000000000082</v>
      </c>
      <c r="D42" s="38">
        <f t="shared" ref="D42:M42" si="19">D29-C29</f>
        <v>9.5038999999999874</v>
      </c>
      <c r="E42" s="38">
        <f t="shared" si="19"/>
        <v>13.202600000000018</v>
      </c>
      <c r="F42" s="38">
        <f t="shared" si="19"/>
        <v>0.13919999999998822</v>
      </c>
      <c r="G42" s="38">
        <f t="shared" si="19"/>
        <v>1.6337000000000046</v>
      </c>
      <c r="H42" s="38">
        <f t="shared" si="19"/>
        <v>13.605900000000005</v>
      </c>
      <c r="I42" s="38">
        <f t="shared" si="19"/>
        <v>5.5163000000000011</v>
      </c>
      <c r="J42" s="38">
        <f t="shared" si="19"/>
        <v>-7.6617000000000104</v>
      </c>
      <c r="K42" s="38">
        <f t="shared" si="19"/>
        <v>12.074100000000001</v>
      </c>
      <c r="L42" s="38">
        <f t="shared" si="19"/>
        <v>37.411700000000025</v>
      </c>
      <c r="M42" s="39">
        <f t="shared" si="19"/>
        <v>-3.1800000000032469E-2</v>
      </c>
      <c r="N42" s="12"/>
    </row>
    <row r="43" spans="2:16" ht="20.100000000000001" customHeight="1" x14ac:dyDescent="0.25">
      <c r="B43" s="31" t="s">
        <v>30</v>
      </c>
      <c r="C43" s="37">
        <f t="shared" si="13"/>
        <v>3.712299999999999</v>
      </c>
      <c r="D43" s="38">
        <f t="shared" ref="D43:M43" si="20">D30-C30</f>
        <v>18.10290000000002</v>
      </c>
      <c r="E43" s="38">
        <f t="shared" si="20"/>
        <v>57.619</v>
      </c>
      <c r="F43" s="38">
        <f t="shared" si="20"/>
        <v>37.211699999999979</v>
      </c>
      <c r="G43" s="38">
        <f t="shared" si="20"/>
        <v>18.818900000000014</v>
      </c>
      <c r="H43" s="38">
        <f t="shared" si="20"/>
        <v>-12.682500000000005</v>
      </c>
      <c r="I43" s="38">
        <f t="shared" si="20"/>
        <v>126.93270000000001</v>
      </c>
      <c r="J43" s="38">
        <f t="shared" si="20"/>
        <v>0.43729999999999336</v>
      </c>
      <c r="K43" s="38">
        <f t="shared" si="20"/>
        <v>-39.836500000000001</v>
      </c>
      <c r="L43" s="38">
        <f t="shared" si="20"/>
        <v>49.374099999999999</v>
      </c>
      <c r="M43" s="39">
        <f t="shared" si="20"/>
        <v>23.779699999999991</v>
      </c>
      <c r="N43" s="12"/>
    </row>
    <row r="44" spans="2:16" ht="20.100000000000001" customHeight="1" x14ac:dyDescent="0.25">
      <c r="B44" s="18" t="s">
        <v>31</v>
      </c>
      <c r="C44" s="75">
        <f t="shared" si="13"/>
        <v>-2.3892000000000024</v>
      </c>
      <c r="D44" s="76">
        <f t="shared" ref="D44:M44" si="21">D31-C31</f>
        <v>6.2237000000000009</v>
      </c>
      <c r="E44" s="76">
        <f t="shared" si="21"/>
        <v>72.663999999999987</v>
      </c>
      <c r="F44" s="76">
        <f t="shared" si="21"/>
        <v>-7.2292999999999807</v>
      </c>
      <c r="G44" s="76">
        <f t="shared" si="21"/>
        <v>2.079599999999985</v>
      </c>
      <c r="H44" s="76">
        <f t="shared" si="21"/>
        <v>0.35030000000000427</v>
      </c>
      <c r="I44" s="76">
        <f t="shared" si="21"/>
        <v>8.6706999999999965</v>
      </c>
      <c r="J44" s="76">
        <f t="shared" si="21"/>
        <v>25.178699999999992</v>
      </c>
      <c r="K44" s="76">
        <f t="shared" si="21"/>
        <v>25.971100000000007</v>
      </c>
      <c r="L44" s="76">
        <f t="shared" si="21"/>
        <v>36.718400000000003</v>
      </c>
      <c r="M44" s="77">
        <f t="shared" si="21"/>
        <v>-49.074299999999994</v>
      </c>
      <c r="N44" s="12"/>
    </row>
    <row r="45" spans="2:16" ht="20.100000000000001" customHeight="1" x14ac:dyDescent="0.25">
      <c r="B45" s="19" t="s">
        <v>32</v>
      </c>
      <c r="C45" s="75">
        <f t="shared" si="13"/>
        <v>7.9804000000000004</v>
      </c>
      <c r="D45" s="76">
        <f t="shared" ref="D45:M45" si="22">D32-C32</f>
        <v>-4.2097999999999995</v>
      </c>
      <c r="E45" s="76">
        <f t="shared" si="22"/>
        <v>-30.010999999999999</v>
      </c>
      <c r="F45" s="76">
        <f t="shared" si="22"/>
        <v>-22.105799999999995</v>
      </c>
      <c r="G45" s="76">
        <f t="shared" si="22"/>
        <v>19.5105</v>
      </c>
      <c r="H45" s="76">
        <f t="shared" si="22"/>
        <v>25.413399999999996</v>
      </c>
      <c r="I45" s="76">
        <f t="shared" si="22"/>
        <v>-90.034700000000001</v>
      </c>
      <c r="J45" s="76">
        <f t="shared" si="22"/>
        <v>36.939800000000005</v>
      </c>
      <c r="K45" s="76">
        <f t="shared" si="22"/>
        <v>81.747799999999998</v>
      </c>
      <c r="L45" s="76">
        <f t="shared" si="22"/>
        <v>-9.1719999999999988</v>
      </c>
      <c r="M45" s="77">
        <f t="shared" si="22"/>
        <v>2.0206999999999979</v>
      </c>
      <c r="N45" s="12"/>
    </row>
    <row r="46" spans="2:16" ht="20.100000000000001" customHeight="1" x14ac:dyDescent="0.25">
      <c r="B46" s="68" t="s">
        <v>54</v>
      </c>
      <c r="C46" s="69">
        <f t="shared" si="13"/>
        <v>2.0396999999999998</v>
      </c>
      <c r="D46" s="70">
        <f t="shared" ref="D46:M46" si="23">D33-C33</f>
        <v>1.0765000000000002</v>
      </c>
      <c r="E46" s="70">
        <f t="shared" si="23"/>
        <v>-2.0171000000000001</v>
      </c>
      <c r="F46" s="70">
        <f t="shared" si="23"/>
        <v>-6.9700000000000095E-2</v>
      </c>
      <c r="G46" s="70">
        <f t="shared" si="23"/>
        <v>-1.8505</v>
      </c>
      <c r="H46" s="70">
        <f t="shared" si="23"/>
        <v>2.3412999999999999</v>
      </c>
      <c r="I46" s="70">
        <f t="shared" si="23"/>
        <v>1.1464000000000001</v>
      </c>
      <c r="J46" s="70">
        <f t="shared" si="23"/>
        <v>-4.8408999999999995</v>
      </c>
      <c r="K46" s="70">
        <f t="shared" si="23"/>
        <v>2.0722</v>
      </c>
      <c r="L46" s="70">
        <f t="shared" si="23"/>
        <v>3.4697999999999998</v>
      </c>
      <c r="M46" s="71">
        <f t="shared" si="23"/>
        <v>-1.2210999999999996</v>
      </c>
    </row>
    <row r="47" spans="2:16" ht="18.75" customHeight="1" x14ac:dyDescent="0.25">
      <c r="B47" s="79" t="s">
        <v>69</v>
      </c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</row>
    <row r="48" spans="2:16" ht="18.75" customHeight="1" x14ac:dyDescent="0.25">
      <c r="B48" s="34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</row>
    <row r="49" spans="2:16" ht="11.45" customHeight="1" x14ac:dyDescent="0.25">
      <c r="B49" s="33" t="s">
        <v>52</v>
      </c>
      <c r="C49" s="30">
        <f>C38+C39+C44+C45+C46</f>
        <v>6.2990999999999966</v>
      </c>
      <c r="D49" s="30">
        <f t="shared" ref="D49:M49" si="24">D38+D39+D44+D45+D46</f>
        <v>17.625600000000009</v>
      </c>
      <c r="E49" s="30">
        <f t="shared" si="24"/>
        <v>71.725899999999996</v>
      </c>
      <c r="F49" s="30">
        <f t="shared" si="24"/>
        <v>3.6615999999999973</v>
      </c>
      <c r="G49" s="30">
        <f t="shared" si="24"/>
        <v>32.316899999999997</v>
      </c>
      <c r="H49" s="30">
        <f t="shared" si="24"/>
        <v>26.343000000000014</v>
      </c>
      <c r="I49" s="30">
        <f t="shared" si="24"/>
        <v>28.809299999999993</v>
      </c>
      <c r="J49" s="30">
        <f t="shared" si="24"/>
        <v>18.532099999999978</v>
      </c>
      <c r="K49" s="30">
        <f t="shared" si="24"/>
        <v>67.009400000000014</v>
      </c>
      <c r="L49" s="30">
        <f t="shared" si="24"/>
        <v>71.71880000000003</v>
      </c>
      <c r="M49" s="30">
        <f t="shared" si="24"/>
        <v>-10.983500000000035</v>
      </c>
    </row>
    <row r="51" spans="2:16" ht="23.25" customHeight="1" x14ac:dyDescent="0.25">
      <c r="B51" s="96" t="s">
        <v>75</v>
      </c>
    </row>
    <row r="53" spans="2:16" ht="6.75" customHeight="1" x14ac:dyDescent="0.25"/>
    <row r="54" spans="2:16" ht="11.45" customHeight="1" x14ac:dyDescent="0.25">
      <c r="B54" s="64" t="s">
        <v>70</v>
      </c>
    </row>
    <row r="55" spans="2:16" ht="15" customHeight="1" x14ac:dyDescent="0.3">
      <c r="B55" s="85" t="s">
        <v>57</v>
      </c>
      <c r="C55" s="88" t="s">
        <v>35</v>
      </c>
      <c r="D55" s="88" t="s">
        <v>36</v>
      </c>
      <c r="E55" s="88" t="s">
        <v>37</v>
      </c>
      <c r="F55" s="88" t="s">
        <v>38</v>
      </c>
      <c r="G55" s="88" t="s">
        <v>39</v>
      </c>
      <c r="H55" s="88" t="s">
        <v>40</v>
      </c>
      <c r="I55" s="88" t="s">
        <v>41</v>
      </c>
      <c r="J55" s="88" t="s">
        <v>42</v>
      </c>
      <c r="K55" s="88" t="s">
        <v>43</v>
      </c>
      <c r="L55" s="88" t="s">
        <v>44</v>
      </c>
      <c r="M55" s="89" t="s">
        <v>45</v>
      </c>
      <c r="P55" s="16" t="s">
        <v>34</v>
      </c>
    </row>
    <row r="56" spans="2:16" ht="15" customHeight="1" x14ac:dyDescent="0.3">
      <c r="B56" s="86" t="s">
        <v>71</v>
      </c>
      <c r="C56" s="82">
        <v>102.003</v>
      </c>
      <c r="D56" s="82">
        <v>116.419</v>
      </c>
      <c r="E56" s="82">
        <v>144.62200000000001</v>
      </c>
      <c r="F56" s="82">
        <v>163.209</v>
      </c>
      <c r="G56" s="82">
        <v>199.28899999999999</v>
      </c>
      <c r="H56" s="82">
        <v>211.26</v>
      </c>
      <c r="I56" s="82">
        <v>252.24</v>
      </c>
      <c r="J56" s="82">
        <v>291.09199999999998</v>
      </c>
      <c r="K56" s="82">
        <v>331.01299999999998</v>
      </c>
      <c r="L56" s="82">
        <v>371.64800000000002</v>
      </c>
      <c r="M56" s="83">
        <v>399.01400000000001</v>
      </c>
      <c r="O56" s="80">
        <f>L56-C56</f>
        <v>269.64500000000004</v>
      </c>
      <c r="P56" s="16">
        <v>86.363</v>
      </c>
    </row>
    <row r="57" spans="2:16" ht="15" customHeight="1" x14ac:dyDescent="0.3">
      <c r="B57" s="86" t="s">
        <v>72</v>
      </c>
      <c r="C57" s="82">
        <v>9.3930000000000007</v>
      </c>
      <c r="D57" s="82">
        <v>10.436999999999999</v>
      </c>
      <c r="E57" s="82">
        <v>12.493</v>
      </c>
      <c r="F57" s="82">
        <v>13.297000000000001</v>
      </c>
      <c r="G57" s="82">
        <v>15.819000000000001</v>
      </c>
      <c r="H57" s="82">
        <v>15.420999999999999</v>
      </c>
      <c r="I57" s="82">
        <v>17.655000000000001</v>
      </c>
      <c r="J57" s="82">
        <v>18.856999999999999</v>
      </c>
      <c r="K57" s="82">
        <v>23.213999999999999</v>
      </c>
      <c r="L57" s="82">
        <v>22.068000000000001</v>
      </c>
      <c r="M57" s="83">
        <v>22.146000000000001</v>
      </c>
      <c r="O57" s="80">
        <f t="shared" ref="O57:O71" si="25">L57-C57</f>
        <v>12.675000000000001</v>
      </c>
      <c r="P57" s="16">
        <v>10.093999999999999</v>
      </c>
    </row>
    <row r="58" spans="2:16" ht="15" customHeight="1" x14ac:dyDescent="0.3">
      <c r="B58" s="92" t="s">
        <v>73</v>
      </c>
      <c r="C58" s="93">
        <v>36.625999999999998</v>
      </c>
      <c r="D58" s="93">
        <v>43.363</v>
      </c>
      <c r="E58" s="93">
        <v>52.694000000000003</v>
      </c>
      <c r="F58" s="93">
        <v>60.424999999999997</v>
      </c>
      <c r="G58" s="93">
        <v>73.801000000000002</v>
      </c>
      <c r="H58" s="93">
        <v>98.594999999999999</v>
      </c>
      <c r="I58" s="93">
        <v>125.093</v>
      </c>
      <c r="J58" s="93">
        <v>147.001</v>
      </c>
      <c r="K58" s="93">
        <v>187.24199999999999</v>
      </c>
      <c r="L58" s="93">
        <v>205.13499999999999</v>
      </c>
      <c r="M58" s="94">
        <v>228.392</v>
      </c>
      <c r="O58" s="80">
        <f t="shared" si="25"/>
        <v>168.50899999999999</v>
      </c>
      <c r="P58" s="16">
        <v>32.186999999999998</v>
      </c>
    </row>
    <row r="59" spans="2:16" ht="15" customHeight="1" x14ac:dyDescent="0.3">
      <c r="B59" s="86" t="s">
        <v>74</v>
      </c>
      <c r="C59" s="82">
        <v>1.141</v>
      </c>
      <c r="D59" s="82">
        <v>2.4550000000000001</v>
      </c>
      <c r="E59" s="82">
        <v>4.1040000000000001</v>
      </c>
      <c r="F59" s="82">
        <v>4.2930000000000001</v>
      </c>
      <c r="G59" s="82">
        <v>7.8339999999999996</v>
      </c>
      <c r="H59" s="82">
        <v>3.5529999999999999</v>
      </c>
      <c r="I59" s="82">
        <v>5.8959999999999999</v>
      </c>
      <c r="J59" s="82">
        <v>18.132999999999999</v>
      </c>
      <c r="K59" s="82">
        <v>7.3639999999999999</v>
      </c>
      <c r="L59" s="82">
        <v>8.4410000000000007</v>
      </c>
      <c r="M59" s="83">
        <v>9.3149999999999995</v>
      </c>
      <c r="O59" s="80">
        <f t="shared" si="25"/>
        <v>7.3000000000000007</v>
      </c>
      <c r="P59" s="16">
        <v>0.76600000000000001</v>
      </c>
    </row>
    <row r="60" spans="2:16" ht="15" customHeight="1" x14ac:dyDescent="0.3">
      <c r="B60" s="86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4"/>
      <c r="O60" s="80">
        <f t="shared" si="25"/>
        <v>0</v>
      </c>
    </row>
    <row r="61" spans="2:16" ht="15" customHeight="1" x14ac:dyDescent="0.3">
      <c r="B61" s="87" t="s">
        <v>58</v>
      </c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4"/>
      <c r="O61" s="80"/>
      <c r="P61" s="16" t="s">
        <v>34</v>
      </c>
    </row>
    <row r="62" spans="2:16" ht="15" customHeight="1" x14ac:dyDescent="0.3">
      <c r="B62" s="86" t="s">
        <v>71</v>
      </c>
      <c r="C62" s="82">
        <v>100.384</v>
      </c>
      <c r="D62" s="82">
        <v>119.009</v>
      </c>
      <c r="E62" s="82">
        <v>177.22300000000001</v>
      </c>
      <c r="F62" s="82">
        <v>217.917</v>
      </c>
      <c r="G62" s="82">
        <v>234.48599999999999</v>
      </c>
      <c r="H62" s="82">
        <v>221.04400000000001</v>
      </c>
      <c r="I62" s="82">
        <v>352.05799999999999</v>
      </c>
      <c r="J62" s="82">
        <v>353.971</v>
      </c>
      <c r="K62" s="82">
        <v>312.14400000000001</v>
      </c>
      <c r="L62" s="82">
        <v>361.95100000000002</v>
      </c>
      <c r="M62" s="83">
        <v>387.29599999999999</v>
      </c>
      <c r="O62" s="80">
        <f t="shared" si="25"/>
        <v>261.56700000000001</v>
      </c>
      <c r="P62" s="16">
        <v>92.644999999999996</v>
      </c>
    </row>
    <row r="63" spans="2:16" ht="15" customHeight="1" x14ac:dyDescent="0.3">
      <c r="B63" s="86" t="s">
        <v>72</v>
      </c>
      <c r="C63" s="82">
        <v>6.4589999999999996</v>
      </c>
      <c r="D63" s="82">
        <v>7.6440000000000001</v>
      </c>
      <c r="E63" s="82">
        <v>10.294</v>
      </c>
      <c r="F63" s="82">
        <v>11.561999999999999</v>
      </c>
      <c r="G63" s="82">
        <v>13.193</v>
      </c>
      <c r="H63" s="82">
        <v>14.018000000000001</v>
      </c>
      <c r="I63" s="82">
        <v>15.69</v>
      </c>
      <c r="J63" s="82">
        <v>17.532</v>
      </c>
      <c r="K63" s="82">
        <v>20.812000000000001</v>
      </c>
      <c r="L63" s="82">
        <v>20.437999999999999</v>
      </c>
      <c r="M63" s="83">
        <v>20.34</v>
      </c>
      <c r="O63" s="80">
        <f t="shared" si="25"/>
        <v>13.978999999999999</v>
      </c>
      <c r="P63" s="16">
        <v>6.3659999999999997</v>
      </c>
    </row>
    <row r="64" spans="2:16" ht="15" customHeight="1" x14ac:dyDescent="0.3">
      <c r="B64" s="86" t="s">
        <v>73</v>
      </c>
      <c r="C64" s="82">
        <v>1.86</v>
      </c>
      <c r="D64" s="82">
        <v>2.4300000000000002</v>
      </c>
      <c r="E64" s="82">
        <v>3.7690000000000001</v>
      </c>
      <c r="F64" s="82">
        <v>4.1769999999999996</v>
      </c>
      <c r="G64" s="82">
        <v>6.66</v>
      </c>
      <c r="H64" s="82">
        <v>7.1980000000000004</v>
      </c>
      <c r="I64" s="82">
        <v>7.6749999999999998</v>
      </c>
      <c r="J64" s="82">
        <v>9.9559999999999995</v>
      </c>
      <c r="K64" s="82">
        <v>11.223000000000001</v>
      </c>
      <c r="L64" s="82">
        <v>11.692</v>
      </c>
      <c r="M64" s="83">
        <v>12.956</v>
      </c>
      <c r="O64" s="80">
        <f t="shared" si="25"/>
        <v>9.8320000000000007</v>
      </c>
      <c r="P64" s="16">
        <v>1.444</v>
      </c>
    </row>
    <row r="65" spans="2:16" ht="15" customHeight="1" x14ac:dyDescent="0.3">
      <c r="B65" s="92" t="s">
        <v>74</v>
      </c>
      <c r="C65" s="93">
        <v>6.04</v>
      </c>
      <c r="D65" s="93">
        <v>8.8819999999999997</v>
      </c>
      <c r="E65" s="93">
        <v>30.45</v>
      </c>
      <c r="F65" s="93">
        <v>55.41</v>
      </c>
      <c r="G65" s="93">
        <v>56.164000000000001</v>
      </c>
      <c r="H65" s="93">
        <v>37.774000000000001</v>
      </c>
      <c r="I65" s="93">
        <v>137.08699999999999</v>
      </c>
      <c r="J65" s="93">
        <v>123.54300000000001</v>
      </c>
      <c r="K65" s="93">
        <v>46.533000000000001</v>
      </c>
      <c r="L65" s="93">
        <v>46.414000000000001</v>
      </c>
      <c r="M65" s="94">
        <v>53.414000000000001</v>
      </c>
      <c r="O65" s="80">
        <f t="shared" si="25"/>
        <v>40.374000000000002</v>
      </c>
      <c r="P65" s="16">
        <v>8.0060000000000002</v>
      </c>
    </row>
    <row r="66" spans="2:16" ht="15" customHeight="1" x14ac:dyDescent="0.3">
      <c r="B66" s="86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4"/>
      <c r="O66" s="80">
        <f t="shared" si="25"/>
        <v>0</v>
      </c>
    </row>
    <row r="67" spans="2:16" ht="15" customHeight="1" x14ac:dyDescent="0.3">
      <c r="B67" s="87" t="s">
        <v>59</v>
      </c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4"/>
      <c r="O67" s="80">
        <f t="shared" si="25"/>
        <v>0</v>
      </c>
      <c r="P67" s="16" t="s">
        <v>34</v>
      </c>
    </row>
    <row r="68" spans="2:16" ht="15" customHeight="1" x14ac:dyDescent="0.3">
      <c r="B68" s="86" t="s">
        <v>71</v>
      </c>
      <c r="C68" s="82">
        <v>1.619</v>
      </c>
      <c r="D68" s="82">
        <v>-2.59</v>
      </c>
      <c r="E68" s="82">
        <v>-32.601999999999997</v>
      </c>
      <c r="F68" s="82">
        <v>-54.707999999999998</v>
      </c>
      <c r="G68" s="82">
        <v>-35.197000000000003</v>
      </c>
      <c r="H68" s="82">
        <v>-9.7840000000000007</v>
      </c>
      <c r="I68" s="82">
        <v>-99.819000000000003</v>
      </c>
      <c r="J68" s="82">
        <v>-62.878999999999998</v>
      </c>
      <c r="K68" s="82">
        <v>18.869</v>
      </c>
      <c r="L68" s="82">
        <v>9.6969999999999992</v>
      </c>
      <c r="M68" s="83">
        <v>11.718</v>
      </c>
      <c r="O68" s="80">
        <f t="shared" si="25"/>
        <v>8.0779999999999994</v>
      </c>
      <c r="P68" s="16">
        <v>-6.2809999999999997</v>
      </c>
    </row>
    <row r="69" spans="2:16" ht="15" customHeight="1" x14ac:dyDescent="0.3">
      <c r="B69" s="86" t="s">
        <v>72</v>
      </c>
      <c r="C69" s="82">
        <v>2.9350000000000001</v>
      </c>
      <c r="D69" s="82">
        <v>2.7930000000000001</v>
      </c>
      <c r="E69" s="82">
        <v>2.1989999999999998</v>
      </c>
      <c r="F69" s="82">
        <v>1.7350000000000001</v>
      </c>
      <c r="G69" s="82">
        <v>2.625</v>
      </c>
      <c r="H69" s="82">
        <v>1.4019999999999999</v>
      </c>
      <c r="I69" s="82">
        <v>1.9650000000000001</v>
      </c>
      <c r="J69" s="82">
        <v>1.3240000000000001</v>
      </c>
      <c r="K69" s="82">
        <v>2.403</v>
      </c>
      <c r="L69" s="82">
        <v>1.63</v>
      </c>
      <c r="M69" s="83">
        <v>1.806</v>
      </c>
      <c r="O69" s="80">
        <f t="shared" si="25"/>
        <v>-1.3050000000000002</v>
      </c>
      <c r="P69" s="16">
        <v>3.7280000000000002</v>
      </c>
    </row>
    <row r="70" spans="2:16" ht="15" customHeight="1" x14ac:dyDescent="0.3">
      <c r="B70" s="92" t="s">
        <v>73</v>
      </c>
      <c r="C70" s="93">
        <v>34.765999999999998</v>
      </c>
      <c r="D70" s="93">
        <v>40.933</v>
      </c>
      <c r="E70" s="93">
        <v>48.924999999999997</v>
      </c>
      <c r="F70" s="93">
        <v>56.247999999999998</v>
      </c>
      <c r="G70" s="93">
        <v>67.141000000000005</v>
      </c>
      <c r="H70" s="93">
        <v>91.397000000000006</v>
      </c>
      <c r="I70" s="93">
        <v>117.417</v>
      </c>
      <c r="J70" s="93">
        <v>137.04599999999999</v>
      </c>
      <c r="K70" s="93">
        <v>176.01900000000001</v>
      </c>
      <c r="L70" s="93">
        <v>193.44200000000001</v>
      </c>
      <c r="M70" s="94">
        <v>215.43600000000001</v>
      </c>
      <c r="O70" s="80">
        <f t="shared" si="25"/>
        <v>158.67600000000002</v>
      </c>
      <c r="P70" s="16">
        <v>30.742999999999999</v>
      </c>
    </row>
    <row r="71" spans="2:16" ht="15" customHeight="1" x14ac:dyDescent="0.3">
      <c r="B71" s="95" t="s">
        <v>74</v>
      </c>
      <c r="C71" s="90">
        <v>-4.899</v>
      </c>
      <c r="D71" s="90">
        <v>-6.4279999999999999</v>
      </c>
      <c r="E71" s="90">
        <v>-26.344999999999999</v>
      </c>
      <c r="F71" s="90">
        <v>-51.118000000000002</v>
      </c>
      <c r="G71" s="90">
        <v>-48.33</v>
      </c>
      <c r="H71" s="90">
        <v>-34.220999999999997</v>
      </c>
      <c r="I71" s="90">
        <v>-131.191</v>
      </c>
      <c r="J71" s="90">
        <v>-105.41</v>
      </c>
      <c r="K71" s="90">
        <v>-39.17</v>
      </c>
      <c r="L71" s="90">
        <v>-37.972999999999999</v>
      </c>
      <c r="M71" s="91">
        <v>-44.098999999999997</v>
      </c>
      <c r="O71" s="80">
        <f t="shared" si="25"/>
        <v>-33.073999999999998</v>
      </c>
      <c r="P71" s="16">
        <v>-7.24</v>
      </c>
    </row>
    <row r="72" spans="2:16" ht="8.25" customHeight="1" x14ac:dyDescent="0.25"/>
    <row r="73" spans="2:16" ht="15" customHeight="1" x14ac:dyDescent="0.25">
      <c r="B73" s="64" t="s">
        <v>68</v>
      </c>
    </row>
    <row r="74" spans="2:16" ht="15" customHeight="1" x14ac:dyDescent="0.3">
      <c r="B74" s="85" t="s">
        <v>57</v>
      </c>
      <c r="C74" s="88" t="s">
        <v>35</v>
      </c>
      <c r="D74" s="88" t="s">
        <v>36</v>
      </c>
      <c r="E74" s="88" t="s">
        <v>37</v>
      </c>
      <c r="F74" s="88" t="s">
        <v>38</v>
      </c>
      <c r="G74" s="88" t="s">
        <v>39</v>
      </c>
      <c r="H74" s="88" t="s">
        <v>40</v>
      </c>
      <c r="I74" s="88" t="s">
        <v>41</v>
      </c>
      <c r="J74" s="88" t="s">
        <v>42</v>
      </c>
      <c r="K74" s="88" t="s">
        <v>43</v>
      </c>
      <c r="L74" s="88" t="s">
        <v>44</v>
      </c>
      <c r="M74" s="89" t="s">
        <v>45</v>
      </c>
    </row>
    <row r="75" spans="2:16" ht="15" customHeight="1" x14ac:dyDescent="0.3">
      <c r="B75" s="86" t="s">
        <v>71</v>
      </c>
      <c r="C75" s="82">
        <f>C56-P56</f>
        <v>15.64</v>
      </c>
      <c r="D75" s="82">
        <f>D56-C56</f>
        <v>14.415999999999997</v>
      </c>
      <c r="E75" s="82">
        <f t="shared" ref="E75:M75" si="26">E56-D56</f>
        <v>28.203000000000017</v>
      </c>
      <c r="F75" s="82">
        <f t="shared" si="26"/>
        <v>18.586999999999989</v>
      </c>
      <c r="G75" s="82">
        <f t="shared" si="26"/>
        <v>36.079999999999984</v>
      </c>
      <c r="H75" s="82">
        <f t="shared" si="26"/>
        <v>11.971000000000004</v>
      </c>
      <c r="I75" s="82">
        <f t="shared" si="26"/>
        <v>40.980000000000018</v>
      </c>
      <c r="J75" s="82">
        <f t="shared" si="26"/>
        <v>38.851999999999975</v>
      </c>
      <c r="K75" s="82">
        <f t="shared" si="26"/>
        <v>39.920999999999992</v>
      </c>
      <c r="L75" s="82">
        <f t="shared" si="26"/>
        <v>40.635000000000048</v>
      </c>
      <c r="M75" s="83">
        <f t="shared" si="26"/>
        <v>27.365999999999985</v>
      </c>
    </row>
    <row r="76" spans="2:16" ht="15" customHeight="1" x14ac:dyDescent="0.3">
      <c r="B76" s="86" t="s">
        <v>72</v>
      </c>
      <c r="C76" s="82">
        <f t="shared" ref="C76:C78" si="27">C57-P57</f>
        <v>-0.70099999999999874</v>
      </c>
      <c r="D76" s="82">
        <f t="shared" ref="D76:M78" si="28">D57-C57</f>
        <v>1.0439999999999987</v>
      </c>
      <c r="E76" s="82">
        <f t="shared" si="28"/>
        <v>2.0560000000000009</v>
      </c>
      <c r="F76" s="82">
        <f t="shared" si="28"/>
        <v>0.80400000000000027</v>
      </c>
      <c r="G76" s="82">
        <f t="shared" si="28"/>
        <v>2.5220000000000002</v>
      </c>
      <c r="H76" s="82">
        <f t="shared" si="28"/>
        <v>-0.39800000000000146</v>
      </c>
      <c r="I76" s="82">
        <f t="shared" si="28"/>
        <v>2.2340000000000018</v>
      </c>
      <c r="J76" s="82">
        <f t="shared" si="28"/>
        <v>1.2019999999999982</v>
      </c>
      <c r="K76" s="82">
        <f t="shared" si="28"/>
        <v>4.3569999999999993</v>
      </c>
      <c r="L76" s="82">
        <f t="shared" si="28"/>
        <v>-1.1459999999999972</v>
      </c>
      <c r="M76" s="83">
        <f t="shared" si="28"/>
        <v>7.7999999999999403E-2</v>
      </c>
    </row>
    <row r="77" spans="2:16" ht="15" customHeight="1" x14ac:dyDescent="0.3">
      <c r="B77" s="92" t="s">
        <v>73</v>
      </c>
      <c r="C77" s="93">
        <f t="shared" si="27"/>
        <v>4.4390000000000001</v>
      </c>
      <c r="D77" s="93">
        <f t="shared" si="28"/>
        <v>6.7370000000000019</v>
      </c>
      <c r="E77" s="93">
        <f t="shared" si="28"/>
        <v>9.3310000000000031</v>
      </c>
      <c r="F77" s="93">
        <f t="shared" si="28"/>
        <v>7.7309999999999945</v>
      </c>
      <c r="G77" s="93">
        <f t="shared" si="28"/>
        <v>13.376000000000005</v>
      </c>
      <c r="H77" s="93">
        <f t="shared" si="28"/>
        <v>24.793999999999997</v>
      </c>
      <c r="I77" s="93">
        <f t="shared" si="28"/>
        <v>26.498000000000005</v>
      </c>
      <c r="J77" s="93">
        <f t="shared" si="28"/>
        <v>21.908000000000001</v>
      </c>
      <c r="K77" s="93">
        <f t="shared" si="28"/>
        <v>40.240999999999985</v>
      </c>
      <c r="L77" s="93">
        <f t="shared" si="28"/>
        <v>17.893000000000001</v>
      </c>
      <c r="M77" s="94">
        <f t="shared" si="28"/>
        <v>23.257000000000005</v>
      </c>
    </row>
    <row r="78" spans="2:16" ht="15" customHeight="1" x14ac:dyDescent="0.3">
      <c r="B78" s="86" t="s">
        <v>74</v>
      </c>
      <c r="C78" s="82">
        <f t="shared" si="27"/>
        <v>0.375</v>
      </c>
      <c r="D78" s="82">
        <f t="shared" si="28"/>
        <v>1.3140000000000001</v>
      </c>
      <c r="E78" s="82">
        <f t="shared" si="28"/>
        <v>1.649</v>
      </c>
      <c r="F78" s="82">
        <f t="shared" si="28"/>
        <v>0.18900000000000006</v>
      </c>
      <c r="G78" s="82">
        <f t="shared" si="28"/>
        <v>3.5409999999999995</v>
      </c>
      <c r="H78" s="82">
        <f t="shared" si="28"/>
        <v>-4.2809999999999997</v>
      </c>
      <c r="I78" s="82">
        <f t="shared" si="28"/>
        <v>2.343</v>
      </c>
      <c r="J78" s="82">
        <f t="shared" si="28"/>
        <v>12.236999999999998</v>
      </c>
      <c r="K78" s="82">
        <f t="shared" si="28"/>
        <v>-10.768999999999998</v>
      </c>
      <c r="L78" s="82">
        <f t="shared" si="28"/>
        <v>1.0770000000000008</v>
      </c>
      <c r="M78" s="83">
        <f t="shared" si="28"/>
        <v>0.87399999999999878</v>
      </c>
    </row>
    <row r="79" spans="2:16" ht="15" customHeight="1" x14ac:dyDescent="0.3">
      <c r="B79" s="86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4"/>
    </row>
    <row r="80" spans="2:16" ht="15" customHeight="1" x14ac:dyDescent="0.3">
      <c r="B80" s="87" t="s">
        <v>58</v>
      </c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4"/>
    </row>
    <row r="81" spans="2:13" ht="15" customHeight="1" x14ac:dyDescent="0.3">
      <c r="B81" s="86" t="s">
        <v>71</v>
      </c>
      <c r="C81" s="82">
        <f>C62-P62</f>
        <v>7.7390000000000043</v>
      </c>
      <c r="D81" s="82">
        <f>D62-C62</f>
        <v>18.625</v>
      </c>
      <c r="E81" s="82">
        <f t="shared" ref="E81:M81" si="29">E62-D62</f>
        <v>58.214000000000013</v>
      </c>
      <c r="F81" s="82">
        <f t="shared" si="29"/>
        <v>40.693999999999988</v>
      </c>
      <c r="G81" s="82">
        <f t="shared" si="29"/>
        <v>16.568999999999988</v>
      </c>
      <c r="H81" s="82">
        <f t="shared" si="29"/>
        <v>-13.441999999999979</v>
      </c>
      <c r="I81" s="82">
        <f t="shared" si="29"/>
        <v>131.01399999999998</v>
      </c>
      <c r="J81" s="82">
        <f t="shared" si="29"/>
        <v>1.9130000000000109</v>
      </c>
      <c r="K81" s="82">
        <f t="shared" si="29"/>
        <v>-41.826999999999998</v>
      </c>
      <c r="L81" s="82">
        <f t="shared" si="29"/>
        <v>49.807000000000016</v>
      </c>
      <c r="M81" s="83">
        <f t="shared" si="29"/>
        <v>25.34499999999997</v>
      </c>
    </row>
    <row r="82" spans="2:13" ht="15" customHeight="1" x14ac:dyDescent="0.3">
      <c r="B82" s="86" t="s">
        <v>72</v>
      </c>
      <c r="C82" s="82">
        <f t="shared" ref="C82:C84" si="30">C63-P63</f>
        <v>9.2999999999999972E-2</v>
      </c>
      <c r="D82" s="82">
        <f t="shared" ref="D82:M82" si="31">D63-C63</f>
        <v>1.1850000000000005</v>
      </c>
      <c r="E82" s="82">
        <f t="shared" si="31"/>
        <v>2.6500000000000004</v>
      </c>
      <c r="F82" s="82">
        <f t="shared" si="31"/>
        <v>1.2679999999999989</v>
      </c>
      <c r="G82" s="82">
        <f t="shared" si="31"/>
        <v>1.6310000000000002</v>
      </c>
      <c r="H82" s="82">
        <f t="shared" si="31"/>
        <v>0.82500000000000107</v>
      </c>
      <c r="I82" s="82">
        <f t="shared" si="31"/>
        <v>1.6719999999999988</v>
      </c>
      <c r="J82" s="82">
        <f t="shared" si="31"/>
        <v>1.8420000000000005</v>
      </c>
      <c r="K82" s="82">
        <f t="shared" si="31"/>
        <v>3.2800000000000011</v>
      </c>
      <c r="L82" s="82">
        <f t="shared" si="31"/>
        <v>-0.37400000000000233</v>
      </c>
      <c r="M82" s="83">
        <f t="shared" si="31"/>
        <v>-9.7999999999998977E-2</v>
      </c>
    </row>
    <row r="83" spans="2:13" ht="15" customHeight="1" x14ac:dyDescent="0.3">
      <c r="B83" s="86" t="s">
        <v>73</v>
      </c>
      <c r="C83" s="82">
        <f t="shared" si="30"/>
        <v>0.41600000000000015</v>
      </c>
      <c r="D83" s="82">
        <f t="shared" ref="D83:M83" si="32">D64-C64</f>
        <v>0.57000000000000006</v>
      </c>
      <c r="E83" s="82">
        <f t="shared" si="32"/>
        <v>1.339</v>
      </c>
      <c r="F83" s="82">
        <f t="shared" si="32"/>
        <v>0.40799999999999947</v>
      </c>
      <c r="G83" s="82">
        <f t="shared" si="32"/>
        <v>2.4830000000000005</v>
      </c>
      <c r="H83" s="82">
        <f t="shared" si="32"/>
        <v>0.53800000000000026</v>
      </c>
      <c r="I83" s="82">
        <f t="shared" si="32"/>
        <v>0.47699999999999942</v>
      </c>
      <c r="J83" s="82">
        <f t="shared" si="32"/>
        <v>2.2809999999999997</v>
      </c>
      <c r="K83" s="82">
        <f t="shared" si="32"/>
        <v>1.2670000000000012</v>
      </c>
      <c r="L83" s="82">
        <f t="shared" si="32"/>
        <v>0.46899999999999942</v>
      </c>
      <c r="M83" s="83">
        <f t="shared" si="32"/>
        <v>1.2639999999999993</v>
      </c>
    </row>
    <row r="84" spans="2:13" ht="15" customHeight="1" x14ac:dyDescent="0.3">
      <c r="B84" s="92" t="s">
        <v>74</v>
      </c>
      <c r="C84" s="93">
        <f t="shared" si="30"/>
        <v>-1.9660000000000002</v>
      </c>
      <c r="D84" s="93">
        <f t="shared" ref="D84:M84" si="33">D65-C65</f>
        <v>2.8419999999999996</v>
      </c>
      <c r="E84" s="93">
        <f t="shared" si="33"/>
        <v>21.567999999999998</v>
      </c>
      <c r="F84" s="93">
        <f t="shared" si="33"/>
        <v>24.959999999999997</v>
      </c>
      <c r="G84" s="93">
        <f t="shared" si="33"/>
        <v>0.75400000000000489</v>
      </c>
      <c r="H84" s="93">
        <f t="shared" si="33"/>
        <v>-18.39</v>
      </c>
      <c r="I84" s="93">
        <f t="shared" si="33"/>
        <v>99.312999999999988</v>
      </c>
      <c r="J84" s="93">
        <f t="shared" si="33"/>
        <v>-13.543999999999983</v>
      </c>
      <c r="K84" s="93">
        <f t="shared" si="33"/>
        <v>-77.010000000000005</v>
      </c>
      <c r="L84" s="93">
        <f t="shared" si="33"/>
        <v>-0.11899999999999977</v>
      </c>
      <c r="M84" s="94">
        <f t="shared" si="33"/>
        <v>7</v>
      </c>
    </row>
    <row r="85" spans="2:13" ht="15" customHeight="1" x14ac:dyDescent="0.3">
      <c r="B85" s="86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4"/>
    </row>
    <row r="86" spans="2:13" ht="15" customHeight="1" x14ac:dyDescent="0.3">
      <c r="B86" s="87" t="s">
        <v>59</v>
      </c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4"/>
    </row>
    <row r="87" spans="2:13" ht="15" customHeight="1" x14ac:dyDescent="0.3">
      <c r="B87" s="86" t="s">
        <v>71</v>
      </c>
      <c r="C87" s="82">
        <f>P68-C68</f>
        <v>-7.8999999999999995</v>
      </c>
      <c r="D87" s="82">
        <f>D68-C68</f>
        <v>-4.2089999999999996</v>
      </c>
      <c r="E87" s="82">
        <f t="shared" ref="E87:M87" si="34">E68-D68</f>
        <v>-30.011999999999997</v>
      </c>
      <c r="F87" s="82">
        <f t="shared" si="34"/>
        <v>-22.106000000000002</v>
      </c>
      <c r="G87" s="82">
        <f t="shared" si="34"/>
        <v>19.510999999999996</v>
      </c>
      <c r="H87" s="82">
        <f t="shared" si="34"/>
        <v>25.413000000000004</v>
      </c>
      <c r="I87" s="82">
        <f t="shared" si="34"/>
        <v>-90.034999999999997</v>
      </c>
      <c r="J87" s="82">
        <f t="shared" si="34"/>
        <v>36.940000000000005</v>
      </c>
      <c r="K87" s="82">
        <f t="shared" si="34"/>
        <v>81.74799999999999</v>
      </c>
      <c r="L87" s="82">
        <f t="shared" si="34"/>
        <v>-9.1720000000000006</v>
      </c>
      <c r="M87" s="83">
        <f t="shared" si="34"/>
        <v>2.0210000000000008</v>
      </c>
    </row>
    <row r="88" spans="2:13" ht="15" customHeight="1" x14ac:dyDescent="0.3">
      <c r="B88" s="86" t="s">
        <v>72</v>
      </c>
      <c r="C88" s="82">
        <f t="shared" ref="C88:C90" si="35">P69-C69</f>
        <v>0.79300000000000015</v>
      </c>
      <c r="D88" s="82">
        <f t="shared" ref="D88:M88" si="36">D69-C69</f>
        <v>-0.1419999999999999</v>
      </c>
      <c r="E88" s="82">
        <f t="shared" si="36"/>
        <v>-0.59400000000000031</v>
      </c>
      <c r="F88" s="82">
        <f t="shared" si="36"/>
        <v>-0.46399999999999975</v>
      </c>
      <c r="G88" s="82">
        <f t="shared" si="36"/>
        <v>0.8899999999999999</v>
      </c>
      <c r="H88" s="82">
        <f t="shared" si="36"/>
        <v>-1.2230000000000001</v>
      </c>
      <c r="I88" s="82">
        <f t="shared" si="36"/>
        <v>0.56300000000000017</v>
      </c>
      <c r="J88" s="82">
        <f t="shared" si="36"/>
        <v>-0.64100000000000001</v>
      </c>
      <c r="K88" s="82">
        <f t="shared" si="36"/>
        <v>1.079</v>
      </c>
      <c r="L88" s="82">
        <f t="shared" si="36"/>
        <v>-0.77300000000000013</v>
      </c>
      <c r="M88" s="83">
        <f t="shared" si="36"/>
        <v>0.17600000000000016</v>
      </c>
    </row>
    <row r="89" spans="2:13" ht="15" customHeight="1" x14ac:dyDescent="0.3">
      <c r="B89" s="92" t="s">
        <v>73</v>
      </c>
      <c r="C89" s="93">
        <f t="shared" si="35"/>
        <v>-4.0229999999999997</v>
      </c>
      <c r="D89" s="93">
        <f t="shared" ref="D89:M89" si="37">D70-C70</f>
        <v>6.1670000000000016</v>
      </c>
      <c r="E89" s="93">
        <f t="shared" si="37"/>
        <v>7.9919999999999973</v>
      </c>
      <c r="F89" s="93">
        <f t="shared" si="37"/>
        <v>7.3230000000000004</v>
      </c>
      <c r="G89" s="93">
        <f t="shared" si="37"/>
        <v>10.893000000000008</v>
      </c>
      <c r="H89" s="93">
        <f t="shared" si="37"/>
        <v>24.256</v>
      </c>
      <c r="I89" s="93">
        <f t="shared" si="37"/>
        <v>26.019999999999996</v>
      </c>
      <c r="J89" s="93">
        <f t="shared" si="37"/>
        <v>19.628999999999991</v>
      </c>
      <c r="K89" s="93">
        <f t="shared" si="37"/>
        <v>38.973000000000013</v>
      </c>
      <c r="L89" s="93">
        <f t="shared" si="37"/>
        <v>17.423000000000002</v>
      </c>
      <c r="M89" s="94">
        <f t="shared" si="37"/>
        <v>21.994</v>
      </c>
    </row>
    <row r="90" spans="2:13" ht="15" customHeight="1" x14ac:dyDescent="0.3">
      <c r="B90" s="95" t="s">
        <v>74</v>
      </c>
      <c r="C90" s="90">
        <f t="shared" si="35"/>
        <v>-2.3410000000000002</v>
      </c>
      <c r="D90" s="90">
        <f t="shared" ref="D90:M90" si="38">D71-C71</f>
        <v>-1.5289999999999999</v>
      </c>
      <c r="E90" s="90">
        <f t="shared" si="38"/>
        <v>-19.916999999999998</v>
      </c>
      <c r="F90" s="90">
        <f t="shared" si="38"/>
        <v>-24.773000000000003</v>
      </c>
      <c r="G90" s="90">
        <f t="shared" si="38"/>
        <v>2.7880000000000038</v>
      </c>
      <c r="H90" s="90">
        <f t="shared" si="38"/>
        <v>14.109000000000002</v>
      </c>
      <c r="I90" s="90">
        <f t="shared" si="38"/>
        <v>-96.97</v>
      </c>
      <c r="J90" s="90">
        <f t="shared" si="38"/>
        <v>25.781000000000006</v>
      </c>
      <c r="K90" s="90">
        <f t="shared" si="38"/>
        <v>66.239999999999995</v>
      </c>
      <c r="L90" s="90">
        <f t="shared" si="38"/>
        <v>1.1970000000000027</v>
      </c>
      <c r="M90" s="91">
        <f t="shared" si="38"/>
        <v>-6.1259999999999977</v>
      </c>
    </row>
    <row r="92" spans="2:13" ht="11.45" customHeight="1" x14ac:dyDescent="0.25">
      <c r="E92" s="80">
        <f>E87-E90</f>
        <v>-10.094999999999999</v>
      </c>
      <c r="F92" s="80">
        <f t="shared" ref="F92:G92" si="39">F87-F90</f>
        <v>2.6670000000000016</v>
      </c>
      <c r="G92" s="80">
        <f t="shared" si="39"/>
        <v>16.722999999999992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364F-2186-47A1-8D38-46534229BB64}">
  <dimension ref="B1:AB93"/>
  <sheetViews>
    <sheetView tabSelected="1" topLeftCell="A16" workbookViewId="0">
      <selection activeCell="U45" sqref="U45"/>
    </sheetView>
  </sheetViews>
  <sheetFormatPr baseColWidth="10" defaultColWidth="9.140625" defaultRowHeight="11.45" customHeight="1" x14ac:dyDescent="0.25"/>
  <cols>
    <col min="1" max="1" width="9.140625" style="59"/>
    <col min="2" max="2" width="51.42578125" style="59" customWidth="1"/>
    <col min="3" max="14" width="10" style="59" customWidth="1"/>
    <col min="15" max="15" width="9.140625" style="59"/>
    <col min="16" max="16" width="24" style="59" customWidth="1"/>
    <col min="17" max="16384" width="9.140625" style="59"/>
  </cols>
  <sheetData>
    <row r="1" spans="2:28" ht="15" x14ac:dyDescent="0.25">
      <c r="B1" s="3" t="s">
        <v>46</v>
      </c>
    </row>
    <row r="2" spans="2:28" ht="15" x14ac:dyDescent="0.25">
      <c r="B2" s="3" t="s">
        <v>47</v>
      </c>
      <c r="C2" s="1" t="s">
        <v>0</v>
      </c>
    </row>
    <row r="3" spans="2:28" ht="15" x14ac:dyDescent="0.25">
      <c r="B3" s="3" t="s">
        <v>48</v>
      </c>
      <c r="C3" s="3" t="s">
        <v>6</v>
      </c>
    </row>
    <row r="4" spans="2:28" ht="13.5" customHeight="1" x14ac:dyDescent="0.25">
      <c r="B4" s="97" t="s">
        <v>76</v>
      </c>
    </row>
    <row r="5" spans="2:28" ht="15" x14ac:dyDescent="0.25">
      <c r="B5" s="1" t="s">
        <v>11</v>
      </c>
      <c r="D5" s="3" t="s">
        <v>15</v>
      </c>
    </row>
    <row r="6" spans="2:28" ht="15" x14ac:dyDescent="0.25">
      <c r="B6" s="1" t="s">
        <v>12</v>
      </c>
      <c r="D6" s="3" t="s">
        <v>16</v>
      </c>
    </row>
    <row r="7" spans="2:28" ht="15" x14ac:dyDescent="0.25">
      <c r="B7" s="1" t="s">
        <v>13</v>
      </c>
      <c r="D7" s="3" t="s">
        <v>17</v>
      </c>
    </row>
    <row r="9" spans="2:28" ht="15" x14ac:dyDescent="0.25">
      <c r="B9" s="21" t="s">
        <v>49</v>
      </c>
      <c r="C9" s="22" t="s">
        <v>34</v>
      </c>
      <c r="D9" s="22" t="s">
        <v>35</v>
      </c>
      <c r="E9" s="22" t="s">
        <v>36</v>
      </c>
      <c r="F9" s="22" t="s">
        <v>37</v>
      </c>
      <c r="G9" s="22" t="s">
        <v>38</v>
      </c>
      <c r="H9" s="22" t="s">
        <v>39</v>
      </c>
      <c r="I9" s="22" t="s">
        <v>40</v>
      </c>
      <c r="J9" s="22" t="s">
        <v>41</v>
      </c>
      <c r="K9" s="22" t="s">
        <v>42</v>
      </c>
      <c r="L9" s="22" t="s">
        <v>43</v>
      </c>
      <c r="M9" s="22" t="s">
        <v>44</v>
      </c>
      <c r="N9" s="22" t="s">
        <v>45</v>
      </c>
      <c r="Q9" s="59" t="s">
        <v>34</v>
      </c>
      <c r="R9" s="59" t="s">
        <v>35</v>
      </c>
      <c r="S9" s="59" t="s">
        <v>36</v>
      </c>
      <c r="T9" s="59" t="s">
        <v>37</v>
      </c>
      <c r="U9" s="59" t="s">
        <v>38</v>
      </c>
      <c r="V9" s="59" t="s">
        <v>39</v>
      </c>
      <c r="W9" s="59" t="s">
        <v>40</v>
      </c>
      <c r="X9" s="59" t="s">
        <v>41</v>
      </c>
      <c r="Y9" s="59" t="s">
        <v>42</v>
      </c>
      <c r="Z9" s="59" t="s">
        <v>43</v>
      </c>
      <c r="AA9" s="59" t="s">
        <v>44</v>
      </c>
      <c r="AB9" s="59" t="s">
        <v>45</v>
      </c>
    </row>
    <row r="10" spans="2:28" ht="15" x14ac:dyDescent="0.25">
      <c r="B10" s="23" t="s">
        <v>23</v>
      </c>
      <c r="C10" s="51">
        <f>100*publication!C10/publication!$C10</f>
        <v>100</v>
      </c>
      <c r="D10" s="51">
        <f>100*publication!D10/publication!$C10</f>
        <v>103.56095415549234</v>
      </c>
      <c r="E10" s="51">
        <f>100*publication!E10/publication!$C10</f>
        <v>113.52490988933461</v>
      </c>
      <c r="F10" s="51">
        <f>100*publication!F10/publication!$C10</f>
        <v>154.07244807047852</v>
      </c>
      <c r="G10" s="51">
        <f>100*publication!G10/publication!$C10</f>
        <v>156.14239294129354</v>
      </c>
      <c r="H10" s="51">
        <f>100*publication!H10/publication!$C10</f>
        <v>174.41151064820886</v>
      </c>
      <c r="I10" s="51">
        <f>100*publication!I10/publication!$C10</f>
        <v>189.30345699335646</v>
      </c>
      <c r="J10" s="51">
        <f>100*publication!J10/publication!$C10</f>
        <v>205.58963128117693</v>
      </c>
      <c r="K10" s="51">
        <f>100*publication!K10/publication!$C10</f>
        <v>216.06609849084421</v>
      </c>
      <c r="L10" s="51">
        <f>100*publication!L10/publication!$C10</f>
        <v>253.94728808730218</v>
      </c>
      <c r="M10" s="51">
        <f>100*publication!M10/publication!$C10</f>
        <v>294.49075602509077</v>
      </c>
      <c r="N10" s="51">
        <f>100*publication!N10/publication!$C10</f>
        <v>288.28165631769605</v>
      </c>
      <c r="P10" s="46" t="s">
        <v>78</v>
      </c>
      <c r="Q10" s="100">
        <v>100</v>
      </c>
      <c r="R10" s="100">
        <v>118.3114505516819</v>
      </c>
      <c r="S10" s="100">
        <v>124.90707050196666</v>
      </c>
      <c r="T10" s="100">
        <v>264.59770943115683</v>
      </c>
      <c r="U10" s="100">
        <v>168.52383743969818</v>
      </c>
      <c r="V10" s="100">
        <v>239.23245965959146</v>
      </c>
      <c r="W10" s="100">
        <v>323.60982383514715</v>
      </c>
      <c r="X10" s="100">
        <v>57.138786725573858</v>
      </c>
      <c r="Y10" s="100">
        <v>260.57988006772797</v>
      </c>
      <c r="Z10" s="100">
        <v>613.36448996033914</v>
      </c>
      <c r="AA10" s="100">
        <v>703.5802828986798</v>
      </c>
      <c r="AB10" s="100">
        <v>549.47746602956056</v>
      </c>
    </row>
    <row r="11" spans="2:28" ht="15" x14ac:dyDescent="0.25">
      <c r="B11" s="23" t="s">
        <v>24</v>
      </c>
      <c r="C11" s="51">
        <f>100*publication!C11/publication!$C11</f>
        <v>100</v>
      </c>
      <c r="D11" s="51">
        <f>100*publication!D11/publication!$C11</f>
        <v>100.18204999600729</v>
      </c>
      <c r="E11" s="51">
        <f>100*publication!E11/publication!$C11</f>
        <v>103.88298554815532</v>
      </c>
      <c r="F11" s="51">
        <f>100*publication!F11/publication!$C11</f>
        <v>107.53520096830141</v>
      </c>
      <c r="G11" s="51">
        <f>100*publication!G11/publication!$C11</f>
        <v>112.71703114050868</v>
      </c>
      <c r="H11" s="51">
        <f>100*publication!H11/publication!$C11</f>
        <v>118.04529088072182</v>
      </c>
      <c r="I11" s="51">
        <f>100*publication!I11/publication!$C11</f>
        <v>125.91184258103648</v>
      </c>
      <c r="J11" s="51">
        <f>100*publication!J11/publication!$C11</f>
        <v>133.18549808932744</v>
      </c>
      <c r="K11" s="51">
        <f>100*publication!K11/publication!$C11</f>
        <v>128.07230677712289</v>
      </c>
      <c r="L11" s="51">
        <f>100*publication!L11/publication!$C11</f>
        <v>142.15565498968624</v>
      </c>
      <c r="M11" s="51">
        <f>100*publication!M11/publication!$C11</f>
        <v>164.70293729458814</v>
      </c>
      <c r="N11" s="51">
        <f>100*publication!N11/publication!$C11</f>
        <v>184.80147219139207</v>
      </c>
      <c r="P11" s="59" t="s">
        <v>28</v>
      </c>
      <c r="Q11" s="100">
        <v>100</v>
      </c>
      <c r="R11" s="100">
        <v>114.34627267083337</v>
      </c>
      <c r="S11" s="100">
        <v>131.39231001406077</v>
      </c>
      <c r="T11" s="100">
        <v>165.26586620926241</v>
      </c>
      <c r="U11" s="100">
        <v>183.7998169401522</v>
      </c>
      <c r="V11" s="100">
        <v>230.8279163814025</v>
      </c>
      <c r="W11" s="100">
        <v>246.44775555375605</v>
      </c>
      <c r="X11" s="100">
        <v>291.71960924329539</v>
      </c>
      <c r="Y11" s="100">
        <v>337.57916847640712</v>
      </c>
      <c r="Z11" s="100">
        <v>389.00193120777789</v>
      </c>
      <c r="AA11" s="100">
        <v>438.32760351101922</v>
      </c>
      <c r="AB11" s="100">
        <v>469.98321542414186</v>
      </c>
    </row>
    <row r="12" spans="2:28" ht="15" x14ac:dyDescent="0.25">
      <c r="B12" s="23" t="s">
        <v>53</v>
      </c>
      <c r="C12" s="51">
        <f>100*publication!C12/publication!$C12</f>
        <v>100</v>
      </c>
      <c r="D12" s="51">
        <f>100*publication!D12/publication!$C12</f>
        <v>95.630983662093712</v>
      </c>
      <c r="E12" s="51">
        <f>100*publication!E12/publication!$C12</f>
        <v>125.26753001261142</v>
      </c>
      <c r="F12" s="51">
        <f>100*publication!F12/publication!$C12</f>
        <v>202.18721264899551</v>
      </c>
      <c r="G12" s="51">
        <f>100*publication!G12/publication!$C12</f>
        <v>279.88009189538502</v>
      </c>
      <c r="H12" s="51">
        <f>100*publication!H12/publication!$C12</f>
        <v>298.77956779562101</v>
      </c>
      <c r="I12" s="51">
        <f>100*publication!I12/publication!$C12</f>
        <v>268.80396505242419</v>
      </c>
      <c r="J12" s="51">
        <f>100*publication!J12/publication!$C12</f>
        <v>556.10571954826639</v>
      </c>
      <c r="K12" s="51">
        <f>100*publication!K12/publication!$C12</f>
        <v>462.02767679470719</v>
      </c>
      <c r="L12" s="51">
        <f>100*publication!L12/publication!$C12</f>
        <v>295.55127267137152</v>
      </c>
      <c r="M12" s="51">
        <f>100*publication!M12/publication!$C12</f>
        <v>339.88481761840637</v>
      </c>
      <c r="N12" s="51">
        <f>100*publication!N12/publication!$C12</f>
        <v>382.27626121291655</v>
      </c>
      <c r="P12" s="59" t="s">
        <v>30</v>
      </c>
      <c r="Q12" s="100">
        <v>100</v>
      </c>
      <c r="R12" s="100">
        <v>104.22500907643439</v>
      </c>
      <c r="S12" s="100">
        <v>124.82811680204496</v>
      </c>
      <c r="T12" s="100">
        <v>190.4049284754208</v>
      </c>
      <c r="U12" s="100">
        <v>232.75596967617332</v>
      </c>
      <c r="V12" s="100">
        <v>254.17396480278248</v>
      </c>
      <c r="W12" s="100">
        <v>239.73987337378182</v>
      </c>
      <c r="X12" s="100">
        <v>384.20336220720679</v>
      </c>
      <c r="Y12" s="100">
        <v>384.70105810169935</v>
      </c>
      <c r="Z12" s="100">
        <v>339.36270342309615</v>
      </c>
      <c r="AA12" s="100">
        <v>395.55590457623015</v>
      </c>
      <c r="AB12" s="100">
        <v>422.61984023199255</v>
      </c>
    </row>
    <row r="13" spans="2:28" ht="15" x14ac:dyDescent="0.25">
      <c r="B13" s="23" t="s">
        <v>27</v>
      </c>
      <c r="C13" s="51">
        <f>100*publication!C13/publication!$C13</f>
        <v>100</v>
      </c>
      <c r="D13" s="51">
        <f>100*publication!D13/publication!$C13</f>
        <v>96.921717704687907</v>
      </c>
      <c r="E13" s="51">
        <f>100*publication!E13/publication!$C13</f>
        <v>112.36083774670286</v>
      </c>
      <c r="F13" s="51">
        <f>100*publication!F13/publication!$C13</f>
        <v>196.65244899061045</v>
      </c>
      <c r="G13" s="51">
        <f>100*publication!G13/publication!$C13</f>
        <v>189.69239755174564</v>
      </c>
      <c r="H13" s="51">
        <f>100*publication!H13/publication!$C13</f>
        <v>193.33768534924928</v>
      </c>
      <c r="I13" s="51">
        <f>100*publication!I13/publication!$C13</f>
        <v>207.03789689648909</v>
      </c>
      <c r="J13" s="51">
        <f>100*publication!J13/publication!$C13</f>
        <v>220.96457688097891</v>
      </c>
      <c r="K13" s="51">
        <f>100*publication!K13/publication!$C13</f>
        <v>238.1602752568262</v>
      </c>
      <c r="L13" s="51">
        <f>100*publication!L13/publication!$C13</f>
        <v>275.50763975124795</v>
      </c>
      <c r="M13" s="51">
        <f>100*publication!M13/publication!$C13</f>
        <v>348.27802510098803</v>
      </c>
      <c r="N13" s="51">
        <f>100*publication!N13/publication!$C13</f>
        <v>300.07264267167966</v>
      </c>
      <c r="P13" s="59" t="s">
        <v>53</v>
      </c>
      <c r="Q13" s="100">
        <v>100</v>
      </c>
      <c r="R13" s="100">
        <v>95.630983662093712</v>
      </c>
      <c r="S13" s="100">
        <v>125.26753001261142</v>
      </c>
      <c r="T13" s="100">
        <v>202.18721264899551</v>
      </c>
      <c r="U13" s="100">
        <v>279.88009189538502</v>
      </c>
      <c r="V13" s="100">
        <v>298.77956779562101</v>
      </c>
      <c r="W13" s="100">
        <v>268.80396505242419</v>
      </c>
      <c r="X13" s="100">
        <v>556.10571954826639</v>
      </c>
      <c r="Y13" s="100">
        <v>462.02767679470719</v>
      </c>
      <c r="Z13" s="100">
        <v>295.55127267137152</v>
      </c>
      <c r="AA13" s="100">
        <v>339.88481761840637</v>
      </c>
      <c r="AB13" s="100">
        <v>382.27626121291655</v>
      </c>
    </row>
    <row r="14" spans="2:28" ht="15" x14ac:dyDescent="0.25">
      <c r="B14" s="23" t="s">
        <v>28</v>
      </c>
      <c r="C14" s="51">
        <f>100*publication!C14/publication!$C14</f>
        <v>100</v>
      </c>
      <c r="D14" s="51">
        <f>100*publication!D14/publication!$C14</f>
        <v>114.34627267083337</v>
      </c>
      <c r="E14" s="51">
        <f>100*publication!E14/publication!$C14</f>
        <v>131.39231001406077</v>
      </c>
      <c r="F14" s="51">
        <f>100*publication!F14/publication!$C14</f>
        <v>165.26586620926241</v>
      </c>
      <c r="G14" s="51">
        <f>100*publication!G14/publication!$C14</f>
        <v>183.7998169401522</v>
      </c>
      <c r="H14" s="51">
        <f>100*publication!H14/publication!$C14</f>
        <v>230.8279163814025</v>
      </c>
      <c r="I14" s="51">
        <f>100*publication!I14/publication!$C14</f>
        <v>246.44775555375605</v>
      </c>
      <c r="J14" s="51">
        <f>100*publication!J14/publication!$C14</f>
        <v>291.71960924329539</v>
      </c>
      <c r="K14" s="51">
        <f>100*publication!K14/publication!$C14</f>
        <v>337.57916847640712</v>
      </c>
      <c r="L14" s="51">
        <f>100*publication!L14/publication!$C14</f>
        <v>389.00193120777789</v>
      </c>
      <c r="M14" s="51">
        <f>100*publication!M14/publication!$C14</f>
        <v>438.32760351101922</v>
      </c>
      <c r="N14" s="51">
        <f>100*publication!N14/publication!$C14</f>
        <v>469.98321542414186</v>
      </c>
      <c r="P14" s="59" t="s">
        <v>27</v>
      </c>
      <c r="Q14" s="100">
        <v>100</v>
      </c>
      <c r="R14" s="100">
        <v>96.921717704687907</v>
      </c>
      <c r="S14" s="100">
        <v>112.36083774670286</v>
      </c>
      <c r="T14" s="100">
        <v>196.65244899061045</v>
      </c>
      <c r="U14" s="100">
        <v>189.69239755174564</v>
      </c>
      <c r="V14" s="100">
        <v>193.33768534924928</v>
      </c>
      <c r="W14" s="100">
        <v>207.03789689648909</v>
      </c>
      <c r="X14" s="100">
        <v>220.96457688097891</v>
      </c>
      <c r="Y14" s="100">
        <v>238.1602752568262</v>
      </c>
      <c r="Z14" s="100">
        <v>275.50763975124795</v>
      </c>
      <c r="AA14" s="100">
        <v>348.27802510098803</v>
      </c>
      <c r="AB14" s="100">
        <v>300.07264267167966</v>
      </c>
    </row>
    <row r="15" spans="2:28" ht="15" x14ac:dyDescent="0.25">
      <c r="B15" s="23" t="s">
        <v>29</v>
      </c>
      <c r="C15" s="51">
        <f>100*publication!C15/publication!$C15</f>
        <v>100</v>
      </c>
      <c r="D15" s="51">
        <f>100*publication!D15/publication!$C15</f>
        <v>98.850909068522199</v>
      </c>
      <c r="E15" s="51">
        <f>100*publication!E15/publication!$C15</f>
        <v>113.47834719291521</v>
      </c>
      <c r="F15" s="51">
        <f>100*publication!F15/publication!$C15</f>
        <v>133.79844889654333</v>
      </c>
      <c r="G15" s="51">
        <f>100*publication!G15/publication!$C15</f>
        <v>134.01269140613579</v>
      </c>
      <c r="H15" s="51">
        <f>100*publication!H15/publication!$C15</f>
        <v>136.52711660671878</v>
      </c>
      <c r="I15" s="51">
        <f>100*publication!I15/publication!$C15</f>
        <v>157.46793673073935</v>
      </c>
      <c r="J15" s="51">
        <f>100*publication!J15/publication!$C15</f>
        <v>165.95806572258365</v>
      </c>
      <c r="K15" s="51">
        <f>100*publication!K15/publication!$C15</f>
        <v>154.16595483361576</v>
      </c>
      <c r="L15" s="51">
        <f>100*publication!L15/publication!$C15</f>
        <v>172.7491838930265</v>
      </c>
      <c r="M15" s="51">
        <f>100*publication!M15/publication!$C15</f>
        <v>230.32947481342282</v>
      </c>
      <c r="N15" s="51">
        <f>100*publication!N15/publication!$C15</f>
        <v>230.28053148149004</v>
      </c>
      <c r="P15" s="59" t="s">
        <v>23</v>
      </c>
      <c r="Q15" s="100">
        <v>100</v>
      </c>
      <c r="R15" s="100">
        <v>103.56095415549234</v>
      </c>
      <c r="S15" s="100">
        <v>113.52490988933461</v>
      </c>
      <c r="T15" s="100">
        <v>154.07244807047852</v>
      </c>
      <c r="U15" s="100">
        <v>156.14239294129354</v>
      </c>
      <c r="V15" s="100">
        <v>174.41151064820886</v>
      </c>
      <c r="W15" s="100">
        <v>189.30345699335646</v>
      </c>
      <c r="X15" s="100">
        <v>205.58963128117693</v>
      </c>
      <c r="Y15" s="100">
        <v>216.06609849084421</v>
      </c>
      <c r="Z15" s="100">
        <v>253.94728808730218</v>
      </c>
      <c r="AA15" s="100">
        <v>294.49075602509077</v>
      </c>
      <c r="AB15" s="100">
        <v>288.28165631769605</v>
      </c>
    </row>
    <row r="16" spans="2:28" ht="15" x14ac:dyDescent="0.25">
      <c r="B16" s="23" t="s">
        <v>30</v>
      </c>
      <c r="C16" s="51">
        <f>100*publication!C16/publication!$C16</f>
        <v>100</v>
      </c>
      <c r="D16" s="51">
        <f>100*publication!D16/publication!$C16</f>
        <v>104.22500907643439</v>
      </c>
      <c r="E16" s="51">
        <f>100*publication!E16/publication!$C16</f>
        <v>124.82811680204496</v>
      </c>
      <c r="F16" s="51">
        <f>100*publication!F16/publication!$C16</f>
        <v>190.4049284754208</v>
      </c>
      <c r="G16" s="51">
        <f>100*publication!G16/publication!$C16</f>
        <v>232.75596967617332</v>
      </c>
      <c r="H16" s="51">
        <f>100*publication!H16/publication!$C16</f>
        <v>254.17396480278248</v>
      </c>
      <c r="I16" s="51">
        <f>100*publication!I16/publication!$C16</f>
        <v>239.73987337378182</v>
      </c>
      <c r="J16" s="51">
        <f>100*publication!J16/publication!$C16</f>
        <v>384.20336220720679</v>
      </c>
      <c r="K16" s="51">
        <f>100*publication!K16/publication!$C16</f>
        <v>384.70105810169935</v>
      </c>
      <c r="L16" s="51">
        <f>100*publication!L16/publication!$C16</f>
        <v>339.36270342309615</v>
      </c>
      <c r="M16" s="51">
        <f>100*publication!M16/publication!$C16</f>
        <v>395.55590457623015</v>
      </c>
      <c r="N16" s="51">
        <f>100*publication!N16/publication!$C16</f>
        <v>422.61984023199255</v>
      </c>
      <c r="P16" s="59" t="s">
        <v>29</v>
      </c>
      <c r="Q16" s="100">
        <v>100</v>
      </c>
      <c r="R16" s="100">
        <v>98.850909068522199</v>
      </c>
      <c r="S16" s="100">
        <v>113.47834719291521</v>
      </c>
      <c r="T16" s="100">
        <v>133.79844889654333</v>
      </c>
      <c r="U16" s="100">
        <v>134.01269140613579</v>
      </c>
      <c r="V16" s="100">
        <v>136.52711660671878</v>
      </c>
      <c r="W16" s="100">
        <v>157.46793673073935</v>
      </c>
      <c r="X16" s="100">
        <v>165.95806572258365</v>
      </c>
      <c r="Y16" s="100">
        <v>154.16595483361576</v>
      </c>
      <c r="Z16" s="100">
        <v>172.7491838930265</v>
      </c>
      <c r="AA16" s="100">
        <v>230.32947481342282</v>
      </c>
      <c r="AB16" s="100">
        <v>230.28053148149004</v>
      </c>
    </row>
    <row r="17" spans="2:28" ht="15" x14ac:dyDescent="0.25">
      <c r="B17" s="23" t="s">
        <v>77</v>
      </c>
      <c r="C17" s="51">
        <f>(C18+C19)*100/($C18+$C19)</f>
        <v>100</v>
      </c>
      <c r="D17" s="51">
        <f t="shared" ref="D17:N17" si="0">(D18+D19)*100/($C18+$C19)</f>
        <v>118.3114505516819</v>
      </c>
      <c r="E17" s="51">
        <f t="shared" si="0"/>
        <v>124.90707050196666</v>
      </c>
      <c r="F17" s="51">
        <f t="shared" si="0"/>
        <v>264.59770943115683</v>
      </c>
      <c r="G17" s="51">
        <f t="shared" si="0"/>
        <v>168.52383743969818</v>
      </c>
      <c r="H17" s="51">
        <f t="shared" si="0"/>
        <v>239.23245965959146</v>
      </c>
      <c r="I17" s="51">
        <f t="shared" si="0"/>
        <v>323.60982383514715</v>
      </c>
      <c r="J17" s="51">
        <f t="shared" si="0"/>
        <v>57.138786725573858</v>
      </c>
      <c r="K17" s="51">
        <f t="shared" si="0"/>
        <v>260.57988006772797</v>
      </c>
      <c r="L17" s="51">
        <f t="shared" si="0"/>
        <v>613.36448996033914</v>
      </c>
      <c r="M17" s="51">
        <f t="shared" si="0"/>
        <v>703.5802828986798</v>
      </c>
      <c r="N17" s="51">
        <f t="shared" si="0"/>
        <v>549.47746602956056</v>
      </c>
      <c r="P17" s="101" t="s">
        <v>24</v>
      </c>
      <c r="Q17" s="100">
        <v>100</v>
      </c>
      <c r="R17" s="100">
        <v>100.18204999600729</v>
      </c>
      <c r="S17" s="100">
        <v>103.88298554815532</v>
      </c>
      <c r="T17" s="100">
        <v>107.53520096830141</v>
      </c>
      <c r="U17" s="100">
        <v>112.71703114050868</v>
      </c>
      <c r="V17" s="100">
        <v>118.04529088072182</v>
      </c>
      <c r="W17" s="100">
        <v>125.91184258103648</v>
      </c>
      <c r="X17" s="100">
        <v>133.18549808932744</v>
      </c>
      <c r="Y17" s="100">
        <v>128.07230677712289</v>
      </c>
      <c r="Z17" s="100">
        <v>142.15565498968624</v>
      </c>
      <c r="AA17" s="100">
        <v>164.70293729458814</v>
      </c>
      <c r="AB17" s="100">
        <v>184.80147219139207</v>
      </c>
    </row>
    <row r="18" spans="2:28" ht="15" x14ac:dyDescent="0.25">
      <c r="B18" s="23" t="s">
        <v>31</v>
      </c>
      <c r="C18" s="25">
        <v>36895.4</v>
      </c>
      <c r="D18" s="25">
        <v>34506.199999999997</v>
      </c>
      <c r="E18" s="25">
        <v>40729.9</v>
      </c>
      <c r="F18" s="25">
        <v>113393.9</v>
      </c>
      <c r="G18" s="25">
        <v>106164.6</v>
      </c>
      <c r="H18" s="25">
        <v>108244.2</v>
      </c>
      <c r="I18" s="25">
        <v>108594.5</v>
      </c>
      <c r="J18" s="25">
        <v>117265.2</v>
      </c>
      <c r="K18" s="25">
        <v>142443.9</v>
      </c>
      <c r="L18" s="27">
        <v>168415</v>
      </c>
      <c r="M18" s="25">
        <v>205133.4</v>
      </c>
      <c r="N18" s="25">
        <v>156059.1</v>
      </c>
    </row>
    <row r="19" spans="2:28" ht="15" x14ac:dyDescent="0.25">
      <c r="B19" s="23" t="s">
        <v>32</v>
      </c>
      <c r="C19" s="24">
        <v>-6361.5</v>
      </c>
      <c r="D19" s="24">
        <v>1618.9</v>
      </c>
      <c r="E19" s="24">
        <v>-2590.9</v>
      </c>
      <c r="F19" s="24">
        <v>-32601.9</v>
      </c>
      <c r="G19" s="24">
        <v>-54707.7</v>
      </c>
      <c r="H19" s="24">
        <v>-35197.199999999997</v>
      </c>
      <c r="I19" s="24">
        <v>-9783.7999999999993</v>
      </c>
      <c r="J19" s="24">
        <v>-99818.5</v>
      </c>
      <c r="K19" s="24">
        <v>-62878.7</v>
      </c>
      <c r="L19" s="24">
        <v>18869.099999999999</v>
      </c>
      <c r="M19" s="24">
        <v>9697.1</v>
      </c>
      <c r="N19" s="24">
        <v>11717.8</v>
      </c>
    </row>
    <row r="20" spans="2:28" ht="15" x14ac:dyDescent="0.25">
      <c r="B20" s="23" t="s">
        <v>54</v>
      </c>
      <c r="C20" s="25">
        <v>-220.1</v>
      </c>
      <c r="D20" s="25">
        <v>1819.6</v>
      </c>
      <c r="E20" s="25">
        <v>2896.1</v>
      </c>
      <c r="F20" s="27">
        <v>879</v>
      </c>
      <c r="G20" s="25">
        <v>809.3</v>
      </c>
      <c r="H20" s="25">
        <v>-1041.2</v>
      </c>
      <c r="I20" s="25">
        <v>1300.0999999999999</v>
      </c>
      <c r="J20" s="25">
        <v>2446.5</v>
      </c>
      <c r="K20" s="25">
        <v>-2394.4</v>
      </c>
      <c r="L20" s="25">
        <v>-322.2</v>
      </c>
      <c r="M20" s="25">
        <v>3147.6</v>
      </c>
      <c r="N20" s="25">
        <v>1926.5</v>
      </c>
    </row>
    <row r="21" spans="2:28" ht="11.45" customHeight="1" x14ac:dyDescent="0.25">
      <c r="B21" s="28" t="s">
        <v>55</v>
      </c>
      <c r="C21" s="20">
        <f>C11+C12+C18+C19+C20</f>
        <v>30513.800000000003</v>
      </c>
      <c r="D21" s="20">
        <f t="shared" ref="D21:N21" si="1">D11+D12+D18+D19+D20</f>
        <v>38140.513033658099</v>
      </c>
      <c r="E21" s="20">
        <f t="shared" si="1"/>
        <v>41264.250515560765</v>
      </c>
      <c r="F21" s="20">
        <f t="shared" si="1"/>
        <v>81980.722413617303</v>
      </c>
      <c r="G21" s="20">
        <f t="shared" si="1"/>
        <v>52658.797123035911</v>
      </c>
      <c r="H21" s="20">
        <f t="shared" si="1"/>
        <v>72422.624858676339</v>
      </c>
      <c r="I21" s="20">
        <f t="shared" si="1"/>
        <v>100505.51580763346</v>
      </c>
      <c r="J21" s="20">
        <f t="shared" si="1"/>
        <v>20582.491217637595</v>
      </c>
      <c r="K21" s="20">
        <f t="shared" si="1"/>
        <v>77760.899983571828</v>
      </c>
      <c r="L21" s="20">
        <f t="shared" si="1"/>
        <v>187399.60692766105</v>
      </c>
      <c r="M21" s="20">
        <f t="shared" si="1"/>
        <v>218482.687754913</v>
      </c>
      <c r="N21" s="20">
        <f t="shared" si="1"/>
        <v>170270.47773340432</v>
      </c>
    </row>
    <row r="22" spans="2:28" s="65" customFormat="1" ht="11.45" customHeight="1" x14ac:dyDescent="0.25">
      <c r="B22" s="66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</row>
    <row r="23" spans="2:28" ht="18.75" customHeight="1" x14ac:dyDescent="0.25">
      <c r="B23" s="64" t="s">
        <v>70</v>
      </c>
    </row>
    <row r="24" spans="2:28" ht="20.100000000000001" customHeight="1" x14ac:dyDescent="0.25">
      <c r="B24" s="60" t="s">
        <v>49</v>
      </c>
      <c r="C24" s="61" t="s">
        <v>35</v>
      </c>
      <c r="D24" s="62" t="s">
        <v>36</v>
      </c>
      <c r="E24" s="62" t="s">
        <v>37</v>
      </c>
      <c r="F24" s="62" t="s">
        <v>38</v>
      </c>
      <c r="G24" s="62" t="s">
        <v>39</v>
      </c>
      <c r="H24" s="62" t="s">
        <v>40</v>
      </c>
      <c r="I24" s="62" t="s">
        <v>41</v>
      </c>
      <c r="J24" s="62" t="s">
        <v>42</v>
      </c>
      <c r="K24" s="62" t="s">
        <v>43</v>
      </c>
      <c r="L24" s="62" t="s">
        <v>44</v>
      </c>
      <c r="M24" s="63" t="s">
        <v>45</v>
      </c>
      <c r="P24" s="4" t="s">
        <v>34</v>
      </c>
    </row>
    <row r="25" spans="2:28" ht="20.100000000000001" customHeight="1" x14ac:dyDescent="0.25">
      <c r="B25" s="17" t="s">
        <v>23</v>
      </c>
      <c r="C25" s="72">
        <f>D10/1000</f>
        <v>0.10356095415549234</v>
      </c>
      <c r="D25" s="73">
        <f>E10/1000</f>
        <v>0.11352490988933461</v>
      </c>
      <c r="E25" s="73">
        <f>F10/1000</f>
        <v>0.15407244807047851</v>
      </c>
      <c r="F25" s="73">
        <f>G10/1000</f>
        <v>0.15614239294129353</v>
      </c>
      <c r="G25" s="73">
        <f>H10/1000</f>
        <v>0.17441151064820887</v>
      </c>
      <c r="H25" s="73">
        <f>I10/1000</f>
        <v>0.18930345699335646</v>
      </c>
      <c r="I25" s="73">
        <f>J10/1000</f>
        <v>0.20558963128117694</v>
      </c>
      <c r="J25" s="73">
        <f>K10/1000</f>
        <v>0.21606609849084421</v>
      </c>
      <c r="K25" s="73">
        <f>L10/1000</f>
        <v>0.25394728808730216</v>
      </c>
      <c r="L25" s="73">
        <f>M10/1000</f>
        <v>0.29449075602509078</v>
      </c>
      <c r="M25" s="74">
        <f>N10/1000</f>
        <v>0.28828165631769603</v>
      </c>
      <c r="O25" s="20">
        <f>L25-C25</f>
        <v>0.19092980186959846</v>
      </c>
      <c r="P25" s="15">
        <f>C10/1000</f>
        <v>0.1</v>
      </c>
      <c r="Q25" s="59">
        <f>L25/C25</f>
        <v>2.8436466081890819</v>
      </c>
    </row>
    <row r="26" spans="2:28" ht="20.100000000000001" customHeight="1" x14ac:dyDescent="0.25">
      <c r="B26" s="31" t="s">
        <v>24</v>
      </c>
      <c r="C26" s="37">
        <f>D11/1000</f>
        <v>0.1001820499960073</v>
      </c>
      <c r="D26" s="38">
        <f>E11/1000</f>
        <v>0.10388298554815532</v>
      </c>
      <c r="E26" s="38">
        <f>F11/1000</f>
        <v>0.10753520096830141</v>
      </c>
      <c r="F26" s="38">
        <f>G11/1000</f>
        <v>0.11271703114050868</v>
      </c>
      <c r="G26" s="38">
        <f>H11/1000</f>
        <v>0.11804529088072183</v>
      </c>
      <c r="H26" s="38">
        <f>I11/1000</f>
        <v>0.12591184258103649</v>
      </c>
      <c r="I26" s="38">
        <f>J11/1000</f>
        <v>0.13318549808932745</v>
      </c>
      <c r="J26" s="38">
        <f>K11/1000</f>
        <v>0.12807230677712289</v>
      </c>
      <c r="K26" s="38">
        <f>L11/1000</f>
        <v>0.14215565498968624</v>
      </c>
      <c r="L26" s="38">
        <f>M11/1000</f>
        <v>0.16470293729458813</v>
      </c>
      <c r="M26" s="39">
        <f>N11/1000</f>
        <v>0.18480147219139206</v>
      </c>
      <c r="O26" s="20">
        <f t="shared" ref="O26:O34" si="2">L26-C26</f>
        <v>6.4520887298580826E-2</v>
      </c>
      <c r="P26" s="15">
        <f>C11/1000</f>
        <v>0.1</v>
      </c>
    </row>
    <row r="27" spans="2:28" ht="20.100000000000001" customHeight="1" x14ac:dyDescent="0.25">
      <c r="B27" s="18" t="s">
        <v>53</v>
      </c>
      <c r="C27" s="75">
        <f>D12/1000</f>
        <v>9.5630983662093716E-2</v>
      </c>
      <c r="D27" s="76">
        <f>E12/1000</f>
        <v>0.12526753001261143</v>
      </c>
      <c r="E27" s="76">
        <f>F12/1000</f>
        <v>0.2021872126489955</v>
      </c>
      <c r="F27" s="76">
        <f>G12/1000</f>
        <v>0.27988009189538504</v>
      </c>
      <c r="G27" s="76">
        <f>H12/1000</f>
        <v>0.29877956779562098</v>
      </c>
      <c r="H27" s="76">
        <f>I12/1000</f>
        <v>0.26880396505242421</v>
      </c>
      <c r="I27" s="76">
        <f>J12/1000</f>
        <v>0.55610571954826638</v>
      </c>
      <c r="J27" s="76">
        <f>K12/1000</f>
        <v>0.46202767679470719</v>
      </c>
      <c r="K27" s="76">
        <f>L12/1000</f>
        <v>0.29555127267137155</v>
      </c>
      <c r="L27" s="76">
        <f>M12/1000</f>
        <v>0.33988481761840639</v>
      </c>
      <c r="M27" s="77">
        <f>N12/1000</f>
        <v>0.38227626121291658</v>
      </c>
      <c r="O27" s="20">
        <f t="shared" si="2"/>
        <v>0.24425383395631267</v>
      </c>
      <c r="P27" s="57">
        <f>C12/1000</f>
        <v>0.1</v>
      </c>
    </row>
    <row r="28" spans="2:28" ht="20.100000000000001" customHeight="1" x14ac:dyDescent="0.25">
      <c r="B28" s="31" t="s">
        <v>27</v>
      </c>
      <c r="C28" s="37">
        <f>D13/1000</f>
        <v>9.692171770468791E-2</v>
      </c>
      <c r="D28" s="38">
        <f>E13/1000</f>
        <v>0.11236083774670286</v>
      </c>
      <c r="E28" s="38">
        <f>F13/1000</f>
        <v>0.19665244899061046</v>
      </c>
      <c r="F28" s="38">
        <f>G13/1000</f>
        <v>0.18969239755174563</v>
      </c>
      <c r="G28" s="38">
        <f>H13/1000</f>
        <v>0.19333768534924928</v>
      </c>
      <c r="H28" s="38">
        <f>I13/1000</f>
        <v>0.20703789689648908</v>
      </c>
      <c r="I28" s="38">
        <f>J13/1000</f>
        <v>0.2209645768809789</v>
      </c>
      <c r="J28" s="38">
        <f>K13/1000</f>
        <v>0.2381602752568262</v>
      </c>
      <c r="K28" s="38">
        <f>L13/1000</f>
        <v>0.27550763975124792</v>
      </c>
      <c r="L28" s="38">
        <f>M13/1000</f>
        <v>0.34827802510098804</v>
      </c>
      <c r="M28" s="39">
        <f>N13/1000</f>
        <v>0.30007264267167966</v>
      </c>
      <c r="O28" s="20">
        <f t="shared" si="2"/>
        <v>0.2513563073963001</v>
      </c>
      <c r="P28" s="15">
        <f>C13/1000</f>
        <v>0.1</v>
      </c>
    </row>
    <row r="29" spans="2:28" ht="20.100000000000001" customHeight="1" x14ac:dyDescent="0.25">
      <c r="B29" s="31" t="s">
        <v>28</v>
      </c>
      <c r="C29" s="37">
        <f>D14/1000</f>
        <v>0.11434627267083337</v>
      </c>
      <c r="D29" s="38">
        <f>E14/1000</f>
        <v>0.13139231001406076</v>
      </c>
      <c r="E29" s="38">
        <f>F14/1000</f>
        <v>0.16526586620926242</v>
      </c>
      <c r="F29" s="38">
        <f>G14/1000</f>
        <v>0.18379981694015221</v>
      </c>
      <c r="G29" s="38">
        <f>H14/1000</f>
        <v>0.23082791638140251</v>
      </c>
      <c r="H29" s="38">
        <f>I14/1000</f>
        <v>0.24644775555375606</v>
      </c>
      <c r="I29" s="38">
        <f>J14/1000</f>
        <v>0.29171960924329537</v>
      </c>
      <c r="J29" s="38">
        <f>K14/1000</f>
        <v>0.33757916847640712</v>
      </c>
      <c r="K29" s="38">
        <f>L14/1000</f>
        <v>0.38900193120777787</v>
      </c>
      <c r="L29" s="38">
        <f>M14/1000</f>
        <v>0.43832760351101924</v>
      </c>
      <c r="M29" s="39">
        <f>N14/1000</f>
        <v>0.46998321542414184</v>
      </c>
      <c r="O29" s="20">
        <f t="shared" si="2"/>
        <v>0.32398133084018588</v>
      </c>
      <c r="P29" s="15">
        <f>C14/1000</f>
        <v>0.1</v>
      </c>
    </row>
    <row r="30" spans="2:28" ht="20.100000000000001" customHeight="1" x14ac:dyDescent="0.25">
      <c r="B30" s="31" t="s">
        <v>29</v>
      </c>
      <c r="C30" s="37">
        <f>D15/1000</f>
        <v>9.8850909068522202E-2</v>
      </c>
      <c r="D30" s="38">
        <f>E15/1000</f>
        <v>0.1134783471929152</v>
      </c>
      <c r="E30" s="38">
        <f>F15/1000</f>
        <v>0.13379844889654333</v>
      </c>
      <c r="F30" s="38">
        <f>G15/1000</f>
        <v>0.13401269140613578</v>
      </c>
      <c r="G30" s="38">
        <f>H15/1000</f>
        <v>0.13652711660671879</v>
      </c>
      <c r="H30" s="38">
        <f>I15/1000</f>
        <v>0.15746793673073936</v>
      </c>
      <c r="I30" s="38">
        <f>J15/1000</f>
        <v>0.16595806572258365</v>
      </c>
      <c r="J30" s="38">
        <f>K15/1000</f>
        <v>0.15416595483361575</v>
      </c>
      <c r="K30" s="38">
        <f>L15/1000</f>
        <v>0.17274918389302649</v>
      </c>
      <c r="L30" s="38">
        <f>M15/1000</f>
        <v>0.23032947481342281</v>
      </c>
      <c r="M30" s="39">
        <f>N15/1000</f>
        <v>0.23028053148149005</v>
      </c>
      <c r="O30" s="20">
        <f t="shared" si="2"/>
        <v>0.13147856574490061</v>
      </c>
      <c r="P30" s="15">
        <f>C15/1000</f>
        <v>0.1</v>
      </c>
    </row>
    <row r="31" spans="2:28" ht="20.100000000000001" customHeight="1" x14ac:dyDescent="0.25">
      <c r="B31" s="31" t="s">
        <v>30</v>
      </c>
      <c r="C31" s="37">
        <f>D16/1000</f>
        <v>0.10422500907643439</v>
      </c>
      <c r="D31" s="38">
        <f>E16/1000</f>
        <v>0.12482811680204496</v>
      </c>
      <c r="E31" s="38">
        <f>F16/1000</f>
        <v>0.19040492847542081</v>
      </c>
      <c r="F31" s="38">
        <f>G16/1000</f>
        <v>0.23275596967617332</v>
      </c>
      <c r="G31" s="38">
        <f>H16/1000</f>
        <v>0.25417396480278248</v>
      </c>
      <c r="H31" s="38">
        <f>I16/1000</f>
        <v>0.23973987337378183</v>
      </c>
      <c r="I31" s="38">
        <f>J16/1000</f>
        <v>0.3842033622072068</v>
      </c>
      <c r="J31" s="38">
        <f>K16/1000</f>
        <v>0.38470105810169936</v>
      </c>
      <c r="K31" s="38">
        <f>L16/1000</f>
        <v>0.33936270342309616</v>
      </c>
      <c r="L31" s="38">
        <f>M16/1000</f>
        <v>0.39555590457623013</v>
      </c>
      <c r="M31" s="39">
        <f>N16/1000</f>
        <v>0.42261984023199256</v>
      </c>
      <c r="O31" s="20">
        <f t="shared" si="2"/>
        <v>0.29133089549979574</v>
      </c>
      <c r="P31" s="15">
        <f>C16/1000</f>
        <v>0.1</v>
      </c>
    </row>
    <row r="32" spans="2:28" ht="20.100000000000001" customHeight="1" x14ac:dyDescent="0.25">
      <c r="B32" s="18" t="s">
        <v>31</v>
      </c>
      <c r="C32" s="75">
        <f t="shared" ref="C32:M34" si="3">D18/1000</f>
        <v>34.5062</v>
      </c>
      <c r="D32" s="76">
        <f t="shared" si="3"/>
        <v>40.729900000000001</v>
      </c>
      <c r="E32" s="76">
        <f t="shared" si="3"/>
        <v>113.39389999999999</v>
      </c>
      <c r="F32" s="76">
        <f t="shared" si="3"/>
        <v>106.16460000000001</v>
      </c>
      <c r="G32" s="76">
        <f t="shared" si="3"/>
        <v>108.24419999999999</v>
      </c>
      <c r="H32" s="76">
        <f t="shared" si="3"/>
        <v>108.5945</v>
      </c>
      <c r="I32" s="76">
        <f t="shared" si="3"/>
        <v>117.26519999999999</v>
      </c>
      <c r="J32" s="76">
        <f t="shared" si="3"/>
        <v>142.44389999999999</v>
      </c>
      <c r="K32" s="76">
        <f t="shared" si="3"/>
        <v>168.41499999999999</v>
      </c>
      <c r="L32" s="76">
        <f t="shared" si="3"/>
        <v>205.13339999999999</v>
      </c>
      <c r="M32" s="77">
        <f t="shared" si="3"/>
        <v>156.0591</v>
      </c>
      <c r="O32" s="20">
        <f t="shared" si="2"/>
        <v>170.62719999999999</v>
      </c>
      <c r="P32" s="15">
        <f t="shared" ref="P32:P34" si="4">C18/1000</f>
        <v>36.895400000000002</v>
      </c>
    </row>
    <row r="33" spans="2:19" ht="20.100000000000001" customHeight="1" x14ac:dyDescent="0.25">
      <c r="B33" s="19" t="s">
        <v>32</v>
      </c>
      <c r="C33" s="75">
        <f t="shared" si="3"/>
        <v>1.6189</v>
      </c>
      <c r="D33" s="76">
        <f t="shared" si="3"/>
        <v>-2.5909</v>
      </c>
      <c r="E33" s="76">
        <f t="shared" si="3"/>
        <v>-32.601900000000001</v>
      </c>
      <c r="F33" s="76">
        <f t="shared" si="3"/>
        <v>-54.707699999999996</v>
      </c>
      <c r="G33" s="76">
        <f t="shared" si="3"/>
        <v>-35.197199999999995</v>
      </c>
      <c r="H33" s="76">
        <f t="shared" si="3"/>
        <v>-9.7837999999999994</v>
      </c>
      <c r="I33" s="76">
        <f t="shared" si="3"/>
        <v>-99.8185</v>
      </c>
      <c r="J33" s="76">
        <f t="shared" si="3"/>
        <v>-62.878699999999995</v>
      </c>
      <c r="K33" s="76">
        <f t="shared" si="3"/>
        <v>18.8691</v>
      </c>
      <c r="L33" s="76">
        <f t="shared" si="3"/>
        <v>9.6971000000000007</v>
      </c>
      <c r="M33" s="77">
        <f t="shared" si="3"/>
        <v>11.717799999999999</v>
      </c>
      <c r="O33" s="20">
        <f t="shared" si="2"/>
        <v>8.0782000000000007</v>
      </c>
      <c r="P33" s="15">
        <f t="shared" si="4"/>
        <v>-6.3615000000000004</v>
      </c>
    </row>
    <row r="34" spans="2:19" ht="20.100000000000001" customHeight="1" x14ac:dyDescent="0.25">
      <c r="B34" s="68" t="s">
        <v>54</v>
      </c>
      <c r="C34" s="69">
        <f t="shared" si="3"/>
        <v>1.8195999999999999</v>
      </c>
      <c r="D34" s="70">
        <f t="shared" si="3"/>
        <v>2.8961000000000001</v>
      </c>
      <c r="E34" s="70">
        <f t="shared" si="3"/>
        <v>0.879</v>
      </c>
      <c r="F34" s="70">
        <f t="shared" si="3"/>
        <v>0.80929999999999991</v>
      </c>
      <c r="G34" s="70">
        <f t="shared" si="3"/>
        <v>-1.0412000000000001</v>
      </c>
      <c r="H34" s="70">
        <f t="shared" si="3"/>
        <v>1.3000999999999998</v>
      </c>
      <c r="I34" s="70">
        <f t="shared" si="3"/>
        <v>2.4464999999999999</v>
      </c>
      <c r="J34" s="70">
        <f t="shared" si="3"/>
        <v>-2.3944000000000001</v>
      </c>
      <c r="K34" s="70">
        <f t="shared" si="3"/>
        <v>-0.32219999999999999</v>
      </c>
      <c r="L34" s="70">
        <f t="shared" si="3"/>
        <v>3.1475999999999997</v>
      </c>
      <c r="M34" s="71">
        <f t="shared" si="3"/>
        <v>1.9265000000000001</v>
      </c>
      <c r="O34" s="20">
        <f t="shared" si="2"/>
        <v>1.3279999999999998</v>
      </c>
      <c r="P34" s="15">
        <f t="shared" si="4"/>
        <v>-0.22009999999999999</v>
      </c>
    </row>
    <row r="35" spans="2:19" ht="20.100000000000001" customHeight="1" x14ac:dyDescent="0.25"/>
    <row r="36" spans="2:19" ht="20.100000000000001" customHeight="1" x14ac:dyDescent="0.25">
      <c r="B36" s="64" t="s">
        <v>68</v>
      </c>
    </row>
    <row r="37" spans="2:19" ht="20.100000000000001" customHeight="1" x14ac:dyDescent="0.25">
      <c r="B37" s="60" t="s">
        <v>49</v>
      </c>
      <c r="C37" s="61" t="s">
        <v>35</v>
      </c>
      <c r="D37" s="62" t="s">
        <v>36</v>
      </c>
      <c r="E37" s="62" t="s">
        <v>37</v>
      </c>
      <c r="F37" s="62" t="s">
        <v>38</v>
      </c>
      <c r="G37" s="62" t="s">
        <v>39</v>
      </c>
      <c r="H37" s="62" t="s">
        <v>40</v>
      </c>
      <c r="I37" s="62" t="s">
        <v>41</v>
      </c>
      <c r="J37" s="62" t="s">
        <v>42</v>
      </c>
      <c r="K37" s="62" t="s">
        <v>43</v>
      </c>
      <c r="L37" s="62" t="s">
        <v>44</v>
      </c>
      <c r="M37" s="63" t="s">
        <v>45</v>
      </c>
    </row>
    <row r="38" spans="2:19" ht="20.100000000000001" customHeight="1" x14ac:dyDescent="0.25">
      <c r="B38" s="17" t="s">
        <v>23</v>
      </c>
      <c r="C38" s="72">
        <f t="shared" ref="C38:C47" si="5">C25-P25</f>
        <v>3.5609541554923324E-3</v>
      </c>
      <c r="D38" s="73">
        <f t="shared" ref="D38:M47" si="6">D25-C25</f>
        <v>9.9639557338422752E-3</v>
      </c>
      <c r="E38" s="73">
        <f t="shared" si="6"/>
        <v>4.05475381811439E-2</v>
      </c>
      <c r="F38" s="73">
        <f t="shared" si="6"/>
        <v>2.0699448708150214E-3</v>
      </c>
      <c r="G38" s="73">
        <f t="shared" si="6"/>
        <v>1.8269117706915333E-2</v>
      </c>
      <c r="H38" s="73">
        <f t="shared" si="6"/>
        <v>1.4891946345147594E-2</v>
      </c>
      <c r="I38" s="73">
        <f t="shared" si="6"/>
        <v>1.6286174287820476E-2</v>
      </c>
      <c r="J38" s="73">
        <f t="shared" si="6"/>
        <v>1.0476467209667273E-2</v>
      </c>
      <c r="K38" s="73">
        <f t="shared" si="6"/>
        <v>3.7881189596457948E-2</v>
      </c>
      <c r="L38" s="73">
        <f t="shared" si="6"/>
        <v>4.0543467937788624E-2</v>
      </c>
      <c r="M38" s="74">
        <f t="shared" si="6"/>
        <v>-6.2090997073947496E-3</v>
      </c>
      <c r="N38" s="12"/>
    </row>
    <row r="39" spans="2:19" ht="20.100000000000001" customHeight="1" x14ac:dyDescent="0.25">
      <c r="B39" s="31" t="s">
        <v>24</v>
      </c>
      <c r="C39" s="37">
        <f t="shared" si="5"/>
        <v>1.820499960072941E-4</v>
      </c>
      <c r="D39" s="38">
        <f t="shared" si="6"/>
        <v>3.7009355521480242E-3</v>
      </c>
      <c r="E39" s="38">
        <f t="shared" si="6"/>
        <v>3.6522154201460849E-3</v>
      </c>
      <c r="F39" s="38">
        <f t="shared" si="6"/>
        <v>5.1818301722072746E-3</v>
      </c>
      <c r="G39" s="38">
        <f t="shared" si="6"/>
        <v>5.3282597402131426E-3</v>
      </c>
      <c r="H39" s="38">
        <f t="shared" si="6"/>
        <v>7.8665517003146668E-3</v>
      </c>
      <c r="I39" s="38">
        <f t="shared" si="6"/>
        <v>7.2736555082909549E-3</v>
      </c>
      <c r="J39" s="38">
        <f t="shared" si="6"/>
        <v>-5.1131913122045569E-3</v>
      </c>
      <c r="K39" s="38">
        <f t="shared" si="6"/>
        <v>1.4083348212563351E-2</v>
      </c>
      <c r="L39" s="38">
        <f t="shared" si="6"/>
        <v>2.2547282304901883E-2</v>
      </c>
      <c r="M39" s="39">
        <f t="shared" si="6"/>
        <v>2.0098534896803938E-2</v>
      </c>
      <c r="N39" s="12"/>
    </row>
    <row r="40" spans="2:19" ht="20.100000000000001" customHeight="1" x14ac:dyDescent="0.25">
      <c r="B40" s="18" t="s">
        <v>53</v>
      </c>
      <c r="C40" s="75">
        <f t="shared" si="5"/>
        <v>-4.3690163379062896E-3</v>
      </c>
      <c r="D40" s="76">
        <f t="shared" si="6"/>
        <v>2.9636546350517712E-2</v>
      </c>
      <c r="E40" s="76">
        <f t="shared" si="6"/>
        <v>7.6919682636384074E-2</v>
      </c>
      <c r="F40" s="76">
        <f t="shared" si="6"/>
        <v>7.769287924638954E-2</v>
      </c>
      <c r="G40" s="76">
        <f t="shared" si="6"/>
        <v>1.889947590023594E-2</v>
      </c>
      <c r="H40" s="76">
        <f t="shared" si="6"/>
        <v>-2.9975602743196772E-2</v>
      </c>
      <c r="I40" s="76">
        <f t="shared" si="6"/>
        <v>0.28730175449584217</v>
      </c>
      <c r="J40" s="76">
        <f t="shared" si="6"/>
        <v>-9.4078042753559188E-2</v>
      </c>
      <c r="K40" s="76">
        <f t="shared" si="6"/>
        <v>-0.16647640412333564</v>
      </c>
      <c r="L40" s="76">
        <f t="shared" si="6"/>
        <v>4.4333544947034842E-2</v>
      </c>
      <c r="M40" s="77">
        <f t="shared" si="6"/>
        <v>4.2391443594510192E-2</v>
      </c>
      <c r="N40" s="12"/>
    </row>
    <row r="41" spans="2:19" ht="20.100000000000001" customHeight="1" x14ac:dyDescent="0.25">
      <c r="B41" s="31" t="s">
        <v>27</v>
      </c>
      <c r="C41" s="37">
        <f t="shared" si="5"/>
        <v>-3.0782822953120959E-3</v>
      </c>
      <c r="D41" s="38">
        <f t="shared" si="6"/>
        <v>1.5439120042014948E-2</v>
      </c>
      <c r="E41" s="38">
        <f t="shared" si="6"/>
        <v>8.4291611243907605E-2</v>
      </c>
      <c r="F41" s="38">
        <f t="shared" si="6"/>
        <v>-6.9600514388648282E-3</v>
      </c>
      <c r="G41" s="38">
        <f t="shared" si="6"/>
        <v>3.6452877975036435E-3</v>
      </c>
      <c r="H41" s="38">
        <f t="shared" si="6"/>
        <v>1.3700211547239799E-2</v>
      </c>
      <c r="I41" s="38">
        <f t="shared" si="6"/>
        <v>1.392667998448982E-2</v>
      </c>
      <c r="J41" s="38">
        <f t="shared" si="6"/>
        <v>1.7195698375847307E-2</v>
      </c>
      <c r="K41" s="38">
        <f t="shared" si="6"/>
        <v>3.734736449442172E-2</v>
      </c>
      <c r="L41" s="38">
        <f t="shared" si="6"/>
        <v>7.2770385349740119E-2</v>
      </c>
      <c r="M41" s="39">
        <f t="shared" si="6"/>
        <v>-4.8205382429308385E-2</v>
      </c>
      <c r="N41" s="12"/>
    </row>
    <row r="42" spans="2:19" ht="20.100000000000001" customHeight="1" x14ac:dyDescent="0.25">
      <c r="B42" s="31" t="s">
        <v>28</v>
      </c>
      <c r="C42" s="37">
        <f t="shared" si="5"/>
        <v>1.4346272670833368E-2</v>
      </c>
      <c r="D42" s="38">
        <f t="shared" si="6"/>
        <v>1.7046037343227391E-2</v>
      </c>
      <c r="E42" s="38">
        <f t="shared" si="6"/>
        <v>3.387355619520166E-2</v>
      </c>
      <c r="F42" s="38">
        <f t="shared" si="6"/>
        <v>1.8533950730889787E-2</v>
      </c>
      <c r="G42" s="38">
        <f t="shared" si="6"/>
        <v>4.7028099441250304E-2</v>
      </c>
      <c r="H42" s="38">
        <f t="shared" si="6"/>
        <v>1.5619839172353545E-2</v>
      </c>
      <c r="I42" s="38">
        <f t="shared" si="6"/>
        <v>4.5271853689539315E-2</v>
      </c>
      <c r="J42" s="38">
        <f t="shared" si="6"/>
        <v>4.5859559233111746E-2</v>
      </c>
      <c r="K42" s="38">
        <f t="shared" si="6"/>
        <v>5.1422762731370752E-2</v>
      </c>
      <c r="L42" s="38">
        <f t="shared" si="6"/>
        <v>4.9325672303241364E-2</v>
      </c>
      <c r="M42" s="39">
        <f t="shared" si="6"/>
        <v>3.1655611913122605E-2</v>
      </c>
      <c r="N42" s="12"/>
    </row>
    <row r="43" spans="2:19" ht="20.100000000000001" customHeight="1" x14ac:dyDescent="0.25">
      <c r="B43" s="31" t="s">
        <v>29</v>
      </c>
      <c r="C43" s="37">
        <f t="shared" si="5"/>
        <v>-1.1490909314778031E-3</v>
      </c>
      <c r="D43" s="38">
        <f t="shared" si="6"/>
        <v>1.4627438124393002E-2</v>
      </c>
      <c r="E43" s="38">
        <f t="shared" si="6"/>
        <v>2.0320101703628121E-2</v>
      </c>
      <c r="F43" s="38">
        <f t="shared" si="6"/>
        <v>2.1424250959245494E-4</v>
      </c>
      <c r="G43" s="38">
        <f t="shared" si="6"/>
        <v>2.5144252005830092E-3</v>
      </c>
      <c r="H43" s="38">
        <f t="shared" si="6"/>
        <v>2.094082012402057E-2</v>
      </c>
      <c r="I43" s="38">
        <f t="shared" si="6"/>
        <v>8.4901289918442868E-3</v>
      </c>
      <c r="J43" s="38">
        <f t="shared" si="6"/>
        <v>-1.1792110888967894E-2</v>
      </c>
      <c r="K43" s="38">
        <f t="shared" si="6"/>
        <v>1.8583229059410733E-2</v>
      </c>
      <c r="L43" s="38">
        <f t="shared" si="6"/>
        <v>5.7580290920396321E-2</v>
      </c>
      <c r="M43" s="39">
        <f t="shared" si="6"/>
        <v>-4.8943331932754797E-5</v>
      </c>
      <c r="N43" s="12"/>
      <c r="S43" s="102" t="s">
        <v>69</v>
      </c>
    </row>
    <row r="44" spans="2:19" ht="20.100000000000001" customHeight="1" x14ac:dyDescent="0.25">
      <c r="B44" s="31" t="s">
        <v>30</v>
      </c>
      <c r="C44" s="37">
        <f t="shared" si="5"/>
        <v>4.2250090764343884E-3</v>
      </c>
      <c r="D44" s="38">
        <f t="shared" si="6"/>
        <v>2.0603107725610567E-2</v>
      </c>
      <c r="E44" s="38">
        <f t="shared" si="6"/>
        <v>6.5576811673375854E-2</v>
      </c>
      <c r="F44" s="38">
        <f t="shared" si="6"/>
        <v>4.2351041200752504E-2</v>
      </c>
      <c r="G44" s="38">
        <f t="shared" si="6"/>
        <v>2.1417995126609163E-2</v>
      </c>
      <c r="H44" s="38">
        <f t="shared" si="6"/>
        <v>-1.4434091429000651E-2</v>
      </c>
      <c r="I44" s="38">
        <f t="shared" si="6"/>
        <v>0.14446348883342497</v>
      </c>
      <c r="J44" s="38">
        <f t="shared" si="6"/>
        <v>4.976958944925558E-4</v>
      </c>
      <c r="K44" s="38">
        <f t="shared" si="6"/>
        <v>-4.5338354678603199E-2</v>
      </c>
      <c r="L44" s="38">
        <f t="shared" si="6"/>
        <v>5.6193201153133976E-2</v>
      </c>
      <c r="M44" s="39">
        <f t="shared" si="6"/>
        <v>2.7063935655762428E-2</v>
      </c>
      <c r="N44" s="12"/>
    </row>
    <row r="45" spans="2:19" ht="20.100000000000001" customHeight="1" x14ac:dyDescent="0.25">
      <c r="B45" s="18" t="s">
        <v>31</v>
      </c>
      <c r="C45" s="75">
        <f t="shared" si="5"/>
        <v>-2.3892000000000024</v>
      </c>
      <c r="D45" s="76">
        <f t="shared" si="6"/>
        <v>6.2237000000000009</v>
      </c>
      <c r="E45" s="76">
        <f t="shared" si="6"/>
        <v>72.663999999999987</v>
      </c>
      <c r="F45" s="76">
        <f t="shared" si="6"/>
        <v>-7.2292999999999807</v>
      </c>
      <c r="G45" s="76">
        <f t="shared" si="6"/>
        <v>2.079599999999985</v>
      </c>
      <c r="H45" s="76">
        <f t="shared" si="6"/>
        <v>0.35030000000000427</v>
      </c>
      <c r="I45" s="76">
        <f t="shared" si="6"/>
        <v>8.6706999999999965</v>
      </c>
      <c r="J45" s="76">
        <f t="shared" si="6"/>
        <v>25.178699999999992</v>
      </c>
      <c r="K45" s="76">
        <f t="shared" si="6"/>
        <v>25.971100000000007</v>
      </c>
      <c r="L45" s="76">
        <f t="shared" si="6"/>
        <v>36.718400000000003</v>
      </c>
      <c r="M45" s="77">
        <f t="shared" si="6"/>
        <v>-49.074299999999994</v>
      </c>
      <c r="N45" s="12"/>
    </row>
    <row r="46" spans="2:19" ht="20.100000000000001" customHeight="1" x14ac:dyDescent="0.25">
      <c r="B46" s="19" t="s">
        <v>32</v>
      </c>
      <c r="C46" s="75">
        <f t="shared" si="5"/>
        <v>7.9804000000000004</v>
      </c>
      <c r="D46" s="76">
        <f t="shared" si="6"/>
        <v>-4.2097999999999995</v>
      </c>
      <c r="E46" s="76">
        <f t="shared" si="6"/>
        <v>-30.010999999999999</v>
      </c>
      <c r="F46" s="76">
        <f t="shared" si="6"/>
        <v>-22.105799999999995</v>
      </c>
      <c r="G46" s="76">
        <f t="shared" si="6"/>
        <v>19.5105</v>
      </c>
      <c r="H46" s="76">
        <f t="shared" si="6"/>
        <v>25.413399999999996</v>
      </c>
      <c r="I46" s="76">
        <f t="shared" si="6"/>
        <v>-90.034700000000001</v>
      </c>
      <c r="J46" s="76">
        <f t="shared" si="6"/>
        <v>36.939800000000005</v>
      </c>
      <c r="K46" s="76">
        <f t="shared" si="6"/>
        <v>81.747799999999998</v>
      </c>
      <c r="L46" s="76">
        <f t="shared" si="6"/>
        <v>-9.1719999999999988</v>
      </c>
      <c r="M46" s="77">
        <f t="shared" si="6"/>
        <v>2.0206999999999979</v>
      </c>
      <c r="N46" s="12"/>
    </row>
    <row r="47" spans="2:19" ht="20.100000000000001" customHeight="1" x14ac:dyDescent="0.25">
      <c r="B47" s="68" t="s">
        <v>54</v>
      </c>
      <c r="C47" s="69">
        <f t="shared" si="5"/>
        <v>2.0396999999999998</v>
      </c>
      <c r="D47" s="70">
        <f t="shared" si="6"/>
        <v>1.0765000000000002</v>
      </c>
      <c r="E47" s="70">
        <f t="shared" si="6"/>
        <v>-2.0171000000000001</v>
      </c>
      <c r="F47" s="70">
        <f t="shared" si="6"/>
        <v>-6.9700000000000095E-2</v>
      </c>
      <c r="G47" s="70">
        <f t="shared" si="6"/>
        <v>-1.8505</v>
      </c>
      <c r="H47" s="70">
        <f t="shared" si="6"/>
        <v>2.3412999999999999</v>
      </c>
      <c r="I47" s="70">
        <f t="shared" si="6"/>
        <v>1.1464000000000001</v>
      </c>
      <c r="J47" s="70">
        <f t="shared" si="6"/>
        <v>-4.8408999999999995</v>
      </c>
      <c r="K47" s="70">
        <f t="shared" si="6"/>
        <v>2.0722</v>
      </c>
      <c r="L47" s="70">
        <f t="shared" si="6"/>
        <v>3.4697999999999998</v>
      </c>
      <c r="M47" s="71">
        <f t="shared" si="6"/>
        <v>-1.2210999999999996</v>
      </c>
    </row>
    <row r="48" spans="2:19" ht="18.75" customHeight="1" x14ac:dyDescent="0.25">
      <c r="B48" s="79" t="s">
        <v>69</v>
      </c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</row>
    <row r="49" spans="2:16" ht="18.75" customHeight="1" x14ac:dyDescent="0.25">
      <c r="B49" s="34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</row>
    <row r="50" spans="2:16" ht="11.45" customHeight="1" x14ac:dyDescent="0.25">
      <c r="B50" s="33" t="s">
        <v>52</v>
      </c>
      <c r="C50" s="30">
        <f>C39+C40+C45+C46+C47</f>
        <v>7.6267130336580991</v>
      </c>
      <c r="D50" s="30">
        <f t="shared" ref="D50:M50" si="7">D39+D40+D45+D46+D47</f>
        <v>3.1237374819026673</v>
      </c>
      <c r="E50" s="30">
        <f t="shared" si="7"/>
        <v>40.716471898056525</v>
      </c>
      <c r="F50" s="30">
        <f t="shared" si="7"/>
        <v>-29.32192529058138</v>
      </c>
      <c r="G50" s="30">
        <f t="shared" si="7"/>
        <v>19.763827735640433</v>
      </c>
      <c r="H50" s="30">
        <f t="shared" si="7"/>
        <v>28.082890948957118</v>
      </c>
      <c r="I50" s="30">
        <f t="shared" si="7"/>
        <v>-79.923024589995876</v>
      </c>
      <c r="J50" s="30">
        <f t="shared" si="7"/>
        <v>57.178408765934236</v>
      </c>
      <c r="K50" s="30">
        <f t="shared" si="7"/>
        <v>109.63870694408924</v>
      </c>
      <c r="L50" s="30">
        <f t="shared" si="7"/>
        <v>31.083080827251941</v>
      </c>
      <c r="M50" s="30">
        <f t="shared" si="7"/>
        <v>-48.212210021508682</v>
      </c>
    </row>
    <row r="52" spans="2:16" ht="23.25" customHeight="1" x14ac:dyDescent="0.25">
      <c r="B52" s="96" t="s">
        <v>75</v>
      </c>
    </row>
    <row r="54" spans="2:16" ht="6.75" customHeight="1" x14ac:dyDescent="0.25"/>
    <row r="55" spans="2:16" ht="11.45" customHeight="1" x14ac:dyDescent="0.25">
      <c r="B55" s="64" t="s">
        <v>70</v>
      </c>
    </row>
    <row r="56" spans="2:16" ht="15" customHeight="1" x14ac:dyDescent="0.3">
      <c r="B56" s="85" t="s">
        <v>57</v>
      </c>
      <c r="C56" s="88" t="s">
        <v>35</v>
      </c>
      <c r="D56" s="88" t="s">
        <v>36</v>
      </c>
      <c r="E56" s="88" t="s">
        <v>37</v>
      </c>
      <c r="F56" s="88" t="s">
        <v>38</v>
      </c>
      <c r="G56" s="88" t="s">
        <v>39</v>
      </c>
      <c r="H56" s="88" t="s">
        <v>40</v>
      </c>
      <c r="I56" s="88" t="s">
        <v>41</v>
      </c>
      <c r="J56" s="88" t="s">
        <v>42</v>
      </c>
      <c r="K56" s="88" t="s">
        <v>43</v>
      </c>
      <c r="L56" s="88" t="s">
        <v>44</v>
      </c>
      <c r="M56" s="89" t="s">
        <v>45</v>
      </c>
      <c r="P56" s="59" t="s">
        <v>34</v>
      </c>
    </row>
    <row r="57" spans="2:16" ht="15" customHeight="1" x14ac:dyDescent="0.3">
      <c r="B57" s="86" t="s">
        <v>71</v>
      </c>
      <c r="C57" s="82">
        <v>102.003</v>
      </c>
      <c r="D57" s="82">
        <v>116.419</v>
      </c>
      <c r="E57" s="82">
        <v>144.62200000000001</v>
      </c>
      <c r="F57" s="82">
        <v>163.209</v>
      </c>
      <c r="G57" s="82">
        <v>199.28899999999999</v>
      </c>
      <c r="H57" s="82">
        <v>211.26</v>
      </c>
      <c r="I57" s="82">
        <v>252.24</v>
      </c>
      <c r="J57" s="82">
        <v>291.09199999999998</v>
      </c>
      <c r="K57" s="82">
        <v>331.01299999999998</v>
      </c>
      <c r="L57" s="82">
        <v>371.64800000000002</v>
      </c>
      <c r="M57" s="83">
        <v>399.01400000000001</v>
      </c>
      <c r="O57" s="80">
        <f>L57-C57</f>
        <v>269.64500000000004</v>
      </c>
      <c r="P57" s="59">
        <v>86.363</v>
      </c>
    </row>
    <row r="58" spans="2:16" ht="15" customHeight="1" x14ac:dyDescent="0.3">
      <c r="B58" s="86" t="s">
        <v>72</v>
      </c>
      <c r="C58" s="82">
        <v>9.3930000000000007</v>
      </c>
      <c r="D58" s="82">
        <v>10.436999999999999</v>
      </c>
      <c r="E58" s="82">
        <v>12.493</v>
      </c>
      <c r="F58" s="82">
        <v>13.297000000000001</v>
      </c>
      <c r="G58" s="82">
        <v>15.819000000000001</v>
      </c>
      <c r="H58" s="82">
        <v>15.420999999999999</v>
      </c>
      <c r="I58" s="82">
        <v>17.655000000000001</v>
      </c>
      <c r="J58" s="82">
        <v>18.856999999999999</v>
      </c>
      <c r="K58" s="82">
        <v>23.213999999999999</v>
      </c>
      <c r="L58" s="82">
        <v>22.068000000000001</v>
      </c>
      <c r="M58" s="83">
        <v>22.146000000000001</v>
      </c>
      <c r="O58" s="80">
        <f t="shared" ref="O58:O72" si="8">L58-C58</f>
        <v>12.675000000000001</v>
      </c>
      <c r="P58" s="59">
        <v>10.093999999999999</v>
      </c>
    </row>
    <row r="59" spans="2:16" ht="15" customHeight="1" x14ac:dyDescent="0.3">
      <c r="B59" s="92" t="s">
        <v>73</v>
      </c>
      <c r="C59" s="93">
        <v>36.625999999999998</v>
      </c>
      <c r="D59" s="93">
        <v>43.363</v>
      </c>
      <c r="E59" s="93">
        <v>52.694000000000003</v>
      </c>
      <c r="F59" s="93">
        <v>60.424999999999997</v>
      </c>
      <c r="G59" s="93">
        <v>73.801000000000002</v>
      </c>
      <c r="H59" s="93">
        <v>98.594999999999999</v>
      </c>
      <c r="I59" s="93">
        <v>125.093</v>
      </c>
      <c r="J59" s="93">
        <v>147.001</v>
      </c>
      <c r="K59" s="93">
        <v>187.24199999999999</v>
      </c>
      <c r="L59" s="93">
        <v>205.13499999999999</v>
      </c>
      <c r="M59" s="94">
        <v>228.392</v>
      </c>
      <c r="O59" s="80">
        <f t="shared" si="8"/>
        <v>168.50899999999999</v>
      </c>
      <c r="P59" s="59">
        <v>32.186999999999998</v>
      </c>
    </row>
    <row r="60" spans="2:16" ht="15" customHeight="1" x14ac:dyDescent="0.3">
      <c r="B60" s="86" t="s">
        <v>74</v>
      </c>
      <c r="C60" s="82">
        <v>1.141</v>
      </c>
      <c r="D60" s="82">
        <v>2.4550000000000001</v>
      </c>
      <c r="E60" s="82">
        <v>4.1040000000000001</v>
      </c>
      <c r="F60" s="82">
        <v>4.2930000000000001</v>
      </c>
      <c r="G60" s="82">
        <v>7.8339999999999996</v>
      </c>
      <c r="H60" s="82">
        <v>3.5529999999999999</v>
      </c>
      <c r="I60" s="82">
        <v>5.8959999999999999</v>
      </c>
      <c r="J60" s="82">
        <v>18.132999999999999</v>
      </c>
      <c r="K60" s="82">
        <v>7.3639999999999999</v>
      </c>
      <c r="L60" s="82">
        <v>8.4410000000000007</v>
      </c>
      <c r="M60" s="83">
        <v>9.3149999999999995</v>
      </c>
      <c r="O60" s="80">
        <f t="shared" si="8"/>
        <v>7.3000000000000007</v>
      </c>
      <c r="P60" s="59">
        <v>0.76600000000000001</v>
      </c>
    </row>
    <row r="61" spans="2:16" ht="15" customHeight="1" x14ac:dyDescent="0.3">
      <c r="B61" s="86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4"/>
      <c r="O61" s="80">
        <f t="shared" si="8"/>
        <v>0</v>
      </c>
    </row>
    <row r="62" spans="2:16" ht="15" customHeight="1" x14ac:dyDescent="0.3">
      <c r="B62" s="87" t="s">
        <v>58</v>
      </c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4"/>
      <c r="O62" s="80"/>
      <c r="P62" s="59" t="s">
        <v>34</v>
      </c>
    </row>
    <row r="63" spans="2:16" ht="15" customHeight="1" x14ac:dyDescent="0.3">
      <c r="B63" s="86" t="s">
        <v>71</v>
      </c>
      <c r="C63" s="82">
        <v>100.384</v>
      </c>
      <c r="D63" s="82">
        <v>119.009</v>
      </c>
      <c r="E63" s="82">
        <v>177.22300000000001</v>
      </c>
      <c r="F63" s="82">
        <v>217.917</v>
      </c>
      <c r="G63" s="82">
        <v>234.48599999999999</v>
      </c>
      <c r="H63" s="82">
        <v>221.04400000000001</v>
      </c>
      <c r="I63" s="82">
        <v>352.05799999999999</v>
      </c>
      <c r="J63" s="82">
        <v>353.971</v>
      </c>
      <c r="K63" s="82">
        <v>312.14400000000001</v>
      </c>
      <c r="L63" s="82">
        <v>361.95100000000002</v>
      </c>
      <c r="M63" s="83">
        <v>387.29599999999999</v>
      </c>
      <c r="O63" s="80">
        <f t="shared" si="8"/>
        <v>261.56700000000001</v>
      </c>
      <c r="P63" s="59">
        <v>92.644999999999996</v>
      </c>
    </row>
    <row r="64" spans="2:16" ht="15" customHeight="1" x14ac:dyDescent="0.3">
      <c r="B64" s="86" t="s">
        <v>72</v>
      </c>
      <c r="C64" s="82">
        <v>6.4589999999999996</v>
      </c>
      <c r="D64" s="82">
        <v>7.6440000000000001</v>
      </c>
      <c r="E64" s="82">
        <v>10.294</v>
      </c>
      <c r="F64" s="82">
        <v>11.561999999999999</v>
      </c>
      <c r="G64" s="82">
        <v>13.193</v>
      </c>
      <c r="H64" s="82">
        <v>14.018000000000001</v>
      </c>
      <c r="I64" s="82">
        <v>15.69</v>
      </c>
      <c r="J64" s="82">
        <v>17.532</v>
      </c>
      <c r="K64" s="82">
        <v>20.812000000000001</v>
      </c>
      <c r="L64" s="82">
        <v>20.437999999999999</v>
      </c>
      <c r="M64" s="83">
        <v>20.34</v>
      </c>
      <c r="O64" s="80">
        <f t="shared" si="8"/>
        <v>13.978999999999999</v>
      </c>
      <c r="P64" s="59">
        <v>6.3659999999999997</v>
      </c>
    </row>
    <row r="65" spans="2:16" ht="15" customHeight="1" x14ac:dyDescent="0.3">
      <c r="B65" s="86" t="s">
        <v>73</v>
      </c>
      <c r="C65" s="82">
        <v>1.86</v>
      </c>
      <c r="D65" s="82">
        <v>2.4300000000000002</v>
      </c>
      <c r="E65" s="82">
        <v>3.7690000000000001</v>
      </c>
      <c r="F65" s="82">
        <v>4.1769999999999996</v>
      </c>
      <c r="G65" s="82">
        <v>6.66</v>
      </c>
      <c r="H65" s="82">
        <v>7.1980000000000004</v>
      </c>
      <c r="I65" s="82">
        <v>7.6749999999999998</v>
      </c>
      <c r="J65" s="82">
        <v>9.9559999999999995</v>
      </c>
      <c r="K65" s="82">
        <v>11.223000000000001</v>
      </c>
      <c r="L65" s="82">
        <v>11.692</v>
      </c>
      <c r="M65" s="83">
        <v>12.956</v>
      </c>
      <c r="O65" s="80">
        <f t="shared" si="8"/>
        <v>9.8320000000000007</v>
      </c>
      <c r="P65" s="59">
        <v>1.444</v>
      </c>
    </row>
    <row r="66" spans="2:16" ht="15" customHeight="1" x14ac:dyDescent="0.3">
      <c r="B66" s="92" t="s">
        <v>74</v>
      </c>
      <c r="C66" s="93">
        <v>6.04</v>
      </c>
      <c r="D66" s="93">
        <v>8.8819999999999997</v>
      </c>
      <c r="E66" s="93">
        <v>30.45</v>
      </c>
      <c r="F66" s="93">
        <v>55.41</v>
      </c>
      <c r="G66" s="93">
        <v>56.164000000000001</v>
      </c>
      <c r="H66" s="93">
        <v>37.774000000000001</v>
      </c>
      <c r="I66" s="93">
        <v>137.08699999999999</v>
      </c>
      <c r="J66" s="93">
        <v>123.54300000000001</v>
      </c>
      <c r="K66" s="93">
        <v>46.533000000000001</v>
      </c>
      <c r="L66" s="93">
        <v>46.414000000000001</v>
      </c>
      <c r="M66" s="94">
        <v>53.414000000000001</v>
      </c>
      <c r="O66" s="80">
        <f t="shared" si="8"/>
        <v>40.374000000000002</v>
      </c>
      <c r="P66" s="59">
        <v>8.0060000000000002</v>
      </c>
    </row>
    <row r="67" spans="2:16" ht="15" customHeight="1" x14ac:dyDescent="0.3">
      <c r="B67" s="86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4"/>
      <c r="O67" s="80">
        <f t="shared" si="8"/>
        <v>0</v>
      </c>
    </row>
    <row r="68" spans="2:16" ht="15" customHeight="1" x14ac:dyDescent="0.3">
      <c r="B68" s="87" t="s">
        <v>59</v>
      </c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4"/>
      <c r="O68" s="80">
        <f t="shared" si="8"/>
        <v>0</v>
      </c>
      <c r="P68" s="59" t="s">
        <v>34</v>
      </c>
    </row>
    <row r="69" spans="2:16" ht="15" customHeight="1" x14ac:dyDescent="0.3">
      <c r="B69" s="86" t="s">
        <v>71</v>
      </c>
      <c r="C69" s="82">
        <v>1.619</v>
      </c>
      <c r="D69" s="82">
        <v>-2.59</v>
      </c>
      <c r="E69" s="82">
        <v>-32.601999999999997</v>
      </c>
      <c r="F69" s="82">
        <v>-54.707999999999998</v>
      </c>
      <c r="G69" s="82">
        <v>-35.197000000000003</v>
      </c>
      <c r="H69" s="82">
        <v>-9.7840000000000007</v>
      </c>
      <c r="I69" s="82">
        <v>-99.819000000000003</v>
      </c>
      <c r="J69" s="82">
        <v>-62.878999999999998</v>
      </c>
      <c r="K69" s="82">
        <v>18.869</v>
      </c>
      <c r="L69" s="82">
        <v>9.6969999999999992</v>
      </c>
      <c r="M69" s="83">
        <v>11.718</v>
      </c>
      <c r="O69" s="80">
        <f t="shared" si="8"/>
        <v>8.0779999999999994</v>
      </c>
      <c r="P69" s="59">
        <v>-6.2809999999999997</v>
      </c>
    </row>
    <row r="70" spans="2:16" ht="15" customHeight="1" x14ac:dyDescent="0.3">
      <c r="B70" s="86" t="s">
        <v>72</v>
      </c>
      <c r="C70" s="82">
        <v>2.9350000000000001</v>
      </c>
      <c r="D70" s="82">
        <v>2.7930000000000001</v>
      </c>
      <c r="E70" s="82">
        <v>2.1989999999999998</v>
      </c>
      <c r="F70" s="82">
        <v>1.7350000000000001</v>
      </c>
      <c r="G70" s="82">
        <v>2.625</v>
      </c>
      <c r="H70" s="82">
        <v>1.4019999999999999</v>
      </c>
      <c r="I70" s="82">
        <v>1.9650000000000001</v>
      </c>
      <c r="J70" s="82">
        <v>1.3240000000000001</v>
      </c>
      <c r="K70" s="82">
        <v>2.403</v>
      </c>
      <c r="L70" s="82">
        <v>1.63</v>
      </c>
      <c r="M70" s="83">
        <v>1.806</v>
      </c>
      <c r="O70" s="80">
        <f t="shared" si="8"/>
        <v>-1.3050000000000002</v>
      </c>
      <c r="P70" s="59">
        <v>3.7280000000000002</v>
      </c>
    </row>
    <row r="71" spans="2:16" ht="15" customHeight="1" x14ac:dyDescent="0.3">
      <c r="B71" s="92" t="s">
        <v>73</v>
      </c>
      <c r="C71" s="93">
        <v>34.765999999999998</v>
      </c>
      <c r="D71" s="93">
        <v>40.933</v>
      </c>
      <c r="E71" s="93">
        <v>48.924999999999997</v>
      </c>
      <c r="F71" s="93">
        <v>56.247999999999998</v>
      </c>
      <c r="G71" s="93">
        <v>67.141000000000005</v>
      </c>
      <c r="H71" s="93">
        <v>91.397000000000006</v>
      </c>
      <c r="I71" s="93">
        <v>117.417</v>
      </c>
      <c r="J71" s="93">
        <v>137.04599999999999</v>
      </c>
      <c r="K71" s="93">
        <v>176.01900000000001</v>
      </c>
      <c r="L71" s="93">
        <v>193.44200000000001</v>
      </c>
      <c r="M71" s="94">
        <v>215.43600000000001</v>
      </c>
      <c r="O71" s="80">
        <f t="shared" si="8"/>
        <v>158.67600000000002</v>
      </c>
      <c r="P71" s="59">
        <v>30.742999999999999</v>
      </c>
    </row>
    <row r="72" spans="2:16" ht="15" customHeight="1" x14ac:dyDescent="0.3">
      <c r="B72" s="95" t="s">
        <v>74</v>
      </c>
      <c r="C72" s="90">
        <v>-4.899</v>
      </c>
      <c r="D72" s="90">
        <v>-6.4279999999999999</v>
      </c>
      <c r="E72" s="90">
        <v>-26.344999999999999</v>
      </c>
      <c r="F72" s="90">
        <v>-51.118000000000002</v>
      </c>
      <c r="G72" s="90">
        <v>-48.33</v>
      </c>
      <c r="H72" s="90">
        <v>-34.220999999999997</v>
      </c>
      <c r="I72" s="90">
        <v>-131.191</v>
      </c>
      <c r="J72" s="90">
        <v>-105.41</v>
      </c>
      <c r="K72" s="90">
        <v>-39.17</v>
      </c>
      <c r="L72" s="90">
        <v>-37.972999999999999</v>
      </c>
      <c r="M72" s="91">
        <v>-44.098999999999997</v>
      </c>
      <c r="O72" s="80">
        <f t="shared" si="8"/>
        <v>-33.073999999999998</v>
      </c>
      <c r="P72" s="59">
        <v>-7.24</v>
      </c>
    </row>
    <row r="73" spans="2:16" ht="8.25" customHeight="1" x14ac:dyDescent="0.25"/>
    <row r="74" spans="2:16" ht="15" customHeight="1" x14ac:dyDescent="0.25">
      <c r="B74" s="64" t="s">
        <v>68</v>
      </c>
    </row>
    <row r="75" spans="2:16" ht="15" customHeight="1" x14ac:dyDescent="0.3">
      <c r="B75" s="85" t="s">
        <v>57</v>
      </c>
      <c r="C75" s="88" t="s">
        <v>35</v>
      </c>
      <c r="D75" s="88" t="s">
        <v>36</v>
      </c>
      <c r="E75" s="88" t="s">
        <v>37</v>
      </c>
      <c r="F75" s="88" t="s">
        <v>38</v>
      </c>
      <c r="G75" s="88" t="s">
        <v>39</v>
      </c>
      <c r="H75" s="88" t="s">
        <v>40</v>
      </c>
      <c r="I75" s="88" t="s">
        <v>41</v>
      </c>
      <c r="J75" s="88" t="s">
        <v>42</v>
      </c>
      <c r="K75" s="88" t="s">
        <v>43</v>
      </c>
      <c r="L75" s="88" t="s">
        <v>44</v>
      </c>
      <c r="M75" s="89" t="s">
        <v>45</v>
      </c>
    </row>
    <row r="76" spans="2:16" ht="15" customHeight="1" x14ac:dyDescent="0.3">
      <c r="B76" s="86" t="s">
        <v>71</v>
      </c>
      <c r="C76" s="82">
        <f>C57-P57</f>
        <v>15.64</v>
      </c>
      <c r="D76" s="82">
        <f>D57-C57</f>
        <v>14.415999999999997</v>
      </c>
      <c r="E76" s="82">
        <f t="shared" ref="E76:M76" si="9">E57-D57</f>
        <v>28.203000000000017</v>
      </c>
      <c r="F76" s="82">
        <f t="shared" si="9"/>
        <v>18.586999999999989</v>
      </c>
      <c r="G76" s="82">
        <f t="shared" si="9"/>
        <v>36.079999999999984</v>
      </c>
      <c r="H76" s="82">
        <f t="shared" si="9"/>
        <v>11.971000000000004</v>
      </c>
      <c r="I76" s="82">
        <f t="shared" si="9"/>
        <v>40.980000000000018</v>
      </c>
      <c r="J76" s="82">
        <f t="shared" si="9"/>
        <v>38.851999999999975</v>
      </c>
      <c r="K76" s="82">
        <f t="shared" si="9"/>
        <v>39.920999999999992</v>
      </c>
      <c r="L76" s="82">
        <f t="shared" si="9"/>
        <v>40.635000000000048</v>
      </c>
      <c r="M76" s="83">
        <f t="shared" si="9"/>
        <v>27.365999999999985</v>
      </c>
    </row>
    <row r="77" spans="2:16" ht="15" customHeight="1" x14ac:dyDescent="0.3">
      <c r="B77" s="86" t="s">
        <v>72</v>
      </c>
      <c r="C77" s="82">
        <f t="shared" ref="C77:C79" si="10">C58-P58</f>
        <v>-0.70099999999999874</v>
      </c>
      <c r="D77" s="82">
        <f t="shared" ref="D77:M79" si="11">D58-C58</f>
        <v>1.0439999999999987</v>
      </c>
      <c r="E77" s="82">
        <f t="shared" si="11"/>
        <v>2.0560000000000009</v>
      </c>
      <c r="F77" s="82">
        <f t="shared" si="11"/>
        <v>0.80400000000000027</v>
      </c>
      <c r="G77" s="82">
        <f t="shared" si="11"/>
        <v>2.5220000000000002</v>
      </c>
      <c r="H77" s="82">
        <f t="shared" si="11"/>
        <v>-0.39800000000000146</v>
      </c>
      <c r="I77" s="82">
        <f t="shared" si="11"/>
        <v>2.2340000000000018</v>
      </c>
      <c r="J77" s="82">
        <f t="shared" si="11"/>
        <v>1.2019999999999982</v>
      </c>
      <c r="K77" s="82">
        <f t="shared" si="11"/>
        <v>4.3569999999999993</v>
      </c>
      <c r="L77" s="82">
        <f t="shared" si="11"/>
        <v>-1.1459999999999972</v>
      </c>
      <c r="M77" s="83">
        <f t="shared" si="11"/>
        <v>7.7999999999999403E-2</v>
      </c>
    </row>
    <row r="78" spans="2:16" ht="15" customHeight="1" x14ac:dyDescent="0.3">
      <c r="B78" s="92" t="s">
        <v>73</v>
      </c>
      <c r="C78" s="93">
        <f t="shared" si="10"/>
        <v>4.4390000000000001</v>
      </c>
      <c r="D78" s="93">
        <f t="shared" si="11"/>
        <v>6.7370000000000019</v>
      </c>
      <c r="E78" s="93">
        <f t="shared" si="11"/>
        <v>9.3310000000000031</v>
      </c>
      <c r="F78" s="93">
        <f t="shared" si="11"/>
        <v>7.7309999999999945</v>
      </c>
      <c r="G78" s="93">
        <f t="shared" si="11"/>
        <v>13.376000000000005</v>
      </c>
      <c r="H78" s="93">
        <f t="shared" si="11"/>
        <v>24.793999999999997</v>
      </c>
      <c r="I78" s="93">
        <f t="shared" si="11"/>
        <v>26.498000000000005</v>
      </c>
      <c r="J78" s="93">
        <f t="shared" si="11"/>
        <v>21.908000000000001</v>
      </c>
      <c r="K78" s="93">
        <f t="shared" si="11"/>
        <v>40.240999999999985</v>
      </c>
      <c r="L78" s="93">
        <f t="shared" si="11"/>
        <v>17.893000000000001</v>
      </c>
      <c r="M78" s="94">
        <f t="shared" si="11"/>
        <v>23.257000000000005</v>
      </c>
    </row>
    <row r="79" spans="2:16" ht="15" customHeight="1" x14ac:dyDescent="0.3">
      <c r="B79" s="86" t="s">
        <v>74</v>
      </c>
      <c r="C79" s="82">
        <f t="shared" si="10"/>
        <v>0.375</v>
      </c>
      <c r="D79" s="82">
        <f t="shared" si="11"/>
        <v>1.3140000000000001</v>
      </c>
      <c r="E79" s="82">
        <f t="shared" si="11"/>
        <v>1.649</v>
      </c>
      <c r="F79" s="82">
        <f t="shared" si="11"/>
        <v>0.18900000000000006</v>
      </c>
      <c r="G79" s="82">
        <f t="shared" si="11"/>
        <v>3.5409999999999995</v>
      </c>
      <c r="H79" s="82">
        <f t="shared" si="11"/>
        <v>-4.2809999999999997</v>
      </c>
      <c r="I79" s="82">
        <f t="shared" si="11"/>
        <v>2.343</v>
      </c>
      <c r="J79" s="82">
        <f t="shared" si="11"/>
        <v>12.236999999999998</v>
      </c>
      <c r="K79" s="82">
        <f t="shared" si="11"/>
        <v>-10.768999999999998</v>
      </c>
      <c r="L79" s="82">
        <f t="shared" si="11"/>
        <v>1.0770000000000008</v>
      </c>
      <c r="M79" s="83">
        <f t="shared" si="11"/>
        <v>0.87399999999999878</v>
      </c>
    </row>
    <row r="80" spans="2:16" ht="15" customHeight="1" x14ac:dyDescent="0.3">
      <c r="B80" s="86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4"/>
    </row>
    <row r="81" spans="2:13" ht="15" customHeight="1" x14ac:dyDescent="0.3">
      <c r="B81" s="87" t="s">
        <v>58</v>
      </c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4"/>
    </row>
    <row r="82" spans="2:13" ht="15" customHeight="1" x14ac:dyDescent="0.3">
      <c r="B82" s="86" t="s">
        <v>71</v>
      </c>
      <c r="C82" s="82">
        <f>C63-P63</f>
        <v>7.7390000000000043</v>
      </c>
      <c r="D82" s="82">
        <f>D63-C63</f>
        <v>18.625</v>
      </c>
      <c r="E82" s="82">
        <f t="shared" ref="E82:M82" si="12">E63-D63</f>
        <v>58.214000000000013</v>
      </c>
      <c r="F82" s="82">
        <f t="shared" si="12"/>
        <v>40.693999999999988</v>
      </c>
      <c r="G82" s="82">
        <f t="shared" si="12"/>
        <v>16.568999999999988</v>
      </c>
      <c r="H82" s="82">
        <f t="shared" si="12"/>
        <v>-13.441999999999979</v>
      </c>
      <c r="I82" s="82">
        <f t="shared" si="12"/>
        <v>131.01399999999998</v>
      </c>
      <c r="J82" s="82">
        <f t="shared" si="12"/>
        <v>1.9130000000000109</v>
      </c>
      <c r="K82" s="82">
        <f t="shared" si="12"/>
        <v>-41.826999999999998</v>
      </c>
      <c r="L82" s="82">
        <f t="shared" si="12"/>
        <v>49.807000000000016</v>
      </c>
      <c r="M82" s="83">
        <f t="shared" si="12"/>
        <v>25.34499999999997</v>
      </c>
    </row>
    <row r="83" spans="2:13" ht="15" customHeight="1" x14ac:dyDescent="0.3">
      <c r="B83" s="86" t="s">
        <v>72</v>
      </c>
      <c r="C83" s="82">
        <f t="shared" ref="C83:C85" si="13">C64-P64</f>
        <v>9.2999999999999972E-2</v>
      </c>
      <c r="D83" s="82">
        <f t="shared" ref="D83:M85" si="14">D64-C64</f>
        <v>1.1850000000000005</v>
      </c>
      <c r="E83" s="82">
        <f t="shared" si="14"/>
        <v>2.6500000000000004</v>
      </c>
      <c r="F83" s="82">
        <f t="shared" si="14"/>
        <v>1.2679999999999989</v>
      </c>
      <c r="G83" s="82">
        <f t="shared" si="14"/>
        <v>1.6310000000000002</v>
      </c>
      <c r="H83" s="82">
        <f t="shared" si="14"/>
        <v>0.82500000000000107</v>
      </c>
      <c r="I83" s="82">
        <f t="shared" si="14"/>
        <v>1.6719999999999988</v>
      </c>
      <c r="J83" s="82">
        <f t="shared" si="14"/>
        <v>1.8420000000000005</v>
      </c>
      <c r="K83" s="82">
        <f t="shared" si="14"/>
        <v>3.2800000000000011</v>
      </c>
      <c r="L83" s="82">
        <f t="shared" si="14"/>
        <v>-0.37400000000000233</v>
      </c>
      <c r="M83" s="83">
        <f t="shared" si="14"/>
        <v>-9.7999999999998977E-2</v>
      </c>
    </row>
    <row r="84" spans="2:13" ht="15" customHeight="1" x14ac:dyDescent="0.3">
      <c r="B84" s="86" t="s">
        <v>73</v>
      </c>
      <c r="C84" s="82">
        <f t="shared" si="13"/>
        <v>0.41600000000000015</v>
      </c>
      <c r="D84" s="82">
        <f t="shared" si="14"/>
        <v>0.57000000000000006</v>
      </c>
      <c r="E84" s="82">
        <f t="shared" si="14"/>
        <v>1.339</v>
      </c>
      <c r="F84" s="82">
        <f t="shared" si="14"/>
        <v>0.40799999999999947</v>
      </c>
      <c r="G84" s="82">
        <f t="shared" si="14"/>
        <v>2.4830000000000005</v>
      </c>
      <c r="H84" s="82">
        <f t="shared" si="14"/>
        <v>0.53800000000000026</v>
      </c>
      <c r="I84" s="82">
        <f t="shared" si="14"/>
        <v>0.47699999999999942</v>
      </c>
      <c r="J84" s="82">
        <f t="shared" si="14"/>
        <v>2.2809999999999997</v>
      </c>
      <c r="K84" s="82">
        <f t="shared" si="14"/>
        <v>1.2670000000000012</v>
      </c>
      <c r="L84" s="82">
        <f t="shared" si="14"/>
        <v>0.46899999999999942</v>
      </c>
      <c r="M84" s="83">
        <f t="shared" si="14"/>
        <v>1.2639999999999993</v>
      </c>
    </row>
    <row r="85" spans="2:13" ht="15" customHeight="1" x14ac:dyDescent="0.3">
      <c r="B85" s="92" t="s">
        <v>74</v>
      </c>
      <c r="C85" s="93">
        <f t="shared" si="13"/>
        <v>-1.9660000000000002</v>
      </c>
      <c r="D85" s="93">
        <f t="shared" si="14"/>
        <v>2.8419999999999996</v>
      </c>
      <c r="E85" s="93">
        <f t="shared" si="14"/>
        <v>21.567999999999998</v>
      </c>
      <c r="F85" s="93">
        <f t="shared" si="14"/>
        <v>24.959999999999997</v>
      </c>
      <c r="G85" s="93">
        <f t="shared" si="14"/>
        <v>0.75400000000000489</v>
      </c>
      <c r="H85" s="93">
        <f t="shared" si="14"/>
        <v>-18.39</v>
      </c>
      <c r="I85" s="93">
        <f t="shared" si="14"/>
        <v>99.312999999999988</v>
      </c>
      <c r="J85" s="93">
        <f t="shared" si="14"/>
        <v>-13.543999999999983</v>
      </c>
      <c r="K85" s="93">
        <f t="shared" si="14"/>
        <v>-77.010000000000005</v>
      </c>
      <c r="L85" s="93">
        <f t="shared" si="14"/>
        <v>-0.11899999999999977</v>
      </c>
      <c r="M85" s="94">
        <f t="shared" si="14"/>
        <v>7</v>
      </c>
    </row>
    <row r="86" spans="2:13" ht="15" customHeight="1" x14ac:dyDescent="0.3">
      <c r="B86" s="86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4"/>
    </row>
    <row r="87" spans="2:13" ht="15" customHeight="1" x14ac:dyDescent="0.3">
      <c r="B87" s="87" t="s">
        <v>59</v>
      </c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4"/>
    </row>
    <row r="88" spans="2:13" ht="15" customHeight="1" x14ac:dyDescent="0.3">
      <c r="B88" s="86" t="s">
        <v>71</v>
      </c>
      <c r="C88" s="82">
        <f>P69-C69</f>
        <v>-7.8999999999999995</v>
      </c>
      <c r="D88" s="82">
        <f>D69-C69</f>
        <v>-4.2089999999999996</v>
      </c>
      <c r="E88" s="82">
        <f t="shared" ref="E88:M88" si="15">E69-D69</f>
        <v>-30.011999999999997</v>
      </c>
      <c r="F88" s="82">
        <f t="shared" si="15"/>
        <v>-22.106000000000002</v>
      </c>
      <c r="G88" s="82">
        <f t="shared" si="15"/>
        <v>19.510999999999996</v>
      </c>
      <c r="H88" s="82">
        <f t="shared" si="15"/>
        <v>25.413000000000004</v>
      </c>
      <c r="I88" s="82">
        <f t="shared" si="15"/>
        <v>-90.034999999999997</v>
      </c>
      <c r="J88" s="82">
        <f t="shared" si="15"/>
        <v>36.940000000000005</v>
      </c>
      <c r="K88" s="82">
        <f t="shared" si="15"/>
        <v>81.74799999999999</v>
      </c>
      <c r="L88" s="82">
        <f t="shared" si="15"/>
        <v>-9.1720000000000006</v>
      </c>
      <c r="M88" s="83">
        <f t="shared" si="15"/>
        <v>2.0210000000000008</v>
      </c>
    </row>
    <row r="89" spans="2:13" ht="15" customHeight="1" x14ac:dyDescent="0.3">
      <c r="B89" s="86" t="s">
        <v>72</v>
      </c>
      <c r="C89" s="82">
        <f t="shared" ref="C89:C91" si="16">P70-C70</f>
        <v>0.79300000000000015</v>
      </c>
      <c r="D89" s="82">
        <f t="shared" ref="D89:M91" si="17">D70-C70</f>
        <v>-0.1419999999999999</v>
      </c>
      <c r="E89" s="82">
        <f t="shared" si="17"/>
        <v>-0.59400000000000031</v>
      </c>
      <c r="F89" s="82">
        <f t="shared" si="17"/>
        <v>-0.46399999999999975</v>
      </c>
      <c r="G89" s="82">
        <f t="shared" si="17"/>
        <v>0.8899999999999999</v>
      </c>
      <c r="H89" s="82">
        <f t="shared" si="17"/>
        <v>-1.2230000000000001</v>
      </c>
      <c r="I89" s="82">
        <f t="shared" si="17"/>
        <v>0.56300000000000017</v>
      </c>
      <c r="J89" s="82">
        <f t="shared" si="17"/>
        <v>-0.64100000000000001</v>
      </c>
      <c r="K89" s="82">
        <f t="shared" si="17"/>
        <v>1.079</v>
      </c>
      <c r="L89" s="82">
        <f t="shared" si="17"/>
        <v>-0.77300000000000013</v>
      </c>
      <c r="M89" s="83">
        <f t="shared" si="17"/>
        <v>0.17600000000000016</v>
      </c>
    </row>
    <row r="90" spans="2:13" ht="15" customHeight="1" x14ac:dyDescent="0.3">
      <c r="B90" s="92" t="s">
        <v>73</v>
      </c>
      <c r="C90" s="93">
        <f t="shared" si="16"/>
        <v>-4.0229999999999997</v>
      </c>
      <c r="D90" s="93">
        <f t="shared" si="17"/>
        <v>6.1670000000000016</v>
      </c>
      <c r="E90" s="93">
        <f t="shared" si="17"/>
        <v>7.9919999999999973</v>
      </c>
      <c r="F90" s="93">
        <f t="shared" si="17"/>
        <v>7.3230000000000004</v>
      </c>
      <c r="G90" s="93">
        <f t="shared" si="17"/>
        <v>10.893000000000008</v>
      </c>
      <c r="H90" s="93">
        <f t="shared" si="17"/>
        <v>24.256</v>
      </c>
      <c r="I90" s="93">
        <f t="shared" si="17"/>
        <v>26.019999999999996</v>
      </c>
      <c r="J90" s="93">
        <f t="shared" si="17"/>
        <v>19.628999999999991</v>
      </c>
      <c r="K90" s="93">
        <f t="shared" si="17"/>
        <v>38.973000000000013</v>
      </c>
      <c r="L90" s="93">
        <f t="shared" si="17"/>
        <v>17.423000000000002</v>
      </c>
      <c r="M90" s="94">
        <f t="shared" si="17"/>
        <v>21.994</v>
      </c>
    </row>
    <row r="91" spans="2:13" ht="15" customHeight="1" x14ac:dyDescent="0.3">
      <c r="B91" s="95" t="s">
        <v>74</v>
      </c>
      <c r="C91" s="90">
        <f t="shared" si="16"/>
        <v>-2.3410000000000002</v>
      </c>
      <c r="D91" s="90">
        <f t="shared" si="17"/>
        <v>-1.5289999999999999</v>
      </c>
      <c r="E91" s="90">
        <f t="shared" si="17"/>
        <v>-19.916999999999998</v>
      </c>
      <c r="F91" s="90">
        <f t="shared" si="17"/>
        <v>-24.773000000000003</v>
      </c>
      <c r="G91" s="90">
        <f t="shared" si="17"/>
        <v>2.7880000000000038</v>
      </c>
      <c r="H91" s="90">
        <f t="shared" si="17"/>
        <v>14.109000000000002</v>
      </c>
      <c r="I91" s="90">
        <f t="shared" si="17"/>
        <v>-96.97</v>
      </c>
      <c r="J91" s="90">
        <f t="shared" si="17"/>
        <v>25.781000000000006</v>
      </c>
      <c r="K91" s="90">
        <f t="shared" si="17"/>
        <v>66.239999999999995</v>
      </c>
      <c r="L91" s="90">
        <f t="shared" si="17"/>
        <v>1.1970000000000027</v>
      </c>
      <c r="M91" s="91">
        <f t="shared" si="17"/>
        <v>-6.1259999999999977</v>
      </c>
    </row>
    <row r="93" spans="2:13" ht="11.45" customHeight="1" x14ac:dyDescent="0.25">
      <c r="E93" s="80">
        <f>E88-E91</f>
        <v>-10.094999999999999</v>
      </c>
      <c r="F93" s="80">
        <f t="shared" ref="F93:G93" si="18">F88-F91</f>
        <v>2.6670000000000016</v>
      </c>
      <c r="G93" s="80">
        <f t="shared" si="18"/>
        <v>16.722999999999992</v>
      </c>
    </row>
  </sheetData>
  <sortState ref="P10:AB17">
    <sortCondition descending="1" ref="AB10:AB17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71"/>
  <sheetViews>
    <sheetView topLeftCell="A20" workbookViewId="0">
      <selection activeCell="F46" sqref="F46"/>
    </sheetView>
  </sheetViews>
  <sheetFormatPr baseColWidth="10" defaultColWidth="9.140625" defaultRowHeight="11.45" customHeight="1" x14ac:dyDescent="0.25"/>
  <cols>
    <col min="2" max="2" width="51.42578125" customWidth="1"/>
    <col min="3" max="14" width="10" customWidth="1"/>
  </cols>
  <sheetData>
    <row r="1" spans="2:14" ht="15" x14ac:dyDescent="0.25">
      <c r="B1" s="3" t="s">
        <v>46</v>
      </c>
    </row>
    <row r="2" spans="2:14" ht="15" x14ac:dyDescent="0.25">
      <c r="B2" s="2" t="s">
        <v>47</v>
      </c>
      <c r="C2" s="1" t="s">
        <v>0</v>
      </c>
    </row>
    <row r="3" spans="2:14" ht="15" x14ac:dyDescent="0.25">
      <c r="B3" s="2" t="s">
        <v>48</v>
      </c>
      <c r="C3" s="2" t="s">
        <v>6</v>
      </c>
    </row>
    <row r="5" spans="2:14" ht="15" x14ac:dyDescent="0.25">
      <c r="B5" s="1" t="s">
        <v>11</v>
      </c>
      <c r="D5" s="2" t="s">
        <v>15</v>
      </c>
    </row>
    <row r="6" spans="2:14" ht="15" x14ac:dyDescent="0.25">
      <c r="B6" s="1" t="s">
        <v>12</v>
      </c>
      <c r="D6" s="2" t="s">
        <v>16</v>
      </c>
    </row>
    <row r="7" spans="2:14" ht="15" x14ac:dyDescent="0.25">
      <c r="B7" s="1" t="s">
        <v>13</v>
      </c>
      <c r="D7" s="2" t="s">
        <v>17</v>
      </c>
    </row>
    <row r="9" spans="2:14" ht="15" x14ac:dyDescent="0.25">
      <c r="B9" s="21" t="s">
        <v>49</v>
      </c>
      <c r="C9" s="22" t="s">
        <v>34</v>
      </c>
      <c r="D9" s="22" t="s">
        <v>35</v>
      </c>
      <c r="E9" s="22" t="s">
        <v>36</v>
      </c>
      <c r="F9" s="22" t="s">
        <v>37</v>
      </c>
      <c r="G9" s="22" t="s">
        <v>38</v>
      </c>
      <c r="H9" s="22" t="s">
        <v>39</v>
      </c>
      <c r="I9" s="22" t="s">
        <v>40</v>
      </c>
      <c r="J9" s="22" t="s">
        <v>41</v>
      </c>
      <c r="K9" s="22" t="s">
        <v>42</v>
      </c>
      <c r="L9" s="22" t="s">
        <v>43</v>
      </c>
      <c r="M9" s="22" t="s">
        <v>44</v>
      </c>
      <c r="N9" s="22" t="s">
        <v>45</v>
      </c>
    </row>
    <row r="10" spans="2:14" ht="15" x14ac:dyDescent="0.25">
      <c r="B10" s="23" t="s">
        <v>23</v>
      </c>
      <c r="C10" s="24">
        <v>176893.6</v>
      </c>
      <c r="D10" s="24">
        <v>183192.7</v>
      </c>
      <c r="E10" s="24">
        <v>200818.3</v>
      </c>
      <c r="F10" s="24">
        <v>272544.3</v>
      </c>
      <c r="G10" s="24">
        <v>276205.90000000002</v>
      </c>
      <c r="H10" s="24">
        <v>308522.8</v>
      </c>
      <c r="I10" s="24">
        <v>334865.7</v>
      </c>
      <c r="J10" s="24">
        <v>363674.9</v>
      </c>
      <c r="K10" s="24">
        <v>382207.1</v>
      </c>
      <c r="L10" s="24">
        <v>449216.5</v>
      </c>
      <c r="M10" s="24">
        <v>520935.3</v>
      </c>
      <c r="N10" s="24">
        <v>509951.8</v>
      </c>
    </row>
    <row r="11" spans="2:14" ht="15" x14ac:dyDescent="0.25">
      <c r="B11" s="23" t="s">
        <v>24</v>
      </c>
      <c r="C11" s="25">
        <v>111452.9</v>
      </c>
      <c r="D11" s="25">
        <v>111655.8</v>
      </c>
      <c r="E11" s="25">
        <v>115780.6</v>
      </c>
      <c r="F11" s="25">
        <v>119851.1</v>
      </c>
      <c r="G11" s="25">
        <v>125626.4</v>
      </c>
      <c r="H11" s="25">
        <v>131564.9</v>
      </c>
      <c r="I11" s="25">
        <v>140332.4</v>
      </c>
      <c r="J11" s="25">
        <v>148439.1</v>
      </c>
      <c r="K11" s="25">
        <v>142740.29999999999</v>
      </c>
      <c r="L11" s="25">
        <v>158436.6</v>
      </c>
      <c r="M11" s="25">
        <v>183566.2</v>
      </c>
      <c r="N11" s="25">
        <v>205966.6</v>
      </c>
    </row>
    <row r="12" spans="2:14" ht="15" x14ac:dyDescent="0.25">
      <c r="B12" s="23" t="s">
        <v>53</v>
      </c>
      <c r="C12" s="24">
        <v>35126.9</v>
      </c>
      <c r="D12" s="24">
        <v>33592.199999999997</v>
      </c>
      <c r="E12" s="24">
        <v>44002.6</v>
      </c>
      <c r="F12" s="24">
        <v>71022.100000000006</v>
      </c>
      <c r="G12" s="24">
        <v>98313.2</v>
      </c>
      <c r="H12" s="26">
        <v>104952</v>
      </c>
      <c r="I12" s="24">
        <v>94422.5</v>
      </c>
      <c r="J12" s="24">
        <v>195342.7</v>
      </c>
      <c r="K12" s="26">
        <v>162296</v>
      </c>
      <c r="L12" s="26">
        <v>103818</v>
      </c>
      <c r="M12" s="26">
        <v>119391</v>
      </c>
      <c r="N12" s="24">
        <v>134281.79999999999</v>
      </c>
    </row>
    <row r="13" spans="2:14" ht="15" x14ac:dyDescent="0.25">
      <c r="B13" s="23" t="s">
        <v>27</v>
      </c>
      <c r="C13" s="25">
        <v>101868.5</v>
      </c>
      <c r="D13" s="25">
        <v>98732.7</v>
      </c>
      <c r="E13" s="25">
        <v>114460.3</v>
      </c>
      <c r="F13" s="25">
        <v>200326.9</v>
      </c>
      <c r="G13" s="25">
        <v>193236.8</v>
      </c>
      <c r="H13" s="25">
        <v>196950.2</v>
      </c>
      <c r="I13" s="25">
        <v>210906.4</v>
      </c>
      <c r="J13" s="25">
        <v>225093.3</v>
      </c>
      <c r="K13" s="25">
        <v>242610.3</v>
      </c>
      <c r="L13" s="25">
        <v>280655.5</v>
      </c>
      <c r="M13" s="25">
        <v>354785.6</v>
      </c>
      <c r="N13" s="25">
        <v>305679.5</v>
      </c>
    </row>
    <row r="14" spans="2:14" ht="15" x14ac:dyDescent="0.25">
      <c r="B14" s="23" t="s">
        <v>28</v>
      </c>
      <c r="C14" s="24">
        <v>81503.399999999994</v>
      </c>
      <c r="D14" s="24">
        <v>93196.1</v>
      </c>
      <c r="E14" s="24">
        <v>107089.2</v>
      </c>
      <c r="F14" s="24">
        <v>134697.29999999999</v>
      </c>
      <c r="G14" s="24">
        <v>149803.1</v>
      </c>
      <c r="H14" s="24">
        <v>188132.6</v>
      </c>
      <c r="I14" s="24">
        <v>200863.3</v>
      </c>
      <c r="J14" s="24">
        <v>237761.4</v>
      </c>
      <c r="K14" s="24">
        <v>275138.5</v>
      </c>
      <c r="L14" s="24">
        <v>317049.8</v>
      </c>
      <c r="M14" s="24">
        <v>357251.9</v>
      </c>
      <c r="N14" s="24">
        <v>383052.3</v>
      </c>
    </row>
    <row r="15" spans="2:14" ht="15" x14ac:dyDescent="0.25">
      <c r="B15" s="23" t="s">
        <v>29</v>
      </c>
      <c r="C15" s="25">
        <v>64973.1</v>
      </c>
      <c r="D15" s="25">
        <v>64226.5</v>
      </c>
      <c r="E15" s="25">
        <v>73730.399999999994</v>
      </c>
      <c r="F15" s="27">
        <v>86933</v>
      </c>
      <c r="G15" s="25">
        <v>87072.2</v>
      </c>
      <c r="H15" s="25">
        <v>88705.9</v>
      </c>
      <c r="I15" s="25">
        <v>102311.8</v>
      </c>
      <c r="J15" s="25">
        <v>107828.1</v>
      </c>
      <c r="K15" s="25">
        <v>100166.39999999999</v>
      </c>
      <c r="L15" s="25">
        <v>112240.5</v>
      </c>
      <c r="M15" s="25">
        <v>149652.20000000001</v>
      </c>
      <c r="N15" s="25">
        <v>149620.4</v>
      </c>
    </row>
    <row r="16" spans="2:14" ht="15" x14ac:dyDescent="0.25">
      <c r="B16" s="23" t="s">
        <v>30</v>
      </c>
      <c r="C16" s="24">
        <v>87864.9</v>
      </c>
      <c r="D16" s="24">
        <v>91577.2</v>
      </c>
      <c r="E16" s="24">
        <v>109680.1</v>
      </c>
      <c r="F16" s="24">
        <v>167299.1</v>
      </c>
      <c r="G16" s="24">
        <v>204510.8</v>
      </c>
      <c r="H16" s="24">
        <v>223329.7</v>
      </c>
      <c r="I16" s="24">
        <v>210647.2</v>
      </c>
      <c r="J16" s="24">
        <v>337579.9</v>
      </c>
      <c r="K16" s="24">
        <v>338017.2</v>
      </c>
      <c r="L16" s="24">
        <v>298180.7</v>
      </c>
      <c r="M16" s="24">
        <v>347554.8</v>
      </c>
      <c r="N16" s="24">
        <v>371334.5</v>
      </c>
    </row>
    <row r="17" spans="2:14" ht="15" x14ac:dyDescent="0.25">
      <c r="B17" s="23" t="s">
        <v>31</v>
      </c>
      <c r="C17" s="25">
        <v>36895.4</v>
      </c>
      <c r="D17" s="25">
        <v>34506.199999999997</v>
      </c>
      <c r="E17" s="25">
        <v>40729.9</v>
      </c>
      <c r="F17" s="25">
        <v>113393.9</v>
      </c>
      <c r="G17" s="25">
        <v>106164.6</v>
      </c>
      <c r="H17" s="25">
        <v>108244.2</v>
      </c>
      <c r="I17" s="25">
        <v>108594.5</v>
      </c>
      <c r="J17" s="25">
        <v>117265.2</v>
      </c>
      <c r="K17" s="25">
        <v>142443.9</v>
      </c>
      <c r="L17" s="27">
        <v>168415</v>
      </c>
      <c r="M17" s="25">
        <v>205133.4</v>
      </c>
      <c r="N17" s="25">
        <v>156059.1</v>
      </c>
    </row>
    <row r="18" spans="2:14" ht="15" x14ac:dyDescent="0.25">
      <c r="B18" s="23" t="s">
        <v>32</v>
      </c>
      <c r="C18" s="24">
        <v>-6361.5</v>
      </c>
      <c r="D18" s="24">
        <v>1618.9</v>
      </c>
      <c r="E18" s="24">
        <v>-2590.9</v>
      </c>
      <c r="F18" s="24">
        <v>-32601.9</v>
      </c>
      <c r="G18" s="24">
        <v>-54707.7</v>
      </c>
      <c r="H18" s="24">
        <v>-35197.199999999997</v>
      </c>
      <c r="I18" s="24">
        <v>-9783.7999999999993</v>
      </c>
      <c r="J18" s="24">
        <v>-99818.5</v>
      </c>
      <c r="K18" s="24">
        <v>-62878.7</v>
      </c>
      <c r="L18" s="24">
        <v>18869.099999999999</v>
      </c>
      <c r="M18" s="24">
        <v>9697.1</v>
      </c>
      <c r="N18" s="24">
        <v>11717.8</v>
      </c>
    </row>
    <row r="19" spans="2:14" ht="15" x14ac:dyDescent="0.25">
      <c r="B19" s="23" t="s">
        <v>54</v>
      </c>
      <c r="C19" s="25">
        <v>-220.1</v>
      </c>
      <c r="D19" s="25">
        <v>1819.6</v>
      </c>
      <c r="E19" s="25">
        <v>2896.1</v>
      </c>
      <c r="F19" s="27">
        <v>879</v>
      </c>
      <c r="G19" s="25">
        <v>809.3</v>
      </c>
      <c r="H19" s="25">
        <v>-1041.2</v>
      </c>
      <c r="I19" s="25">
        <v>1300.0999999999999</v>
      </c>
      <c r="J19" s="25">
        <v>2446.5</v>
      </c>
      <c r="K19" s="25">
        <v>-2394.4</v>
      </c>
      <c r="L19" s="25">
        <v>-322.2</v>
      </c>
      <c r="M19" s="25">
        <v>3147.6</v>
      </c>
      <c r="N19" s="25">
        <v>1926.5</v>
      </c>
    </row>
    <row r="20" spans="2:14" ht="11.45" customHeight="1" x14ac:dyDescent="0.25">
      <c r="B20" s="28" t="s">
        <v>55</v>
      </c>
      <c r="C20" s="20">
        <f>C11+C12+C17+C18+C19</f>
        <v>176893.59999999998</v>
      </c>
      <c r="D20" s="20">
        <f t="shared" ref="D20:N20" si="0">D11+D12+D17+D18+D19</f>
        <v>183192.7</v>
      </c>
      <c r="E20" s="20">
        <f t="shared" si="0"/>
        <v>200818.30000000002</v>
      </c>
      <c r="F20" s="20">
        <f t="shared" si="0"/>
        <v>272544.19999999995</v>
      </c>
      <c r="G20" s="20">
        <f t="shared" si="0"/>
        <v>276205.79999999993</v>
      </c>
      <c r="H20" s="20">
        <f t="shared" si="0"/>
        <v>308522.69999999995</v>
      </c>
      <c r="I20" s="20">
        <f t="shared" si="0"/>
        <v>334865.7</v>
      </c>
      <c r="J20" s="20">
        <f t="shared" si="0"/>
        <v>363675.00000000006</v>
      </c>
      <c r="K20" s="20">
        <f t="shared" si="0"/>
        <v>382207.09999999992</v>
      </c>
      <c r="L20" s="20">
        <f t="shared" si="0"/>
        <v>449216.49999999994</v>
      </c>
      <c r="M20" s="20">
        <f t="shared" si="0"/>
        <v>520935.29999999993</v>
      </c>
      <c r="N20" s="20">
        <f t="shared" si="0"/>
        <v>509951.8</v>
      </c>
    </row>
    <row r="21" spans="2:14" ht="15" x14ac:dyDescent="0.25">
      <c r="B21" s="1"/>
    </row>
    <row r="22" spans="2:14" ht="15" x14ac:dyDescent="0.25">
      <c r="B22" s="5" t="s">
        <v>49</v>
      </c>
      <c r="C22" s="4" t="s">
        <v>34</v>
      </c>
      <c r="D22" s="4" t="s">
        <v>35</v>
      </c>
      <c r="E22" s="4" t="s">
        <v>36</v>
      </c>
      <c r="F22" s="4" t="s">
        <v>37</v>
      </c>
      <c r="G22" s="4" t="s">
        <v>38</v>
      </c>
      <c r="H22" s="4" t="s">
        <v>39</v>
      </c>
      <c r="I22" s="4" t="s">
        <v>40</v>
      </c>
      <c r="J22" s="4" t="s">
        <v>41</v>
      </c>
      <c r="K22" s="4" t="s">
        <v>42</v>
      </c>
      <c r="L22" s="4" t="s">
        <v>43</v>
      </c>
      <c r="M22" s="4" t="s">
        <v>44</v>
      </c>
      <c r="N22" s="4" t="s">
        <v>45</v>
      </c>
    </row>
    <row r="23" spans="2:14" ht="11.45" customHeight="1" x14ac:dyDescent="0.25">
      <c r="B23" s="23" t="s">
        <v>23</v>
      </c>
      <c r="C23" s="15">
        <f>C10/1000</f>
        <v>176.89359999999999</v>
      </c>
      <c r="D23" s="15">
        <f t="shared" ref="D23:N23" si="1">D10/1000</f>
        <v>183.1927</v>
      </c>
      <c r="E23" s="15">
        <f t="shared" si="1"/>
        <v>200.81829999999999</v>
      </c>
      <c r="F23" s="15">
        <f t="shared" si="1"/>
        <v>272.54429999999996</v>
      </c>
      <c r="G23" s="15">
        <f t="shared" si="1"/>
        <v>276.20590000000004</v>
      </c>
      <c r="H23" s="15">
        <f t="shared" si="1"/>
        <v>308.52279999999996</v>
      </c>
      <c r="I23" s="15">
        <f t="shared" si="1"/>
        <v>334.8657</v>
      </c>
      <c r="J23" s="15">
        <f t="shared" si="1"/>
        <v>363.67490000000004</v>
      </c>
      <c r="K23" s="15">
        <f t="shared" si="1"/>
        <v>382.20709999999997</v>
      </c>
      <c r="L23" s="15">
        <f t="shared" si="1"/>
        <v>449.2165</v>
      </c>
      <c r="M23" s="15">
        <f t="shared" si="1"/>
        <v>520.93529999999998</v>
      </c>
      <c r="N23" s="15">
        <f t="shared" si="1"/>
        <v>509.95179999999999</v>
      </c>
    </row>
    <row r="24" spans="2:14" ht="11.45" customHeight="1" x14ac:dyDescent="0.25">
      <c r="B24" s="23" t="s">
        <v>24</v>
      </c>
      <c r="C24" s="15">
        <f t="shared" ref="C24:C32" si="2">C11/1000</f>
        <v>111.4529</v>
      </c>
      <c r="D24" s="15">
        <f t="shared" ref="D24:N24" si="3">D11/1000</f>
        <v>111.6558</v>
      </c>
      <c r="E24" s="15">
        <f t="shared" si="3"/>
        <v>115.78060000000001</v>
      </c>
      <c r="F24" s="15">
        <f t="shared" si="3"/>
        <v>119.8511</v>
      </c>
      <c r="G24" s="15">
        <f t="shared" si="3"/>
        <v>125.62639999999999</v>
      </c>
      <c r="H24" s="15">
        <f t="shared" si="3"/>
        <v>131.56489999999999</v>
      </c>
      <c r="I24" s="15">
        <f t="shared" si="3"/>
        <v>140.33240000000001</v>
      </c>
      <c r="J24" s="15">
        <f t="shared" si="3"/>
        <v>148.4391</v>
      </c>
      <c r="K24" s="15">
        <f t="shared" si="3"/>
        <v>142.74029999999999</v>
      </c>
      <c r="L24" s="15">
        <f t="shared" si="3"/>
        <v>158.4366</v>
      </c>
      <c r="M24" s="15">
        <f t="shared" si="3"/>
        <v>183.56620000000001</v>
      </c>
      <c r="N24" s="15">
        <f t="shared" si="3"/>
        <v>205.9666</v>
      </c>
    </row>
    <row r="25" spans="2:14" ht="11.45" customHeight="1" x14ac:dyDescent="0.25">
      <c r="B25" s="55" t="s">
        <v>53</v>
      </c>
      <c r="C25" s="57">
        <f t="shared" si="2"/>
        <v>35.126899999999999</v>
      </c>
      <c r="D25" s="57">
        <f t="shared" ref="D25:N25" si="4">D12/1000</f>
        <v>33.592199999999998</v>
      </c>
      <c r="E25" s="57">
        <f t="shared" si="4"/>
        <v>44.002600000000001</v>
      </c>
      <c r="F25" s="57">
        <f t="shared" si="4"/>
        <v>71.022100000000009</v>
      </c>
      <c r="G25" s="57">
        <f t="shared" si="4"/>
        <v>98.313199999999995</v>
      </c>
      <c r="H25" s="57">
        <f t="shared" si="4"/>
        <v>104.952</v>
      </c>
      <c r="I25" s="57">
        <f t="shared" si="4"/>
        <v>94.422499999999999</v>
      </c>
      <c r="J25" s="57">
        <f t="shared" si="4"/>
        <v>195.34270000000001</v>
      </c>
      <c r="K25" s="57">
        <f t="shared" si="4"/>
        <v>162.29599999999999</v>
      </c>
      <c r="L25" s="57">
        <f t="shared" si="4"/>
        <v>103.818</v>
      </c>
      <c r="M25" s="57">
        <f t="shared" si="4"/>
        <v>119.39100000000001</v>
      </c>
      <c r="N25" s="57">
        <f t="shared" si="4"/>
        <v>134.28179999999998</v>
      </c>
    </row>
    <row r="26" spans="2:14" ht="11.45" customHeight="1" x14ac:dyDescent="0.25">
      <c r="B26" s="23" t="s">
        <v>27</v>
      </c>
      <c r="C26" s="15">
        <f t="shared" si="2"/>
        <v>101.8685</v>
      </c>
      <c r="D26" s="15">
        <f t="shared" ref="D26:N26" si="5">D13/1000</f>
        <v>98.732699999999994</v>
      </c>
      <c r="E26" s="15">
        <f t="shared" si="5"/>
        <v>114.4603</v>
      </c>
      <c r="F26" s="15">
        <f t="shared" si="5"/>
        <v>200.32689999999999</v>
      </c>
      <c r="G26" s="15">
        <f t="shared" si="5"/>
        <v>193.23679999999999</v>
      </c>
      <c r="H26" s="15">
        <f t="shared" si="5"/>
        <v>196.95020000000002</v>
      </c>
      <c r="I26" s="15">
        <f t="shared" si="5"/>
        <v>210.90639999999999</v>
      </c>
      <c r="J26" s="15">
        <f t="shared" si="5"/>
        <v>225.0933</v>
      </c>
      <c r="K26" s="15">
        <f t="shared" si="5"/>
        <v>242.6103</v>
      </c>
      <c r="L26" s="15">
        <f t="shared" si="5"/>
        <v>280.65550000000002</v>
      </c>
      <c r="M26" s="15">
        <f t="shared" si="5"/>
        <v>354.78559999999999</v>
      </c>
      <c r="N26" s="15">
        <f t="shared" si="5"/>
        <v>305.67950000000002</v>
      </c>
    </row>
    <row r="27" spans="2:14" ht="11.45" customHeight="1" x14ac:dyDescent="0.25">
      <c r="B27" s="23" t="s">
        <v>28</v>
      </c>
      <c r="C27" s="15">
        <f t="shared" si="2"/>
        <v>81.503399999999999</v>
      </c>
      <c r="D27" s="15">
        <f t="shared" ref="D27:N27" si="6">D14/1000</f>
        <v>93.196100000000001</v>
      </c>
      <c r="E27" s="15">
        <f t="shared" si="6"/>
        <v>107.08919999999999</v>
      </c>
      <c r="F27" s="15">
        <f t="shared" si="6"/>
        <v>134.69729999999998</v>
      </c>
      <c r="G27" s="15">
        <f t="shared" si="6"/>
        <v>149.8031</v>
      </c>
      <c r="H27" s="15">
        <f t="shared" si="6"/>
        <v>188.1326</v>
      </c>
      <c r="I27" s="15">
        <f t="shared" si="6"/>
        <v>200.86329999999998</v>
      </c>
      <c r="J27" s="15">
        <f t="shared" si="6"/>
        <v>237.76139999999998</v>
      </c>
      <c r="K27" s="15">
        <f t="shared" si="6"/>
        <v>275.13850000000002</v>
      </c>
      <c r="L27" s="15">
        <f t="shared" si="6"/>
        <v>317.0498</v>
      </c>
      <c r="M27" s="15">
        <f t="shared" si="6"/>
        <v>357.25190000000003</v>
      </c>
      <c r="N27" s="15">
        <f t="shared" si="6"/>
        <v>383.0523</v>
      </c>
    </row>
    <row r="28" spans="2:14" ht="11.45" customHeight="1" x14ac:dyDescent="0.25">
      <c r="B28" s="23" t="s">
        <v>29</v>
      </c>
      <c r="C28" s="15">
        <f t="shared" si="2"/>
        <v>64.973100000000002</v>
      </c>
      <c r="D28" s="15">
        <f t="shared" ref="D28:N28" si="7">D15/1000</f>
        <v>64.226500000000001</v>
      </c>
      <c r="E28" s="15">
        <f t="shared" si="7"/>
        <v>73.730399999999989</v>
      </c>
      <c r="F28" s="15">
        <f t="shared" si="7"/>
        <v>86.933000000000007</v>
      </c>
      <c r="G28" s="15">
        <f t="shared" si="7"/>
        <v>87.072199999999995</v>
      </c>
      <c r="H28" s="15">
        <f t="shared" si="7"/>
        <v>88.7059</v>
      </c>
      <c r="I28" s="15">
        <f t="shared" si="7"/>
        <v>102.31180000000001</v>
      </c>
      <c r="J28" s="15">
        <f t="shared" si="7"/>
        <v>107.82810000000001</v>
      </c>
      <c r="K28" s="15">
        <f t="shared" si="7"/>
        <v>100.1664</v>
      </c>
      <c r="L28" s="15">
        <f t="shared" si="7"/>
        <v>112.2405</v>
      </c>
      <c r="M28" s="15">
        <f t="shared" si="7"/>
        <v>149.65220000000002</v>
      </c>
      <c r="N28" s="15">
        <f t="shared" si="7"/>
        <v>149.62039999999999</v>
      </c>
    </row>
    <row r="29" spans="2:14" ht="11.45" customHeight="1" x14ac:dyDescent="0.25">
      <c r="B29" s="23" t="s">
        <v>30</v>
      </c>
      <c r="C29" s="15">
        <f t="shared" si="2"/>
        <v>87.864899999999992</v>
      </c>
      <c r="D29" s="15">
        <f t="shared" ref="D29:N29" si="8">D16/1000</f>
        <v>91.577199999999991</v>
      </c>
      <c r="E29" s="15">
        <f t="shared" si="8"/>
        <v>109.68010000000001</v>
      </c>
      <c r="F29" s="15">
        <f t="shared" si="8"/>
        <v>167.29910000000001</v>
      </c>
      <c r="G29" s="15">
        <f t="shared" si="8"/>
        <v>204.51079999999999</v>
      </c>
      <c r="H29" s="15">
        <f t="shared" si="8"/>
        <v>223.3297</v>
      </c>
      <c r="I29" s="15">
        <f t="shared" si="8"/>
        <v>210.6472</v>
      </c>
      <c r="J29" s="15">
        <f t="shared" si="8"/>
        <v>337.57990000000001</v>
      </c>
      <c r="K29" s="15">
        <f t="shared" si="8"/>
        <v>338.0172</v>
      </c>
      <c r="L29" s="15">
        <f t="shared" si="8"/>
        <v>298.1807</v>
      </c>
      <c r="M29" s="15">
        <f t="shared" si="8"/>
        <v>347.5548</v>
      </c>
      <c r="N29" s="15">
        <f t="shared" si="8"/>
        <v>371.33449999999999</v>
      </c>
    </row>
    <row r="30" spans="2:14" ht="11.45" customHeight="1" x14ac:dyDescent="0.25">
      <c r="B30" s="23" t="s">
        <v>31</v>
      </c>
      <c r="C30" s="15">
        <f t="shared" si="2"/>
        <v>36.895400000000002</v>
      </c>
      <c r="D30" s="15">
        <f t="shared" ref="D30:N30" si="9">D17/1000</f>
        <v>34.5062</v>
      </c>
      <c r="E30" s="15">
        <f t="shared" si="9"/>
        <v>40.729900000000001</v>
      </c>
      <c r="F30" s="15">
        <f t="shared" si="9"/>
        <v>113.39389999999999</v>
      </c>
      <c r="G30" s="15">
        <f t="shared" si="9"/>
        <v>106.16460000000001</v>
      </c>
      <c r="H30" s="15">
        <f t="shared" si="9"/>
        <v>108.24419999999999</v>
      </c>
      <c r="I30" s="15">
        <f t="shared" si="9"/>
        <v>108.5945</v>
      </c>
      <c r="J30" s="15">
        <f t="shared" si="9"/>
        <v>117.26519999999999</v>
      </c>
      <c r="K30" s="15">
        <f t="shared" si="9"/>
        <v>142.44389999999999</v>
      </c>
      <c r="L30" s="15">
        <f t="shared" si="9"/>
        <v>168.41499999999999</v>
      </c>
      <c r="M30" s="15">
        <f t="shared" si="9"/>
        <v>205.13339999999999</v>
      </c>
      <c r="N30" s="15">
        <f t="shared" si="9"/>
        <v>156.0591</v>
      </c>
    </row>
    <row r="31" spans="2:14" ht="11.45" customHeight="1" x14ac:dyDescent="0.25">
      <c r="B31" s="23" t="s">
        <v>32</v>
      </c>
      <c r="C31" s="15">
        <f t="shared" si="2"/>
        <v>-6.3615000000000004</v>
      </c>
      <c r="D31" s="15">
        <f t="shared" ref="D31:N31" si="10">D18/1000</f>
        <v>1.6189</v>
      </c>
      <c r="E31" s="15">
        <f t="shared" si="10"/>
        <v>-2.5909</v>
      </c>
      <c r="F31" s="15">
        <f t="shared" si="10"/>
        <v>-32.601900000000001</v>
      </c>
      <c r="G31" s="15">
        <f t="shared" si="10"/>
        <v>-54.707699999999996</v>
      </c>
      <c r="H31" s="15">
        <f t="shared" si="10"/>
        <v>-35.197199999999995</v>
      </c>
      <c r="I31" s="15">
        <f t="shared" si="10"/>
        <v>-9.7837999999999994</v>
      </c>
      <c r="J31" s="15">
        <f t="shared" si="10"/>
        <v>-99.8185</v>
      </c>
      <c r="K31" s="15">
        <f t="shared" si="10"/>
        <v>-62.878699999999995</v>
      </c>
      <c r="L31" s="15">
        <f t="shared" si="10"/>
        <v>18.8691</v>
      </c>
      <c r="M31" s="15">
        <f t="shared" si="10"/>
        <v>9.6971000000000007</v>
      </c>
      <c r="N31" s="15">
        <f t="shared" si="10"/>
        <v>11.717799999999999</v>
      </c>
    </row>
    <row r="32" spans="2:14" ht="11.45" customHeight="1" x14ac:dyDescent="0.25">
      <c r="B32" s="23" t="s">
        <v>54</v>
      </c>
      <c r="C32" s="15">
        <f t="shared" si="2"/>
        <v>-0.22009999999999999</v>
      </c>
      <c r="D32" s="15">
        <f t="shared" ref="D32:N32" si="11">D19/1000</f>
        <v>1.8195999999999999</v>
      </c>
      <c r="E32" s="15">
        <f t="shared" si="11"/>
        <v>2.8961000000000001</v>
      </c>
      <c r="F32" s="15">
        <f t="shared" si="11"/>
        <v>0.879</v>
      </c>
      <c r="G32" s="15">
        <f t="shared" si="11"/>
        <v>0.80929999999999991</v>
      </c>
      <c r="H32" s="15">
        <f t="shared" si="11"/>
        <v>-1.0412000000000001</v>
      </c>
      <c r="I32" s="15">
        <f t="shared" si="11"/>
        <v>1.3000999999999998</v>
      </c>
      <c r="J32" s="15">
        <f t="shared" si="11"/>
        <v>2.4464999999999999</v>
      </c>
      <c r="K32" s="15">
        <f t="shared" si="11"/>
        <v>-2.3944000000000001</v>
      </c>
      <c r="L32" s="15">
        <f t="shared" si="11"/>
        <v>-0.32219999999999999</v>
      </c>
      <c r="M32" s="15">
        <f t="shared" si="11"/>
        <v>3.1475999999999997</v>
      </c>
      <c r="N32" s="15">
        <f t="shared" si="11"/>
        <v>1.9265000000000001</v>
      </c>
    </row>
    <row r="34" spans="2:14" ht="11.45" customHeight="1" x14ac:dyDescent="0.25">
      <c r="B34" s="46" t="s">
        <v>56</v>
      </c>
    </row>
    <row r="35" spans="2:14" ht="15" customHeight="1" x14ac:dyDescent="0.25">
      <c r="B35" s="29" t="s">
        <v>49</v>
      </c>
      <c r="C35" s="35" t="s">
        <v>35</v>
      </c>
      <c r="D35" s="36" t="s">
        <v>36</v>
      </c>
      <c r="E35" s="36" t="s">
        <v>37</v>
      </c>
      <c r="F35" s="36" t="s">
        <v>38</v>
      </c>
      <c r="G35" s="36" t="s">
        <v>39</v>
      </c>
      <c r="H35" s="36" t="s">
        <v>40</v>
      </c>
      <c r="I35" s="36" t="s">
        <v>41</v>
      </c>
      <c r="J35" s="36" t="s">
        <v>42</v>
      </c>
      <c r="K35" s="36" t="s">
        <v>43</v>
      </c>
      <c r="L35" s="36" t="s">
        <v>44</v>
      </c>
      <c r="M35" s="36" t="s">
        <v>45</v>
      </c>
    </row>
    <row r="36" spans="2:14" ht="15" customHeight="1" x14ac:dyDescent="0.25">
      <c r="B36" s="17" t="s">
        <v>23</v>
      </c>
      <c r="C36" s="47">
        <f>D23-C23</f>
        <v>6.2991000000000099</v>
      </c>
      <c r="D36" s="48">
        <f t="shared" ref="D36:M36" si="12">E23-D23</f>
        <v>17.625599999999991</v>
      </c>
      <c r="E36" s="48">
        <f t="shared" si="12"/>
        <v>71.725999999999971</v>
      </c>
      <c r="F36" s="48">
        <f t="shared" si="12"/>
        <v>3.6616000000000781</v>
      </c>
      <c r="G36" s="48">
        <f t="shared" si="12"/>
        <v>32.316899999999919</v>
      </c>
      <c r="H36" s="48">
        <f t="shared" si="12"/>
        <v>26.342900000000043</v>
      </c>
      <c r="I36" s="48">
        <f t="shared" si="12"/>
        <v>28.809200000000033</v>
      </c>
      <c r="J36" s="48">
        <f t="shared" si="12"/>
        <v>18.532199999999932</v>
      </c>
      <c r="K36" s="48">
        <f t="shared" si="12"/>
        <v>67.009400000000028</v>
      </c>
      <c r="L36" s="48">
        <f t="shared" si="12"/>
        <v>71.718799999999987</v>
      </c>
      <c r="M36" s="49">
        <f t="shared" si="12"/>
        <v>-10.983499999999992</v>
      </c>
      <c r="N36" s="12"/>
    </row>
    <row r="37" spans="2:14" ht="15" customHeight="1" x14ac:dyDescent="0.25">
      <c r="B37" s="31" t="s">
        <v>24</v>
      </c>
      <c r="C37" s="37">
        <f t="shared" ref="C37:M45" si="13">D24-C24</f>
        <v>0.20289999999999964</v>
      </c>
      <c r="D37" s="38">
        <f t="shared" si="13"/>
        <v>4.1248000000000076</v>
      </c>
      <c r="E37" s="38">
        <f t="shared" si="13"/>
        <v>4.0704999999999956</v>
      </c>
      <c r="F37" s="38">
        <f t="shared" si="13"/>
        <v>5.7752999999999872</v>
      </c>
      <c r="G37" s="38">
        <f t="shared" si="13"/>
        <v>5.9385000000000048</v>
      </c>
      <c r="H37" s="38">
        <f t="shared" si="13"/>
        <v>8.7675000000000125</v>
      </c>
      <c r="I37" s="38">
        <f t="shared" si="13"/>
        <v>8.1066999999999894</v>
      </c>
      <c r="J37" s="38">
        <f t="shared" si="13"/>
        <v>-5.6988000000000056</v>
      </c>
      <c r="K37" s="38">
        <f t="shared" si="13"/>
        <v>15.696300000000008</v>
      </c>
      <c r="L37" s="38">
        <f t="shared" si="13"/>
        <v>25.129600000000011</v>
      </c>
      <c r="M37" s="39">
        <f t="shared" si="13"/>
        <v>22.400399999999991</v>
      </c>
      <c r="N37" s="12"/>
    </row>
    <row r="38" spans="2:14" ht="15" customHeight="1" x14ac:dyDescent="0.25">
      <c r="B38" s="18" t="s">
        <v>53</v>
      </c>
      <c r="C38" s="43">
        <f t="shared" si="13"/>
        <v>-1.5347000000000008</v>
      </c>
      <c r="D38" s="44">
        <f t="shared" si="13"/>
        <v>10.410400000000003</v>
      </c>
      <c r="E38" s="44">
        <f t="shared" si="13"/>
        <v>27.019500000000008</v>
      </c>
      <c r="F38" s="44">
        <f t="shared" si="13"/>
        <v>27.291099999999986</v>
      </c>
      <c r="G38" s="44">
        <f t="shared" si="13"/>
        <v>6.6388000000000034</v>
      </c>
      <c r="H38" s="44">
        <f t="shared" si="13"/>
        <v>-10.529499999999999</v>
      </c>
      <c r="I38" s="44">
        <f t="shared" si="13"/>
        <v>100.92020000000001</v>
      </c>
      <c r="J38" s="44">
        <f t="shared" si="13"/>
        <v>-33.046700000000016</v>
      </c>
      <c r="K38" s="44">
        <f t="shared" si="13"/>
        <v>-58.477999999999994</v>
      </c>
      <c r="L38" s="44">
        <f t="shared" si="13"/>
        <v>15.573000000000008</v>
      </c>
      <c r="M38" s="45">
        <f t="shared" si="13"/>
        <v>14.89079999999997</v>
      </c>
      <c r="N38" s="12"/>
    </row>
    <row r="39" spans="2:14" ht="15" customHeight="1" x14ac:dyDescent="0.25">
      <c r="B39" s="31" t="s">
        <v>27</v>
      </c>
      <c r="C39" s="37">
        <f t="shared" si="13"/>
        <v>-3.1358000000000033</v>
      </c>
      <c r="D39" s="38">
        <f t="shared" si="13"/>
        <v>15.72760000000001</v>
      </c>
      <c r="E39" s="38">
        <f t="shared" si="13"/>
        <v>85.866599999999991</v>
      </c>
      <c r="F39" s="38">
        <f t="shared" si="13"/>
        <v>-7.0901000000000067</v>
      </c>
      <c r="G39" s="38">
        <f t="shared" si="13"/>
        <v>3.7134000000000356</v>
      </c>
      <c r="H39" s="38">
        <f t="shared" si="13"/>
        <v>13.956199999999967</v>
      </c>
      <c r="I39" s="38">
        <f t="shared" si="13"/>
        <v>14.186900000000009</v>
      </c>
      <c r="J39" s="38">
        <f t="shared" si="13"/>
        <v>17.516999999999996</v>
      </c>
      <c r="K39" s="38">
        <f t="shared" si="13"/>
        <v>38.045200000000023</v>
      </c>
      <c r="L39" s="38">
        <f t="shared" si="13"/>
        <v>74.13009999999997</v>
      </c>
      <c r="M39" s="39">
        <f t="shared" si="13"/>
        <v>-49.106099999999969</v>
      </c>
      <c r="N39" s="12"/>
    </row>
    <row r="40" spans="2:14" ht="15" customHeight="1" x14ac:dyDescent="0.25">
      <c r="B40" s="31" t="s">
        <v>28</v>
      </c>
      <c r="C40" s="37">
        <f t="shared" si="13"/>
        <v>11.692700000000002</v>
      </c>
      <c r="D40" s="38">
        <f t="shared" si="13"/>
        <v>13.89309999999999</v>
      </c>
      <c r="E40" s="38">
        <f t="shared" si="13"/>
        <v>27.608099999999993</v>
      </c>
      <c r="F40" s="38">
        <f t="shared" si="13"/>
        <v>15.105800000000016</v>
      </c>
      <c r="G40" s="38">
        <f t="shared" si="13"/>
        <v>38.329499999999996</v>
      </c>
      <c r="H40" s="38">
        <f t="shared" si="13"/>
        <v>12.730699999999985</v>
      </c>
      <c r="I40" s="38">
        <f t="shared" si="13"/>
        <v>36.898099999999999</v>
      </c>
      <c r="J40" s="38">
        <f t="shared" si="13"/>
        <v>37.377100000000041</v>
      </c>
      <c r="K40" s="38">
        <f t="shared" si="13"/>
        <v>41.911299999999983</v>
      </c>
      <c r="L40" s="38">
        <f t="shared" si="13"/>
        <v>40.20210000000003</v>
      </c>
      <c r="M40" s="39">
        <f t="shared" si="13"/>
        <v>25.800399999999968</v>
      </c>
      <c r="N40" s="12"/>
    </row>
    <row r="41" spans="2:14" ht="15" customHeight="1" x14ac:dyDescent="0.25">
      <c r="B41" s="31" t="s">
        <v>29</v>
      </c>
      <c r="C41" s="37">
        <f t="shared" si="13"/>
        <v>-0.74660000000000082</v>
      </c>
      <c r="D41" s="38">
        <f t="shared" si="13"/>
        <v>9.5038999999999874</v>
      </c>
      <c r="E41" s="38">
        <f t="shared" si="13"/>
        <v>13.202600000000018</v>
      </c>
      <c r="F41" s="38">
        <f t="shared" si="13"/>
        <v>0.13919999999998822</v>
      </c>
      <c r="G41" s="38">
        <f t="shared" si="13"/>
        <v>1.6337000000000046</v>
      </c>
      <c r="H41" s="38">
        <f t="shared" si="13"/>
        <v>13.605900000000005</v>
      </c>
      <c r="I41" s="38">
        <f t="shared" si="13"/>
        <v>5.5163000000000011</v>
      </c>
      <c r="J41" s="38">
        <f t="shared" si="13"/>
        <v>-7.6617000000000104</v>
      </c>
      <c r="K41" s="38">
        <f t="shared" si="13"/>
        <v>12.074100000000001</v>
      </c>
      <c r="L41" s="38">
        <f t="shared" si="13"/>
        <v>37.411700000000025</v>
      </c>
      <c r="M41" s="39">
        <f t="shared" si="13"/>
        <v>-3.1800000000032469E-2</v>
      </c>
      <c r="N41" s="12"/>
    </row>
    <row r="42" spans="2:14" ht="15" customHeight="1" x14ac:dyDescent="0.25">
      <c r="B42" s="31" t="s">
        <v>30</v>
      </c>
      <c r="C42" s="37">
        <f t="shared" si="13"/>
        <v>3.712299999999999</v>
      </c>
      <c r="D42" s="38">
        <f t="shared" si="13"/>
        <v>18.10290000000002</v>
      </c>
      <c r="E42" s="38">
        <f t="shared" si="13"/>
        <v>57.619</v>
      </c>
      <c r="F42" s="38">
        <f t="shared" si="13"/>
        <v>37.211699999999979</v>
      </c>
      <c r="G42" s="38">
        <f t="shared" si="13"/>
        <v>18.818900000000014</v>
      </c>
      <c r="H42" s="38">
        <f t="shared" si="13"/>
        <v>-12.682500000000005</v>
      </c>
      <c r="I42" s="38">
        <f t="shared" si="13"/>
        <v>126.93270000000001</v>
      </c>
      <c r="J42" s="38">
        <f t="shared" si="13"/>
        <v>0.43729999999999336</v>
      </c>
      <c r="K42" s="38">
        <f t="shared" si="13"/>
        <v>-39.836500000000001</v>
      </c>
      <c r="L42" s="38">
        <f t="shared" si="13"/>
        <v>49.374099999999999</v>
      </c>
      <c r="M42" s="39">
        <f t="shared" si="13"/>
        <v>23.779699999999991</v>
      </c>
      <c r="N42" s="12"/>
    </row>
    <row r="43" spans="2:14" ht="15" customHeight="1" x14ac:dyDescent="0.25">
      <c r="B43" s="18" t="s">
        <v>31</v>
      </c>
      <c r="C43" s="43">
        <f t="shared" si="13"/>
        <v>-2.3892000000000024</v>
      </c>
      <c r="D43" s="44">
        <f t="shared" si="13"/>
        <v>6.2237000000000009</v>
      </c>
      <c r="E43" s="44">
        <f t="shared" si="13"/>
        <v>72.663999999999987</v>
      </c>
      <c r="F43" s="44">
        <f t="shared" si="13"/>
        <v>-7.2292999999999807</v>
      </c>
      <c r="G43" s="44">
        <f t="shared" si="13"/>
        <v>2.079599999999985</v>
      </c>
      <c r="H43" s="44">
        <f t="shared" si="13"/>
        <v>0.35030000000000427</v>
      </c>
      <c r="I43" s="44">
        <f t="shared" si="13"/>
        <v>8.6706999999999965</v>
      </c>
      <c r="J43" s="44">
        <f t="shared" si="13"/>
        <v>25.178699999999992</v>
      </c>
      <c r="K43" s="44">
        <f t="shared" si="13"/>
        <v>25.971100000000007</v>
      </c>
      <c r="L43" s="44">
        <f t="shared" si="13"/>
        <v>36.718400000000003</v>
      </c>
      <c r="M43" s="45">
        <f t="shared" si="13"/>
        <v>-49.074299999999994</v>
      </c>
      <c r="N43" s="12"/>
    </row>
    <row r="44" spans="2:14" ht="15" customHeight="1" x14ac:dyDescent="0.25">
      <c r="B44" s="19" t="s">
        <v>32</v>
      </c>
      <c r="C44" s="43">
        <f t="shared" si="13"/>
        <v>7.9804000000000004</v>
      </c>
      <c r="D44" s="44">
        <f t="shared" si="13"/>
        <v>-4.2097999999999995</v>
      </c>
      <c r="E44" s="44">
        <f t="shared" si="13"/>
        <v>-30.010999999999999</v>
      </c>
      <c r="F44" s="44">
        <f t="shared" si="13"/>
        <v>-22.105799999999995</v>
      </c>
      <c r="G44" s="44">
        <f t="shared" si="13"/>
        <v>19.5105</v>
      </c>
      <c r="H44" s="44">
        <f t="shared" si="13"/>
        <v>25.413399999999996</v>
      </c>
      <c r="I44" s="44">
        <f t="shared" si="13"/>
        <v>-90.034700000000001</v>
      </c>
      <c r="J44" s="44">
        <f t="shared" si="13"/>
        <v>36.939800000000005</v>
      </c>
      <c r="K44" s="44">
        <f t="shared" si="13"/>
        <v>81.747799999999998</v>
      </c>
      <c r="L44" s="44">
        <f t="shared" si="13"/>
        <v>-9.1719999999999988</v>
      </c>
      <c r="M44" s="45">
        <f t="shared" si="13"/>
        <v>2.0206999999999979</v>
      </c>
      <c r="N44" s="12"/>
    </row>
    <row r="45" spans="2:14" ht="18.75" customHeight="1" x14ac:dyDescent="0.25">
      <c r="B45" s="32" t="s">
        <v>54</v>
      </c>
      <c r="C45" s="40">
        <f t="shared" si="13"/>
        <v>2.0396999999999998</v>
      </c>
      <c r="D45" s="41">
        <f t="shared" si="13"/>
        <v>1.0765000000000002</v>
      </c>
      <c r="E45" s="41">
        <f t="shared" si="13"/>
        <v>-2.0171000000000001</v>
      </c>
      <c r="F45" s="41">
        <f t="shared" si="13"/>
        <v>-6.9700000000000095E-2</v>
      </c>
      <c r="G45" s="41">
        <f t="shared" si="13"/>
        <v>-1.8505</v>
      </c>
      <c r="H45" s="41">
        <f t="shared" si="13"/>
        <v>2.3412999999999999</v>
      </c>
      <c r="I45" s="41">
        <f t="shared" si="13"/>
        <v>1.1464000000000001</v>
      </c>
      <c r="J45" s="41">
        <f t="shared" si="13"/>
        <v>-4.8408999999999995</v>
      </c>
      <c r="K45" s="41">
        <f t="shared" si="13"/>
        <v>2.0722</v>
      </c>
      <c r="L45" s="41">
        <f t="shared" si="13"/>
        <v>3.4697999999999998</v>
      </c>
      <c r="M45" s="42">
        <f t="shared" si="13"/>
        <v>-1.2210999999999996</v>
      </c>
    </row>
    <row r="46" spans="2:14" ht="18.75" customHeight="1" x14ac:dyDescent="0.25">
      <c r="B46" s="34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</row>
    <row r="47" spans="2:14" ht="11.45" customHeight="1" x14ac:dyDescent="0.25">
      <c r="B47" s="33" t="s">
        <v>52</v>
      </c>
      <c r="C47" s="30">
        <f>C37+C38+C43+C44+C45</f>
        <v>6.2990999999999966</v>
      </c>
      <c r="D47" s="30">
        <f t="shared" ref="D47:M47" si="14">D37+D38+D43+D44+D45</f>
        <v>17.625600000000009</v>
      </c>
      <c r="E47" s="30">
        <f t="shared" si="14"/>
        <v>71.725899999999996</v>
      </c>
      <c r="F47" s="30">
        <f t="shared" si="14"/>
        <v>3.6615999999999973</v>
      </c>
      <c r="G47" s="30">
        <f t="shared" si="14"/>
        <v>32.316899999999997</v>
      </c>
      <c r="H47" s="30">
        <f t="shared" si="14"/>
        <v>26.343000000000014</v>
      </c>
      <c r="I47" s="30">
        <f t="shared" si="14"/>
        <v>28.809299999999993</v>
      </c>
      <c r="J47" s="30">
        <f t="shared" si="14"/>
        <v>18.532099999999978</v>
      </c>
      <c r="K47" s="30">
        <f t="shared" si="14"/>
        <v>67.009400000000014</v>
      </c>
      <c r="L47" s="30">
        <f t="shared" si="14"/>
        <v>71.71880000000003</v>
      </c>
      <c r="M47" s="30">
        <f t="shared" si="14"/>
        <v>-10.983500000000035</v>
      </c>
    </row>
    <row r="50" spans="1:14" ht="15" x14ac:dyDescent="0.25">
      <c r="A50" s="52" t="s">
        <v>60</v>
      </c>
      <c r="C50" s="53" t="s">
        <v>61</v>
      </c>
    </row>
    <row r="51" spans="1:14" ht="11.45" customHeight="1" x14ac:dyDescent="0.25">
      <c r="B51" s="21" t="s">
        <v>49</v>
      </c>
      <c r="C51" s="22" t="s">
        <v>34</v>
      </c>
      <c r="D51" s="22" t="s">
        <v>35</v>
      </c>
      <c r="E51" s="22" t="s">
        <v>36</v>
      </c>
      <c r="F51" s="22" t="s">
        <v>37</v>
      </c>
      <c r="G51" s="22" t="s">
        <v>38</v>
      </c>
      <c r="H51" s="22" t="s">
        <v>39</v>
      </c>
      <c r="I51" s="22" t="s">
        <v>40</v>
      </c>
      <c r="J51" s="22" t="s">
        <v>41</v>
      </c>
      <c r="K51" s="22" t="s">
        <v>42</v>
      </c>
      <c r="L51" s="22" t="s">
        <v>43</v>
      </c>
      <c r="M51" s="22" t="s">
        <v>44</v>
      </c>
      <c r="N51" s="22" t="s">
        <v>45</v>
      </c>
    </row>
    <row r="52" spans="1:14" ht="11.45" customHeight="1" x14ac:dyDescent="0.25">
      <c r="B52" s="23" t="s">
        <v>57</v>
      </c>
      <c r="C52" s="26">
        <v>3171</v>
      </c>
      <c r="D52" s="26">
        <v>4182</v>
      </c>
      <c r="E52" s="26">
        <v>4519</v>
      </c>
      <c r="F52" s="26">
        <v>6595</v>
      </c>
      <c r="G52" s="26">
        <v>7728</v>
      </c>
      <c r="H52" s="26">
        <v>8827</v>
      </c>
      <c r="I52" s="26">
        <v>11567</v>
      </c>
      <c r="J52" s="26">
        <v>9752</v>
      </c>
      <c r="K52" s="26">
        <v>8848</v>
      </c>
      <c r="L52" s="26">
        <v>10898</v>
      </c>
      <c r="M52" s="26">
        <v>9250</v>
      </c>
      <c r="N52" s="26">
        <v>9493</v>
      </c>
    </row>
    <row r="53" spans="1:14" ht="11.45" customHeight="1" x14ac:dyDescent="0.25">
      <c r="B53" s="55" t="s">
        <v>58</v>
      </c>
      <c r="C53" s="56">
        <v>14808</v>
      </c>
      <c r="D53" s="56">
        <v>15363</v>
      </c>
      <c r="E53" s="56">
        <v>27812</v>
      </c>
      <c r="F53" s="56">
        <v>44773</v>
      </c>
      <c r="G53" s="56">
        <v>48623</v>
      </c>
      <c r="H53" s="56">
        <v>44270</v>
      </c>
      <c r="I53" s="56">
        <v>47432</v>
      </c>
      <c r="J53" s="56">
        <v>58357</v>
      </c>
      <c r="K53" s="56">
        <v>79149</v>
      </c>
      <c r="L53" s="56">
        <v>107320</v>
      </c>
      <c r="M53" s="58">
        <v>120000</v>
      </c>
      <c r="N53" s="56">
        <v>133732</v>
      </c>
    </row>
    <row r="54" spans="1:14" ht="11.45" customHeight="1" x14ac:dyDescent="0.25">
      <c r="B54" s="23" t="s">
        <v>59</v>
      </c>
      <c r="C54" s="26">
        <f>C52-C53</f>
        <v>-11637</v>
      </c>
      <c r="D54" s="26">
        <f t="shared" ref="D54:N54" si="15">D52-D53</f>
        <v>-11181</v>
      </c>
      <c r="E54" s="26">
        <f t="shared" si="15"/>
        <v>-23293</v>
      </c>
      <c r="F54" s="26">
        <f t="shared" si="15"/>
        <v>-38178</v>
      </c>
      <c r="G54" s="26">
        <f t="shared" si="15"/>
        <v>-40895</v>
      </c>
      <c r="H54" s="26">
        <f t="shared" si="15"/>
        <v>-35443</v>
      </c>
      <c r="I54" s="26">
        <f t="shared" si="15"/>
        <v>-35865</v>
      </c>
      <c r="J54" s="26">
        <f t="shared" si="15"/>
        <v>-48605</v>
      </c>
      <c r="K54" s="26">
        <f t="shared" si="15"/>
        <v>-70301</v>
      </c>
      <c r="L54" s="26">
        <f t="shared" si="15"/>
        <v>-96422</v>
      </c>
      <c r="M54" s="26">
        <f t="shared" si="15"/>
        <v>-110750</v>
      </c>
      <c r="N54" s="26">
        <f t="shared" si="15"/>
        <v>-124239</v>
      </c>
    </row>
    <row r="55" spans="1:14" ht="11.45" customHeight="1" x14ac:dyDescent="0.25">
      <c r="B55" s="46"/>
      <c r="C55" s="35" t="s">
        <v>35</v>
      </c>
      <c r="D55" s="36" t="s">
        <v>36</v>
      </c>
      <c r="E55" s="36" t="s">
        <v>37</v>
      </c>
      <c r="F55" s="36" t="s">
        <v>38</v>
      </c>
      <c r="G55" s="36" t="s">
        <v>39</v>
      </c>
      <c r="H55" s="36" t="s">
        <v>40</v>
      </c>
      <c r="I55" s="36" t="s">
        <v>41</v>
      </c>
      <c r="J55" s="36" t="s">
        <v>42</v>
      </c>
      <c r="K55" s="36" t="s">
        <v>43</v>
      </c>
      <c r="L55" s="36" t="s">
        <v>44</v>
      </c>
      <c r="M55" s="36" t="s">
        <v>45</v>
      </c>
      <c r="N55" s="26"/>
    </row>
    <row r="56" spans="1:14" ht="11.45" customHeight="1" x14ac:dyDescent="0.25">
      <c r="B56" s="46" t="s">
        <v>63</v>
      </c>
      <c r="C56" s="26">
        <f>D54-C54</f>
        <v>456</v>
      </c>
      <c r="D56" s="26">
        <f t="shared" ref="D56:M56" si="16">E54-D54</f>
        <v>-12112</v>
      </c>
      <c r="E56" s="26">
        <f t="shared" si="16"/>
        <v>-14885</v>
      </c>
      <c r="F56" s="26">
        <f t="shared" si="16"/>
        <v>-2717</v>
      </c>
      <c r="G56" s="26">
        <f t="shared" si="16"/>
        <v>5452</v>
      </c>
      <c r="H56" s="26">
        <f t="shared" si="16"/>
        <v>-422</v>
      </c>
      <c r="I56" s="26">
        <f t="shared" si="16"/>
        <v>-12740</v>
      </c>
      <c r="J56" s="26">
        <f t="shared" si="16"/>
        <v>-21696</v>
      </c>
      <c r="K56" s="26">
        <f t="shared" si="16"/>
        <v>-26121</v>
      </c>
      <c r="L56" s="26">
        <f t="shared" si="16"/>
        <v>-14328</v>
      </c>
      <c r="M56" s="26">
        <f t="shared" si="16"/>
        <v>-13489</v>
      </c>
      <c r="N56" s="26"/>
    </row>
    <row r="57" spans="1:14" ht="15" x14ac:dyDescent="0.25">
      <c r="A57" s="52" t="s">
        <v>60</v>
      </c>
      <c r="C57" s="53" t="s">
        <v>62</v>
      </c>
    </row>
    <row r="58" spans="1:14" ht="11.45" customHeight="1" x14ac:dyDescent="0.25">
      <c r="B58" s="21" t="s">
        <v>49</v>
      </c>
      <c r="C58" s="22" t="s">
        <v>34</v>
      </c>
      <c r="D58" s="22" t="s">
        <v>35</v>
      </c>
      <c r="E58" s="22" t="s">
        <v>36</v>
      </c>
      <c r="F58" s="22" t="s">
        <v>37</v>
      </c>
      <c r="G58" s="22" t="s">
        <v>38</v>
      </c>
      <c r="H58" s="22" t="s">
        <v>39</v>
      </c>
      <c r="I58" s="22" t="s">
        <v>40</v>
      </c>
      <c r="J58" s="22" t="s">
        <v>41</v>
      </c>
      <c r="K58" s="22" t="s">
        <v>42</v>
      </c>
      <c r="L58" s="22" t="s">
        <v>43</v>
      </c>
      <c r="M58" s="22" t="s">
        <v>44</v>
      </c>
      <c r="N58" s="22" t="s">
        <v>45</v>
      </c>
    </row>
    <row r="59" spans="1:14" ht="11.45" customHeight="1" x14ac:dyDescent="0.25">
      <c r="B59" s="23" t="s">
        <v>57</v>
      </c>
      <c r="C59" s="26">
        <v>0</v>
      </c>
      <c r="D59" s="26">
        <v>50</v>
      </c>
      <c r="E59" s="51" t="s">
        <v>51</v>
      </c>
      <c r="F59" s="26">
        <v>140</v>
      </c>
      <c r="G59" s="26">
        <v>1928</v>
      </c>
      <c r="H59" s="26">
        <v>4508</v>
      </c>
      <c r="I59" s="26">
        <v>740</v>
      </c>
      <c r="J59" s="26">
        <v>933</v>
      </c>
      <c r="K59" s="26">
        <v>13136</v>
      </c>
      <c r="L59" s="26">
        <v>1384</v>
      </c>
      <c r="M59" s="26">
        <v>1504</v>
      </c>
      <c r="N59" s="26">
        <v>2129</v>
      </c>
    </row>
    <row r="60" spans="1:14" ht="11.45" customHeight="1" x14ac:dyDescent="0.25">
      <c r="B60" s="23" t="s">
        <v>58</v>
      </c>
      <c r="C60" s="50" t="s">
        <v>51</v>
      </c>
      <c r="D60" s="27">
        <v>234</v>
      </c>
      <c r="E60" s="27">
        <v>1992</v>
      </c>
      <c r="F60" s="50" t="s">
        <v>51</v>
      </c>
      <c r="G60" s="50" t="s">
        <v>51</v>
      </c>
      <c r="H60" s="50" t="s">
        <v>51</v>
      </c>
      <c r="I60" s="50" t="s">
        <v>51</v>
      </c>
      <c r="J60" s="27">
        <v>116004</v>
      </c>
      <c r="K60" s="27">
        <v>97719</v>
      </c>
      <c r="L60" s="50" t="s">
        <v>51</v>
      </c>
      <c r="M60" s="50" t="s">
        <v>51</v>
      </c>
      <c r="N60" s="50" t="s">
        <v>51</v>
      </c>
    </row>
    <row r="61" spans="1:14" ht="11.45" customHeight="1" x14ac:dyDescent="0.25">
      <c r="B61" s="23" t="s">
        <v>59</v>
      </c>
      <c r="C61" s="51" t="s">
        <v>51</v>
      </c>
      <c r="D61" s="26">
        <v>-184</v>
      </c>
      <c r="E61" s="51" t="s">
        <v>51</v>
      </c>
      <c r="F61" s="51" t="s">
        <v>51</v>
      </c>
      <c r="G61" s="51" t="s">
        <v>51</v>
      </c>
      <c r="H61" s="51" t="s">
        <v>51</v>
      </c>
      <c r="I61" s="51" t="s">
        <v>51</v>
      </c>
      <c r="J61" s="26">
        <v>-115071</v>
      </c>
      <c r="K61" s="26">
        <v>-84583</v>
      </c>
      <c r="L61" s="51" t="s">
        <v>51</v>
      </c>
      <c r="M61" s="51" t="s">
        <v>51</v>
      </c>
      <c r="N61" s="51" t="s">
        <v>51</v>
      </c>
    </row>
    <row r="63" spans="1:14" ht="11.45" customHeight="1" x14ac:dyDescent="0.25">
      <c r="A63" t="s">
        <v>66</v>
      </c>
    </row>
    <row r="64" spans="1:14" ht="11.45" customHeight="1" x14ac:dyDescent="0.25">
      <c r="B64" s="21" t="s">
        <v>49</v>
      </c>
      <c r="C64" s="22" t="s">
        <v>34</v>
      </c>
      <c r="D64" s="22" t="s">
        <v>35</v>
      </c>
      <c r="E64" s="22" t="s">
        <v>36</v>
      </c>
      <c r="F64" s="22" t="s">
        <v>37</v>
      </c>
      <c r="G64" s="22" t="s">
        <v>38</v>
      </c>
      <c r="H64" s="22" t="s">
        <v>39</v>
      </c>
      <c r="I64" s="22" t="s">
        <v>40</v>
      </c>
      <c r="J64" s="22" t="s">
        <v>41</v>
      </c>
      <c r="K64" s="22" t="s">
        <v>42</v>
      </c>
      <c r="L64" s="22" t="s">
        <v>43</v>
      </c>
    </row>
    <row r="65" spans="2:13" ht="11.45" customHeight="1" x14ac:dyDescent="0.25">
      <c r="B65" s="54" t="s">
        <v>67</v>
      </c>
      <c r="C65" s="6" t="s">
        <v>50</v>
      </c>
      <c r="D65" s="6" t="s">
        <v>50</v>
      </c>
      <c r="E65" s="6" t="s">
        <v>50</v>
      </c>
      <c r="F65" s="6" t="s">
        <v>50</v>
      </c>
      <c r="G65" s="6" t="s">
        <v>50</v>
      </c>
      <c r="H65" s="6" t="s">
        <v>50</v>
      </c>
      <c r="I65" s="6" t="s">
        <v>50</v>
      </c>
      <c r="J65" s="6" t="s">
        <v>50</v>
      </c>
      <c r="K65" s="6" t="s">
        <v>50</v>
      </c>
      <c r="L65" s="6" t="s">
        <v>50</v>
      </c>
    </row>
    <row r="66" spans="2:13" ht="11.45" customHeight="1" x14ac:dyDescent="0.25">
      <c r="B66" s="23" t="s">
        <v>64</v>
      </c>
      <c r="C66" s="24">
        <v>1773.82</v>
      </c>
      <c r="D66" s="24">
        <v>1962.55</v>
      </c>
      <c r="E66" s="24">
        <v>3470.01</v>
      </c>
      <c r="F66" s="24">
        <v>3785.7</v>
      </c>
      <c r="G66" s="24">
        <v>4514.7700000000004</v>
      </c>
      <c r="H66" s="24">
        <v>8356.52</v>
      </c>
      <c r="I66" s="24">
        <v>3176.2</v>
      </c>
      <c r="J66" s="24">
        <v>7812.4</v>
      </c>
      <c r="K66" s="24">
        <v>11351.51</v>
      </c>
      <c r="L66" s="24">
        <v>11830.26</v>
      </c>
    </row>
    <row r="67" spans="2:13" ht="11.45" customHeight="1" x14ac:dyDescent="0.25">
      <c r="B67" s="23" t="s">
        <v>65</v>
      </c>
      <c r="C67" s="25">
        <v>15871.71</v>
      </c>
      <c r="D67" s="25">
        <v>19979.14</v>
      </c>
      <c r="E67" s="25">
        <v>17627.650000000001</v>
      </c>
      <c r="F67" s="25">
        <v>20354.47</v>
      </c>
      <c r="G67" s="25">
        <v>20986.25</v>
      </c>
      <c r="H67" s="25">
        <v>28678.99</v>
      </c>
      <c r="I67" s="25">
        <v>21524.63</v>
      </c>
      <c r="J67" s="25">
        <v>25219.68</v>
      </c>
      <c r="K67" s="25">
        <v>20884.54</v>
      </c>
      <c r="L67" s="25">
        <v>21769.38</v>
      </c>
    </row>
    <row r="68" spans="2:13" ht="11.45" customHeight="1" x14ac:dyDescent="0.25">
      <c r="B68" s="46"/>
      <c r="C68" s="35" t="s">
        <v>35</v>
      </c>
      <c r="D68" s="36" t="s">
        <v>36</v>
      </c>
      <c r="E68" s="36" t="s">
        <v>37</v>
      </c>
      <c r="F68" s="36" t="s">
        <v>38</v>
      </c>
      <c r="G68" s="36" t="s">
        <v>39</v>
      </c>
      <c r="H68" s="36" t="s">
        <v>40</v>
      </c>
      <c r="I68" s="36" t="s">
        <v>41</v>
      </c>
      <c r="J68" s="36" t="s">
        <v>42</v>
      </c>
      <c r="K68" s="36" t="s">
        <v>43</v>
      </c>
      <c r="L68" s="36" t="s">
        <v>44</v>
      </c>
      <c r="M68" s="36" t="s">
        <v>45</v>
      </c>
    </row>
    <row r="69" spans="2:13" ht="11.45" customHeight="1" x14ac:dyDescent="0.25">
      <c r="B69" s="46" t="s">
        <v>63</v>
      </c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</row>
    <row r="70" spans="2:13" ht="11.45" customHeight="1" x14ac:dyDescent="0.25">
      <c r="B70" s="23" t="s">
        <v>64</v>
      </c>
      <c r="C70" s="20">
        <f>D66-C66</f>
        <v>188.73000000000002</v>
      </c>
      <c r="D70" s="20">
        <f t="shared" ref="D70:M70" si="17">E66-D66</f>
        <v>1507.4600000000003</v>
      </c>
      <c r="E70" s="20">
        <f t="shared" si="17"/>
        <v>315.6899999999996</v>
      </c>
      <c r="F70" s="20">
        <f t="shared" si="17"/>
        <v>729.07000000000062</v>
      </c>
      <c r="G70" s="20">
        <f t="shared" si="17"/>
        <v>3841.75</v>
      </c>
      <c r="H70" s="20">
        <f t="shared" si="17"/>
        <v>-5180.3200000000006</v>
      </c>
      <c r="I70" s="20">
        <f t="shared" si="17"/>
        <v>4636.2</v>
      </c>
      <c r="J70" s="20">
        <f t="shared" si="17"/>
        <v>3539.1100000000006</v>
      </c>
      <c r="K70" s="20">
        <f t="shared" si="17"/>
        <v>478.75</v>
      </c>
      <c r="L70" s="20">
        <f t="shared" si="17"/>
        <v>-11830.26</v>
      </c>
      <c r="M70" s="20">
        <f t="shared" si="17"/>
        <v>0</v>
      </c>
    </row>
    <row r="71" spans="2:13" ht="11.45" customHeight="1" x14ac:dyDescent="0.25">
      <c r="B71" s="23" t="s">
        <v>65</v>
      </c>
      <c r="C71" s="20">
        <f>D67-C67</f>
        <v>4107.43</v>
      </c>
      <c r="D71" s="20">
        <f t="shared" ref="D71:M71" si="18">E67-D67</f>
        <v>-2351.489999999998</v>
      </c>
      <c r="E71" s="20">
        <f t="shared" si="18"/>
        <v>2726.8199999999997</v>
      </c>
      <c r="F71" s="20">
        <f t="shared" si="18"/>
        <v>631.77999999999884</v>
      </c>
      <c r="G71" s="20">
        <f t="shared" si="18"/>
        <v>7692.7400000000016</v>
      </c>
      <c r="H71" s="20">
        <f t="shared" si="18"/>
        <v>-7154.3600000000006</v>
      </c>
      <c r="I71" s="20">
        <f t="shared" si="18"/>
        <v>3695.0499999999993</v>
      </c>
      <c r="J71" s="20">
        <f t="shared" si="18"/>
        <v>-4335.1399999999994</v>
      </c>
      <c r="K71" s="20">
        <f t="shared" si="18"/>
        <v>884.84000000000015</v>
      </c>
      <c r="L71" s="20">
        <f t="shared" si="18"/>
        <v>-21769.38</v>
      </c>
      <c r="M71" s="20">
        <f t="shared" si="18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Sommaire</vt:lpstr>
      <vt:lpstr>Structure</vt:lpstr>
      <vt:lpstr>publication</vt:lpstr>
      <vt:lpstr>graphique</vt:lpstr>
      <vt:lpstr>données eurostat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2025-03-22T13:22:59Z</dcterms:created>
  <dcterms:modified xsi:type="dcterms:W3CDTF">2025-03-25T13:40:45Z</dcterms:modified>
</cp:coreProperties>
</file>