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E:\Tableaux excel1\"/>
    </mc:Choice>
  </mc:AlternateContent>
  <xr:revisionPtr revIDLastSave="0" documentId="8_{5DC19E6F-D02D-4E6E-8DBD-5D20404E9E1F}" xr6:coauthVersionLast="36" xr6:coauthVersionMax="36" xr10:uidLastSave="{00000000-0000-0000-0000-000000000000}"/>
  <bookViews>
    <workbookView xWindow="0" yWindow="0" windowWidth="21600" windowHeight="8985" firstSheet="5" activeTab="8" xr2:uid="{00000000-000D-0000-FFFF-FFFF00000000}"/>
  </bookViews>
  <sheets>
    <sheet name="prix de base" sheetId="1" r:id="rId1"/>
    <sheet name="prix de base (2)" sheetId="3" r:id="rId2"/>
    <sheet name="industrie" sheetId="5" r:id="rId3"/>
    <sheet name="prix de acqu (2)" sheetId="7" r:id="rId4"/>
    <sheet name="Feuil2 (2)" sheetId="6" r:id="rId5"/>
    <sheet name="total économie" sheetId="9" r:id="rId6"/>
    <sheet name="total économie (2)" sheetId="11" r:id="rId7"/>
    <sheet name="CI prix base" sheetId="4" r:id="rId8"/>
    <sheet name="CI prix acquisition total" sheetId="8" r:id="rId9"/>
    <sheet name="CI prix acquisition indu" sheetId="10" r:id="rId10"/>
    <sheet name="Overview" sheetId="2"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8" l="1"/>
  <c r="D6" i="8"/>
  <c r="E6" i="8"/>
  <c r="F6" i="8"/>
  <c r="G6" i="8"/>
  <c r="H6" i="8"/>
  <c r="I6" i="8"/>
  <c r="J6" i="8"/>
  <c r="K6" i="8"/>
  <c r="L6" i="8"/>
  <c r="M6" i="8"/>
  <c r="N6" i="8"/>
  <c r="O6" i="8"/>
  <c r="P6" i="8"/>
  <c r="S6" i="8"/>
  <c r="T6" i="8"/>
  <c r="C7" i="8"/>
  <c r="D7" i="8"/>
  <c r="E7" i="8"/>
  <c r="F7" i="8"/>
  <c r="G7" i="8"/>
  <c r="H7" i="8"/>
  <c r="I7" i="8"/>
  <c r="J7" i="8"/>
  <c r="K7" i="8"/>
  <c r="L7" i="8"/>
  <c r="M7" i="8"/>
  <c r="N7" i="8"/>
  <c r="O7" i="8"/>
  <c r="P7" i="8"/>
  <c r="S7" i="8"/>
  <c r="T7" i="8"/>
  <c r="C8" i="8"/>
  <c r="D8" i="8"/>
  <c r="E8" i="8"/>
  <c r="F8" i="8"/>
  <c r="G8" i="8"/>
  <c r="H8" i="8"/>
  <c r="I8" i="8"/>
  <c r="J8" i="8"/>
  <c r="K8" i="8"/>
  <c r="L8" i="8"/>
  <c r="M8" i="8"/>
  <c r="N8" i="8"/>
  <c r="O8" i="8"/>
  <c r="P8" i="8"/>
  <c r="S8" i="8"/>
  <c r="T8" i="8"/>
  <c r="C9" i="8"/>
  <c r="D9" i="8"/>
  <c r="E9" i="8"/>
  <c r="F9" i="8"/>
  <c r="G9" i="8"/>
  <c r="H9" i="8"/>
  <c r="I9" i="8"/>
  <c r="J9" i="8"/>
  <c r="K9" i="8"/>
  <c r="L9" i="8"/>
  <c r="M9" i="8"/>
  <c r="N9" i="8"/>
  <c r="O9" i="8"/>
  <c r="P9" i="8"/>
  <c r="S9" i="8"/>
  <c r="T9" i="8"/>
  <c r="C10" i="8"/>
  <c r="D10" i="8"/>
  <c r="E10" i="8"/>
  <c r="F10" i="8"/>
  <c r="G10" i="8"/>
  <c r="H10" i="8"/>
  <c r="I10" i="8"/>
  <c r="J10" i="8"/>
  <c r="K10" i="8"/>
  <c r="L10" i="8"/>
  <c r="M10" i="8"/>
  <c r="N10" i="8"/>
  <c r="O10" i="8"/>
  <c r="P10" i="8"/>
  <c r="S10" i="8"/>
  <c r="T10" i="8"/>
  <c r="C11" i="8"/>
  <c r="D11" i="8"/>
  <c r="E11" i="8"/>
  <c r="F11" i="8"/>
  <c r="G11" i="8"/>
  <c r="H11" i="8"/>
  <c r="I11" i="8"/>
  <c r="J11" i="8"/>
  <c r="K11" i="8"/>
  <c r="L11" i="8"/>
  <c r="M11" i="8"/>
  <c r="N11" i="8"/>
  <c r="O11" i="8"/>
  <c r="P11" i="8"/>
  <c r="S11" i="8"/>
  <c r="T11" i="8"/>
  <c r="C12" i="8"/>
  <c r="D12" i="8"/>
  <c r="E12" i="8"/>
  <c r="F12" i="8"/>
  <c r="G12" i="8"/>
  <c r="H12" i="8"/>
  <c r="I12" i="8"/>
  <c r="J12" i="8"/>
  <c r="K12" i="8"/>
  <c r="L12" i="8"/>
  <c r="M12" i="8"/>
  <c r="N12" i="8"/>
  <c r="O12" i="8"/>
  <c r="P12" i="8"/>
  <c r="S12" i="8"/>
  <c r="T12" i="8"/>
  <c r="C13" i="8"/>
  <c r="D13" i="8"/>
  <c r="E13" i="8"/>
  <c r="F13" i="8"/>
  <c r="G13" i="8"/>
  <c r="H13" i="8"/>
  <c r="I13" i="8"/>
  <c r="J13" i="8"/>
  <c r="K13" i="8"/>
  <c r="L13" i="8"/>
  <c r="M13" i="8"/>
  <c r="N13" i="8"/>
  <c r="O13" i="8"/>
  <c r="P13" i="8"/>
  <c r="S13" i="8"/>
  <c r="T13" i="8"/>
  <c r="C14" i="8"/>
  <c r="D14" i="8"/>
  <c r="E14" i="8"/>
  <c r="F14" i="8"/>
  <c r="G14" i="8"/>
  <c r="H14" i="8"/>
  <c r="I14" i="8"/>
  <c r="J14" i="8"/>
  <c r="K14" i="8"/>
  <c r="L14" i="8"/>
  <c r="M14" i="8"/>
  <c r="N14" i="8"/>
  <c r="O14" i="8"/>
  <c r="P14" i="8"/>
  <c r="S14" i="8"/>
  <c r="T14" i="8"/>
  <c r="C15" i="8"/>
  <c r="D15" i="8"/>
  <c r="E15" i="8"/>
  <c r="F15" i="8"/>
  <c r="G15" i="8"/>
  <c r="H15" i="8"/>
  <c r="I15" i="8"/>
  <c r="J15" i="8"/>
  <c r="K15" i="8"/>
  <c r="L15" i="8"/>
  <c r="M15" i="8"/>
  <c r="N15" i="8"/>
  <c r="O15" i="8"/>
  <c r="P15" i="8"/>
  <c r="S15" i="8"/>
  <c r="T15" i="8"/>
  <c r="C16" i="8"/>
  <c r="D16" i="8"/>
  <c r="E16" i="8"/>
  <c r="F16" i="8"/>
  <c r="G16" i="8"/>
  <c r="H16" i="8"/>
  <c r="I16" i="8"/>
  <c r="J16" i="8"/>
  <c r="K16" i="8"/>
  <c r="L16" i="8"/>
  <c r="M16" i="8"/>
  <c r="N16" i="8"/>
  <c r="O16" i="8"/>
  <c r="P16" i="8"/>
  <c r="S16" i="8"/>
  <c r="T16" i="8"/>
  <c r="C17" i="8"/>
  <c r="D17" i="8"/>
  <c r="E17" i="8"/>
  <c r="F17" i="8"/>
  <c r="G17" i="8"/>
  <c r="H17" i="8"/>
  <c r="I17" i="8"/>
  <c r="J17" i="8"/>
  <c r="K17" i="8"/>
  <c r="L17" i="8"/>
  <c r="M17" i="8"/>
  <c r="N17" i="8"/>
  <c r="O17" i="8"/>
  <c r="P17" i="8"/>
  <c r="S17" i="8"/>
  <c r="T17" i="8"/>
  <c r="C18" i="8"/>
  <c r="D18" i="8"/>
  <c r="E18" i="8"/>
  <c r="F18" i="8"/>
  <c r="G18" i="8"/>
  <c r="H18" i="8"/>
  <c r="I18" i="8"/>
  <c r="J18" i="8"/>
  <c r="K18" i="8"/>
  <c r="L18" i="8"/>
  <c r="M18" i="8"/>
  <c r="N18" i="8"/>
  <c r="O18" i="8"/>
  <c r="P18" i="8"/>
  <c r="S18" i="8"/>
  <c r="T18" i="8"/>
  <c r="C19" i="8"/>
  <c r="D19" i="8"/>
  <c r="E19" i="8"/>
  <c r="F19" i="8"/>
  <c r="G19" i="8"/>
  <c r="H19" i="8"/>
  <c r="I19" i="8"/>
  <c r="J19" i="8"/>
  <c r="K19" i="8"/>
  <c r="L19" i="8"/>
  <c r="M19" i="8"/>
  <c r="N19" i="8"/>
  <c r="O19" i="8"/>
  <c r="P19" i="8"/>
  <c r="S19" i="8"/>
  <c r="T19" i="8"/>
  <c r="C20" i="8"/>
  <c r="D20" i="8"/>
  <c r="E20" i="8"/>
  <c r="F20" i="8"/>
  <c r="G20" i="8"/>
  <c r="H20" i="8"/>
  <c r="I20" i="8"/>
  <c r="J20" i="8"/>
  <c r="K20" i="8"/>
  <c r="L20" i="8"/>
  <c r="M20" i="8"/>
  <c r="N20" i="8"/>
  <c r="O20" i="8"/>
  <c r="P20" i="8"/>
  <c r="S20" i="8"/>
  <c r="T20" i="8"/>
  <c r="C21" i="8"/>
  <c r="D21" i="8"/>
  <c r="E21" i="8"/>
  <c r="F21" i="8"/>
  <c r="G21" i="8"/>
  <c r="H21" i="8"/>
  <c r="I21" i="8"/>
  <c r="J21" i="8"/>
  <c r="K21" i="8"/>
  <c r="L21" i="8"/>
  <c r="M21" i="8"/>
  <c r="N21" i="8"/>
  <c r="O21" i="8"/>
  <c r="P21" i="8"/>
  <c r="S21" i="8"/>
  <c r="T21" i="8"/>
  <c r="C22" i="8"/>
  <c r="D22" i="8"/>
  <c r="E22" i="8"/>
  <c r="F22" i="8"/>
  <c r="G22" i="8"/>
  <c r="H22" i="8"/>
  <c r="I22" i="8"/>
  <c r="J22" i="8"/>
  <c r="K22" i="8"/>
  <c r="L22" i="8"/>
  <c r="M22" i="8"/>
  <c r="N22" i="8"/>
  <c r="O22" i="8"/>
  <c r="P22" i="8"/>
  <c r="S22" i="8"/>
  <c r="T22" i="8"/>
  <c r="C23" i="8"/>
  <c r="D23" i="8"/>
  <c r="E23" i="8"/>
  <c r="F23" i="8"/>
  <c r="G23" i="8"/>
  <c r="H23" i="8"/>
  <c r="I23" i="8"/>
  <c r="J23" i="8"/>
  <c r="K23" i="8"/>
  <c r="L23" i="8"/>
  <c r="M23" i="8"/>
  <c r="N23" i="8"/>
  <c r="O23" i="8"/>
  <c r="P23" i="8"/>
  <c r="S23" i="8"/>
  <c r="T23" i="8"/>
  <c r="C24" i="8"/>
  <c r="D24" i="8"/>
  <c r="E24" i="8"/>
  <c r="F24" i="8"/>
  <c r="G24" i="8"/>
  <c r="H24" i="8"/>
  <c r="I24" i="8"/>
  <c r="J24" i="8"/>
  <c r="K24" i="8"/>
  <c r="L24" i="8"/>
  <c r="M24" i="8"/>
  <c r="N24" i="8"/>
  <c r="O24" i="8"/>
  <c r="P24" i="8"/>
  <c r="S24" i="8"/>
  <c r="T24" i="8"/>
  <c r="T5" i="8"/>
  <c r="S5" i="8"/>
  <c r="P5" i="8"/>
  <c r="O5" i="8"/>
  <c r="N5" i="8"/>
  <c r="M5" i="8"/>
  <c r="L5" i="8"/>
  <c r="K5" i="8"/>
  <c r="J5" i="8"/>
  <c r="I5" i="8"/>
  <c r="H5" i="8"/>
  <c r="G5" i="8"/>
  <c r="F5" i="8"/>
  <c r="E5" i="8"/>
  <c r="D5" i="8"/>
  <c r="C5" i="8"/>
  <c r="F220" i="11"/>
  <c r="F219" i="11"/>
  <c r="F218" i="11"/>
  <c r="F217" i="11"/>
  <c r="F216" i="11"/>
  <c r="F215" i="11"/>
  <c r="F214" i="11"/>
  <c r="F213" i="11"/>
  <c r="F212" i="11"/>
  <c r="F211" i="11"/>
  <c r="F210" i="11"/>
  <c r="F209" i="11"/>
  <c r="F208" i="11"/>
  <c r="F207" i="11"/>
  <c r="F206" i="11"/>
  <c r="F205" i="11"/>
  <c r="F204" i="11"/>
  <c r="F203" i="11"/>
  <c r="F202" i="11"/>
  <c r="F201" i="11"/>
  <c r="F200" i="11"/>
  <c r="C201" i="11"/>
  <c r="C202" i="11"/>
  <c r="C203" i="11"/>
  <c r="C204" i="11"/>
  <c r="C205" i="11"/>
  <c r="C206" i="11"/>
  <c r="C207" i="11"/>
  <c r="C208" i="11"/>
  <c r="C209" i="11"/>
  <c r="C210" i="11"/>
  <c r="C211" i="11"/>
  <c r="C212" i="11"/>
  <c r="C213" i="11"/>
  <c r="C214" i="11"/>
  <c r="C215" i="11"/>
  <c r="C216" i="11"/>
  <c r="C217" i="11"/>
  <c r="C218" i="11"/>
  <c r="C219" i="11"/>
  <c r="C220" i="11"/>
  <c r="C200" i="11"/>
  <c r="F197" i="11"/>
  <c r="F196" i="11"/>
  <c r="F195" i="11"/>
  <c r="F194" i="11"/>
  <c r="F193" i="11"/>
  <c r="F192" i="11"/>
  <c r="F191" i="11"/>
  <c r="F190" i="11"/>
  <c r="F189" i="11"/>
  <c r="F188" i="11"/>
  <c r="F187" i="11"/>
  <c r="F186" i="11"/>
  <c r="F185" i="11"/>
  <c r="F184" i="11"/>
  <c r="F183" i="11"/>
  <c r="F182" i="11"/>
  <c r="F181" i="11"/>
  <c r="F180" i="11"/>
  <c r="F179" i="11"/>
  <c r="F178" i="11"/>
  <c r="F177" i="11"/>
  <c r="F176" i="11"/>
  <c r="C177" i="11"/>
  <c r="C178" i="11"/>
  <c r="C179" i="11"/>
  <c r="C180" i="11"/>
  <c r="C181" i="11"/>
  <c r="C182" i="11"/>
  <c r="C183" i="11"/>
  <c r="C184" i="11"/>
  <c r="C185" i="11"/>
  <c r="C186" i="11"/>
  <c r="C187" i="11"/>
  <c r="C188" i="11"/>
  <c r="C189" i="11"/>
  <c r="C190" i="11"/>
  <c r="C191" i="11"/>
  <c r="C192" i="11"/>
  <c r="C193" i="11"/>
  <c r="C194" i="11"/>
  <c r="C195" i="11"/>
  <c r="C196" i="11"/>
  <c r="C197" i="11"/>
  <c r="C176" i="11"/>
  <c r="F173" i="11"/>
  <c r="F172" i="11"/>
  <c r="F171" i="11"/>
  <c r="F170" i="11"/>
  <c r="F169" i="11"/>
  <c r="F168" i="11"/>
  <c r="F167" i="11"/>
  <c r="F166" i="11"/>
  <c r="F165" i="11"/>
  <c r="F164" i="11"/>
  <c r="F163" i="11"/>
  <c r="F162" i="11"/>
  <c r="F161" i="11"/>
  <c r="F160" i="11"/>
  <c r="F159" i="11"/>
  <c r="F158" i="11"/>
  <c r="F157" i="11"/>
  <c r="F156" i="11"/>
  <c r="F155" i="11"/>
  <c r="F154" i="11"/>
  <c r="F153" i="11"/>
  <c r="F152" i="11"/>
  <c r="C153" i="11"/>
  <c r="C154" i="11"/>
  <c r="C155" i="11"/>
  <c r="C156" i="11"/>
  <c r="C157" i="11"/>
  <c r="C158" i="11"/>
  <c r="C159" i="11"/>
  <c r="C160" i="11"/>
  <c r="C161" i="11"/>
  <c r="C162" i="11"/>
  <c r="C163" i="11"/>
  <c r="C164" i="11"/>
  <c r="C165" i="11"/>
  <c r="C166" i="11"/>
  <c r="C167" i="11"/>
  <c r="C168" i="11"/>
  <c r="C169" i="11"/>
  <c r="C170" i="11"/>
  <c r="C171" i="11"/>
  <c r="C172" i="11"/>
  <c r="C173" i="11"/>
  <c r="C152" i="11"/>
  <c r="F149" i="11"/>
  <c r="F148" i="11"/>
  <c r="F147" i="11"/>
  <c r="F146" i="11"/>
  <c r="F145" i="11"/>
  <c r="F144" i="11"/>
  <c r="F143" i="11"/>
  <c r="F142" i="11"/>
  <c r="F141" i="11"/>
  <c r="F140" i="11"/>
  <c r="F139" i="11"/>
  <c r="F138" i="11"/>
  <c r="F137" i="11"/>
  <c r="F136" i="11"/>
  <c r="F135" i="11"/>
  <c r="F134" i="11"/>
  <c r="F133" i="11"/>
  <c r="F132" i="11"/>
  <c r="F131" i="11"/>
  <c r="F130" i="11"/>
  <c r="F129" i="11"/>
  <c r="F128" i="11"/>
  <c r="C129" i="11"/>
  <c r="C130" i="11"/>
  <c r="C131" i="11"/>
  <c r="C132" i="11"/>
  <c r="C133" i="11"/>
  <c r="C134" i="11"/>
  <c r="C135" i="11"/>
  <c r="C136" i="11"/>
  <c r="C137" i="11"/>
  <c r="C138" i="11"/>
  <c r="C139" i="11"/>
  <c r="C140" i="11"/>
  <c r="C141" i="11"/>
  <c r="C142" i="11"/>
  <c r="C143" i="11"/>
  <c r="C144" i="11"/>
  <c r="C145" i="11"/>
  <c r="C146" i="11"/>
  <c r="C147" i="11"/>
  <c r="C148" i="11"/>
  <c r="C149" i="11"/>
  <c r="C128" i="11"/>
  <c r="F125" i="11"/>
  <c r="F124" i="11"/>
  <c r="F123" i="11"/>
  <c r="F122" i="11"/>
  <c r="F121" i="11"/>
  <c r="F120" i="11"/>
  <c r="F119" i="11"/>
  <c r="F118" i="11"/>
  <c r="F117" i="11"/>
  <c r="F116" i="11"/>
  <c r="F115" i="11"/>
  <c r="F114" i="11"/>
  <c r="F113" i="11"/>
  <c r="F112" i="11"/>
  <c r="F111" i="11"/>
  <c r="F110" i="11"/>
  <c r="F109" i="11"/>
  <c r="F108" i="11"/>
  <c r="F107" i="11"/>
  <c r="F106" i="11"/>
  <c r="F105" i="11"/>
  <c r="F104" i="11"/>
  <c r="C105" i="11"/>
  <c r="C106" i="11"/>
  <c r="C107" i="11"/>
  <c r="C108" i="11"/>
  <c r="C109" i="11"/>
  <c r="C110" i="11"/>
  <c r="C111" i="11"/>
  <c r="C112" i="11"/>
  <c r="C113" i="11"/>
  <c r="C114" i="11"/>
  <c r="C115" i="11"/>
  <c r="C116" i="11"/>
  <c r="C117" i="11"/>
  <c r="C118" i="11"/>
  <c r="C119" i="11"/>
  <c r="C120" i="11"/>
  <c r="C121" i="11"/>
  <c r="C122" i="11"/>
  <c r="C123" i="11"/>
  <c r="C124" i="11"/>
  <c r="C125" i="11"/>
  <c r="C104" i="11"/>
  <c r="F101" i="11"/>
  <c r="F100" i="11"/>
  <c r="F99" i="11"/>
  <c r="F98" i="11"/>
  <c r="F97" i="11"/>
  <c r="F96" i="11"/>
  <c r="F95" i="11"/>
  <c r="F94" i="11"/>
  <c r="F93" i="11"/>
  <c r="F92" i="11"/>
  <c r="F91" i="11"/>
  <c r="F90" i="11"/>
  <c r="F89" i="11"/>
  <c r="F88" i="11"/>
  <c r="F87" i="11"/>
  <c r="F86" i="11"/>
  <c r="F85" i="11"/>
  <c r="F84" i="11"/>
  <c r="F83" i="11"/>
  <c r="F82" i="11"/>
  <c r="F81" i="11"/>
  <c r="F80" i="11"/>
  <c r="C81" i="11"/>
  <c r="C82" i="11"/>
  <c r="C83" i="11"/>
  <c r="C84" i="11"/>
  <c r="C85" i="11"/>
  <c r="C86" i="11"/>
  <c r="C87" i="11"/>
  <c r="C88" i="11"/>
  <c r="C89" i="11"/>
  <c r="C90" i="11"/>
  <c r="C91" i="11"/>
  <c r="C92" i="11"/>
  <c r="C93" i="11"/>
  <c r="C94" i="11"/>
  <c r="C95" i="11"/>
  <c r="C96" i="11"/>
  <c r="C97" i="11"/>
  <c r="C98" i="11"/>
  <c r="C99" i="11"/>
  <c r="C100" i="11"/>
  <c r="C101" i="11"/>
  <c r="C80" i="11"/>
  <c r="F77" i="11"/>
  <c r="F76" i="11"/>
  <c r="F75" i="11"/>
  <c r="Q24" i="8" s="1"/>
  <c r="F74" i="11"/>
  <c r="Q23" i="8" s="1"/>
  <c r="F73" i="11"/>
  <c r="Q22" i="8" s="1"/>
  <c r="F72" i="11"/>
  <c r="Q21" i="8" s="1"/>
  <c r="F71" i="11"/>
  <c r="Q20" i="8" s="1"/>
  <c r="F70" i="11"/>
  <c r="Q19" i="8" s="1"/>
  <c r="F69" i="11"/>
  <c r="Q18" i="8" s="1"/>
  <c r="F68" i="11"/>
  <c r="Q17" i="8" s="1"/>
  <c r="F67" i="11"/>
  <c r="Q16" i="8" s="1"/>
  <c r="F66" i="11"/>
  <c r="Q15" i="8" s="1"/>
  <c r="F65" i="11"/>
  <c r="Q14" i="8" s="1"/>
  <c r="F64" i="11"/>
  <c r="Q13" i="8" s="1"/>
  <c r="F63" i="11"/>
  <c r="Q12" i="8" s="1"/>
  <c r="F62" i="11"/>
  <c r="Q11" i="8" s="1"/>
  <c r="F61" i="11"/>
  <c r="Q10" i="8" s="1"/>
  <c r="F60" i="11"/>
  <c r="Q9" i="8" s="1"/>
  <c r="F59" i="11"/>
  <c r="Q8" i="8" s="1"/>
  <c r="F58" i="11"/>
  <c r="Q7" i="8" s="1"/>
  <c r="F57" i="11"/>
  <c r="Q6" i="8" s="1"/>
  <c r="F56" i="11"/>
  <c r="Q5" i="8" s="1"/>
  <c r="C57" i="11"/>
  <c r="R6" i="8" s="1"/>
  <c r="C58" i="11"/>
  <c r="R7" i="8" s="1"/>
  <c r="C59" i="11"/>
  <c r="R8" i="8" s="1"/>
  <c r="C60" i="11"/>
  <c r="R9" i="8" s="1"/>
  <c r="C61" i="11"/>
  <c r="R10" i="8" s="1"/>
  <c r="C62" i="11"/>
  <c r="R11" i="8" s="1"/>
  <c r="C63" i="11"/>
  <c r="R12" i="8" s="1"/>
  <c r="C64" i="11"/>
  <c r="R13" i="8" s="1"/>
  <c r="C65" i="11"/>
  <c r="R14" i="8" s="1"/>
  <c r="C66" i="11"/>
  <c r="R15" i="8" s="1"/>
  <c r="C67" i="11"/>
  <c r="R16" i="8" s="1"/>
  <c r="C68" i="11"/>
  <c r="R17" i="8" s="1"/>
  <c r="C69" i="11"/>
  <c r="R18" i="8" s="1"/>
  <c r="C70" i="11"/>
  <c r="R19" i="8" s="1"/>
  <c r="C71" i="11"/>
  <c r="R20" i="8" s="1"/>
  <c r="C72" i="11"/>
  <c r="R21" i="8" s="1"/>
  <c r="C73" i="11"/>
  <c r="R22" i="8" s="1"/>
  <c r="C74" i="11"/>
  <c r="R23" i="8" s="1"/>
  <c r="C75" i="11"/>
  <c r="R24" i="8" s="1"/>
  <c r="C76" i="11"/>
  <c r="C77" i="11"/>
  <c r="C56" i="11"/>
  <c r="R5" i="8" s="1"/>
  <c r="F53" i="11"/>
  <c r="F52" i="11"/>
  <c r="F51" i="11"/>
  <c r="F50" i="11"/>
  <c r="F49" i="11"/>
  <c r="F48" i="11"/>
  <c r="F47" i="11"/>
  <c r="F46" i="11"/>
  <c r="F45" i="11"/>
  <c r="F44" i="11"/>
  <c r="F43" i="11"/>
  <c r="F42" i="11"/>
  <c r="F41" i="11"/>
  <c r="F40" i="11"/>
  <c r="F39" i="11"/>
  <c r="F38" i="11"/>
  <c r="F37" i="11"/>
  <c r="F36" i="11"/>
  <c r="F35" i="11"/>
  <c r="F34" i="11"/>
  <c r="F33" i="11"/>
  <c r="F32" i="11"/>
  <c r="C33" i="11"/>
  <c r="C34" i="11"/>
  <c r="C35" i="11"/>
  <c r="C36" i="11"/>
  <c r="C37" i="11"/>
  <c r="C38" i="11"/>
  <c r="C39" i="11"/>
  <c r="C40" i="11"/>
  <c r="C41" i="11"/>
  <c r="C42" i="11"/>
  <c r="C43" i="11"/>
  <c r="C44" i="11"/>
  <c r="C45" i="11"/>
  <c r="C46" i="11"/>
  <c r="C47" i="11"/>
  <c r="C48" i="11"/>
  <c r="C49" i="11"/>
  <c r="C50" i="11"/>
  <c r="C51" i="11"/>
  <c r="C52" i="11"/>
  <c r="C53" i="11"/>
  <c r="C32" i="11"/>
  <c r="F29" i="11"/>
  <c r="F28" i="11"/>
  <c r="F27" i="11"/>
  <c r="F26" i="11"/>
  <c r="F25" i="11"/>
  <c r="F24" i="11"/>
  <c r="F23" i="11"/>
  <c r="F22" i="11"/>
  <c r="F21" i="11"/>
  <c r="F20" i="11"/>
  <c r="F19" i="11"/>
  <c r="F18" i="11"/>
  <c r="F17" i="11"/>
  <c r="F16" i="11"/>
  <c r="F15" i="11"/>
  <c r="F14" i="11"/>
  <c r="F13" i="11"/>
  <c r="F12" i="11"/>
  <c r="F11" i="11"/>
  <c r="F10" i="11"/>
  <c r="F9" i="11"/>
  <c r="F8" i="11"/>
  <c r="C9" i="11"/>
  <c r="C10" i="11"/>
  <c r="C11" i="11"/>
  <c r="C12" i="11"/>
  <c r="C13" i="11"/>
  <c r="C14" i="11"/>
  <c r="C15" i="11"/>
  <c r="C16" i="11"/>
  <c r="C17" i="11"/>
  <c r="C18" i="11"/>
  <c r="C19" i="11"/>
  <c r="C20" i="11"/>
  <c r="C21" i="11"/>
  <c r="C22" i="11"/>
  <c r="C23" i="11"/>
  <c r="C24" i="11"/>
  <c r="C25" i="11"/>
  <c r="C26" i="11"/>
  <c r="C27" i="11"/>
  <c r="C28" i="11"/>
  <c r="C29" i="11"/>
  <c r="C8" i="11"/>
  <c r="F116" i="9"/>
  <c r="C6" i="4" l="1"/>
  <c r="D6" i="4"/>
  <c r="E6" i="4"/>
  <c r="F6" i="4"/>
  <c r="G6" i="4"/>
  <c r="H6" i="4"/>
  <c r="I6" i="4"/>
  <c r="J6" i="4"/>
  <c r="K6" i="4"/>
  <c r="L6" i="4"/>
  <c r="M6" i="4"/>
  <c r="N6" i="4"/>
  <c r="O6" i="4"/>
  <c r="P6" i="4"/>
  <c r="Q6" i="4"/>
  <c r="R6" i="4"/>
  <c r="S6" i="4"/>
  <c r="T6" i="4"/>
  <c r="C7" i="4"/>
  <c r="D7" i="4"/>
  <c r="E7" i="4"/>
  <c r="F7" i="4"/>
  <c r="G7" i="4"/>
  <c r="H7" i="4"/>
  <c r="I7" i="4"/>
  <c r="J7" i="4"/>
  <c r="K7" i="4"/>
  <c r="L7" i="4"/>
  <c r="M7" i="4"/>
  <c r="N7" i="4"/>
  <c r="O7" i="4"/>
  <c r="P7" i="4"/>
  <c r="Q7" i="4"/>
  <c r="R7" i="4"/>
  <c r="S7" i="4"/>
  <c r="T7" i="4"/>
  <c r="C8" i="4"/>
  <c r="D8" i="4"/>
  <c r="E8" i="4"/>
  <c r="F8" i="4"/>
  <c r="G8" i="4"/>
  <c r="H8" i="4"/>
  <c r="I8" i="4"/>
  <c r="J8" i="4"/>
  <c r="K8" i="4"/>
  <c r="L8" i="4"/>
  <c r="M8" i="4"/>
  <c r="N8" i="4"/>
  <c r="O8" i="4"/>
  <c r="P8" i="4"/>
  <c r="Q8" i="4"/>
  <c r="R8" i="4"/>
  <c r="S8" i="4"/>
  <c r="T8" i="4"/>
  <c r="C9" i="4"/>
  <c r="D9" i="4"/>
  <c r="E9" i="4"/>
  <c r="F9" i="4"/>
  <c r="G9" i="4"/>
  <c r="H9" i="4"/>
  <c r="I9" i="4"/>
  <c r="J9" i="4"/>
  <c r="K9" i="4"/>
  <c r="L9" i="4"/>
  <c r="M9" i="4"/>
  <c r="N9" i="4"/>
  <c r="O9" i="4"/>
  <c r="P9" i="4"/>
  <c r="Q9" i="4"/>
  <c r="R9" i="4"/>
  <c r="S9" i="4"/>
  <c r="T9" i="4"/>
  <c r="C10" i="4"/>
  <c r="D10" i="4"/>
  <c r="E10" i="4"/>
  <c r="F10" i="4"/>
  <c r="G10" i="4"/>
  <c r="H10" i="4"/>
  <c r="I10" i="4"/>
  <c r="J10" i="4"/>
  <c r="K10" i="4"/>
  <c r="L10" i="4"/>
  <c r="M10" i="4"/>
  <c r="N10" i="4"/>
  <c r="O10" i="4"/>
  <c r="P10" i="4"/>
  <c r="Q10" i="4"/>
  <c r="R10" i="4"/>
  <c r="S10" i="4"/>
  <c r="T10" i="4"/>
  <c r="C11" i="4"/>
  <c r="D11" i="4"/>
  <c r="E11" i="4"/>
  <c r="F11" i="4"/>
  <c r="G11" i="4"/>
  <c r="H11" i="4"/>
  <c r="I11" i="4"/>
  <c r="J11" i="4"/>
  <c r="K11" i="4"/>
  <c r="L11" i="4"/>
  <c r="M11" i="4"/>
  <c r="N11" i="4"/>
  <c r="O11" i="4"/>
  <c r="P11" i="4"/>
  <c r="Q11" i="4"/>
  <c r="R11" i="4"/>
  <c r="S11" i="4"/>
  <c r="T11" i="4"/>
  <c r="C12" i="4"/>
  <c r="D12" i="4"/>
  <c r="E12" i="4"/>
  <c r="F12" i="4"/>
  <c r="G12" i="4"/>
  <c r="H12" i="4"/>
  <c r="I12" i="4"/>
  <c r="J12" i="4"/>
  <c r="K12" i="4"/>
  <c r="L12" i="4"/>
  <c r="M12" i="4"/>
  <c r="N12" i="4"/>
  <c r="O12" i="4"/>
  <c r="P12" i="4"/>
  <c r="Q12" i="4"/>
  <c r="R12" i="4"/>
  <c r="S12" i="4"/>
  <c r="T12" i="4"/>
  <c r="C13" i="4"/>
  <c r="D13" i="4"/>
  <c r="E13" i="4"/>
  <c r="F13" i="4"/>
  <c r="G13" i="4"/>
  <c r="H13" i="4"/>
  <c r="I13" i="4"/>
  <c r="J13" i="4"/>
  <c r="K13" i="4"/>
  <c r="L13" i="4"/>
  <c r="M13" i="4"/>
  <c r="N13" i="4"/>
  <c r="O13" i="4"/>
  <c r="P13" i="4"/>
  <c r="Q13" i="4"/>
  <c r="R13" i="4"/>
  <c r="S13" i="4"/>
  <c r="T13" i="4"/>
  <c r="C14" i="4"/>
  <c r="D14" i="4"/>
  <c r="E14" i="4"/>
  <c r="F14" i="4"/>
  <c r="G14" i="4"/>
  <c r="H14" i="4"/>
  <c r="I14" i="4"/>
  <c r="J14" i="4"/>
  <c r="K14" i="4"/>
  <c r="L14" i="4"/>
  <c r="M14" i="4"/>
  <c r="N14" i="4"/>
  <c r="O14" i="4"/>
  <c r="P14" i="4"/>
  <c r="Q14" i="4"/>
  <c r="R14" i="4"/>
  <c r="S14" i="4"/>
  <c r="T14" i="4"/>
  <c r="C15" i="4"/>
  <c r="D15" i="4"/>
  <c r="E15" i="4"/>
  <c r="F15" i="4"/>
  <c r="G15" i="4"/>
  <c r="H15" i="4"/>
  <c r="I15" i="4"/>
  <c r="J15" i="4"/>
  <c r="K15" i="4"/>
  <c r="L15" i="4"/>
  <c r="M15" i="4"/>
  <c r="N15" i="4"/>
  <c r="O15" i="4"/>
  <c r="P15" i="4"/>
  <c r="Q15" i="4"/>
  <c r="R15" i="4"/>
  <c r="S15" i="4"/>
  <c r="T15" i="4"/>
  <c r="C16" i="4"/>
  <c r="D16" i="4"/>
  <c r="E16" i="4"/>
  <c r="F16" i="4"/>
  <c r="G16" i="4"/>
  <c r="H16" i="4"/>
  <c r="I16" i="4"/>
  <c r="J16" i="4"/>
  <c r="K16" i="4"/>
  <c r="L16" i="4"/>
  <c r="M16" i="4"/>
  <c r="N16" i="4"/>
  <c r="O16" i="4"/>
  <c r="P16" i="4"/>
  <c r="Q16" i="4"/>
  <c r="R16" i="4"/>
  <c r="S16" i="4"/>
  <c r="T16" i="4"/>
  <c r="C17" i="4"/>
  <c r="D17" i="4"/>
  <c r="E17" i="4"/>
  <c r="F17" i="4"/>
  <c r="G17" i="4"/>
  <c r="H17" i="4"/>
  <c r="I17" i="4"/>
  <c r="J17" i="4"/>
  <c r="K17" i="4"/>
  <c r="L17" i="4"/>
  <c r="M17" i="4"/>
  <c r="N17" i="4"/>
  <c r="O17" i="4"/>
  <c r="P17" i="4"/>
  <c r="Q17" i="4"/>
  <c r="R17" i="4"/>
  <c r="S17" i="4"/>
  <c r="T17" i="4"/>
  <c r="C18" i="4"/>
  <c r="D18" i="4"/>
  <c r="E18" i="4"/>
  <c r="F18" i="4"/>
  <c r="G18" i="4"/>
  <c r="H18" i="4"/>
  <c r="I18" i="4"/>
  <c r="J18" i="4"/>
  <c r="K18" i="4"/>
  <c r="L18" i="4"/>
  <c r="M18" i="4"/>
  <c r="N18" i="4"/>
  <c r="O18" i="4"/>
  <c r="P18" i="4"/>
  <c r="Q18" i="4"/>
  <c r="R18" i="4"/>
  <c r="S18" i="4"/>
  <c r="T18" i="4"/>
  <c r="C19" i="4"/>
  <c r="D19" i="4"/>
  <c r="E19" i="4"/>
  <c r="F19" i="4"/>
  <c r="G19" i="4"/>
  <c r="H19" i="4"/>
  <c r="I19" i="4"/>
  <c r="J19" i="4"/>
  <c r="K19" i="4"/>
  <c r="L19" i="4"/>
  <c r="M19" i="4"/>
  <c r="N19" i="4"/>
  <c r="O19" i="4"/>
  <c r="P19" i="4"/>
  <c r="Q19" i="4"/>
  <c r="R19" i="4"/>
  <c r="S19" i="4"/>
  <c r="T19" i="4"/>
  <c r="C20" i="4"/>
  <c r="D20" i="4"/>
  <c r="E20" i="4"/>
  <c r="F20" i="4"/>
  <c r="G20" i="4"/>
  <c r="H20" i="4"/>
  <c r="I20" i="4"/>
  <c r="J20" i="4"/>
  <c r="K20" i="4"/>
  <c r="L20" i="4"/>
  <c r="M20" i="4"/>
  <c r="N20" i="4"/>
  <c r="O20" i="4"/>
  <c r="P20" i="4"/>
  <c r="Q20" i="4"/>
  <c r="R20" i="4"/>
  <c r="S20" i="4"/>
  <c r="T20" i="4"/>
  <c r="C21" i="4"/>
  <c r="D21" i="4"/>
  <c r="E21" i="4"/>
  <c r="F21" i="4"/>
  <c r="G21" i="4"/>
  <c r="H21" i="4"/>
  <c r="I21" i="4"/>
  <c r="J21" i="4"/>
  <c r="K21" i="4"/>
  <c r="L21" i="4"/>
  <c r="M21" i="4"/>
  <c r="N21" i="4"/>
  <c r="O21" i="4"/>
  <c r="P21" i="4"/>
  <c r="Q21" i="4"/>
  <c r="R21" i="4"/>
  <c r="S21" i="4"/>
  <c r="T21" i="4"/>
  <c r="C22" i="4"/>
  <c r="D22" i="4"/>
  <c r="E22" i="4"/>
  <c r="F22" i="4"/>
  <c r="G22" i="4"/>
  <c r="H22" i="4"/>
  <c r="I22" i="4"/>
  <c r="J22" i="4"/>
  <c r="K22" i="4"/>
  <c r="L22" i="4"/>
  <c r="M22" i="4"/>
  <c r="N22" i="4"/>
  <c r="O22" i="4"/>
  <c r="P22" i="4"/>
  <c r="Q22" i="4"/>
  <c r="R22" i="4"/>
  <c r="S22" i="4"/>
  <c r="T22" i="4"/>
  <c r="C23" i="4"/>
  <c r="D23" i="4"/>
  <c r="E23" i="4"/>
  <c r="F23" i="4"/>
  <c r="G23" i="4"/>
  <c r="H23" i="4"/>
  <c r="I23" i="4"/>
  <c r="J23" i="4"/>
  <c r="K23" i="4"/>
  <c r="L23" i="4"/>
  <c r="M23" i="4"/>
  <c r="N23" i="4"/>
  <c r="O23" i="4"/>
  <c r="P23" i="4"/>
  <c r="Q23" i="4"/>
  <c r="R23" i="4"/>
  <c r="S23" i="4"/>
  <c r="T23" i="4"/>
  <c r="C24" i="4"/>
  <c r="D24" i="4"/>
  <c r="E24" i="4"/>
  <c r="F24" i="4"/>
  <c r="G24" i="4"/>
  <c r="H24" i="4"/>
  <c r="I24" i="4"/>
  <c r="J24" i="4"/>
  <c r="K24" i="4"/>
  <c r="L24" i="4"/>
  <c r="M24" i="4"/>
  <c r="N24" i="4"/>
  <c r="O24" i="4"/>
  <c r="P24" i="4"/>
  <c r="Q24" i="4"/>
  <c r="R24" i="4"/>
  <c r="S24" i="4"/>
  <c r="T24" i="4"/>
  <c r="T5" i="4"/>
  <c r="S5" i="4"/>
  <c r="R5" i="4"/>
  <c r="Q5" i="4"/>
  <c r="P5" i="4"/>
  <c r="O5" i="4"/>
  <c r="N5" i="4"/>
  <c r="M5" i="4"/>
  <c r="L5" i="4"/>
  <c r="K5" i="4"/>
  <c r="J5" i="4"/>
  <c r="I5" i="4"/>
  <c r="H5" i="4"/>
  <c r="G5" i="4"/>
  <c r="F5" i="4"/>
  <c r="E5" i="4"/>
  <c r="D5" i="4"/>
  <c r="C5" i="4"/>
  <c r="I243" i="7"/>
  <c r="I24" i="10" s="1"/>
  <c r="I242" i="7"/>
  <c r="I241" i="7"/>
  <c r="I240" i="7"/>
  <c r="I239" i="7"/>
  <c r="I20" i="10" s="1"/>
  <c r="I238" i="7"/>
  <c r="I237" i="7"/>
  <c r="I236" i="7"/>
  <c r="I235" i="7"/>
  <c r="I16" i="10" s="1"/>
  <c r="I234" i="7"/>
  <c r="I233" i="7"/>
  <c r="I232" i="7"/>
  <c r="I231" i="7"/>
  <c r="I12" i="10" s="1"/>
  <c r="I230" i="7"/>
  <c r="I229" i="7"/>
  <c r="I228" i="7"/>
  <c r="I227" i="7"/>
  <c r="I8" i="10" s="1"/>
  <c r="I226" i="7"/>
  <c r="I225" i="7"/>
  <c r="I224" i="7"/>
  <c r="I5" i="10" s="1"/>
  <c r="D225" i="7"/>
  <c r="J6" i="10" s="1"/>
  <c r="D226" i="7"/>
  <c r="D227" i="7"/>
  <c r="J8" i="10" s="1"/>
  <c r="D228" i="7"/>
  <c r="D229" i="7"/>
  <c r="J10" i="10" s="1"/>
  <c r="D230" i="7"/>
  <c r="D231" i="7"/>
  <c r="J12" i="10" s="1"/>
  <c r="D232" i="7"/>
  <c r="D233" i="7"/>
  <c r="J14" i="10" s="1"/>
  <c r="D234" i="7"/>
  <c r="D235" i="7"/>
  <c r="J16" i="10" s="1"/>
  <c r="D236" i="7"/>
  <c r="D237" i="7"/>
  <c r="J18" i="10" s="1"/>
  <c r="D238" i="7"/>
  <c r="D239" i="7"/>
  <c r="D240" i="7"/>
  <c r="J21" i="10" s="1"/>
  <c r="D241" i="7"/>
  <c r="J22" i="10" s="1"/>
  <c r="D242" i="7"/>
  <c r="J23" i="10" s="1"/>
  <c r="D243" i="7"/>
  <c r="J24" i="10" s="1"/>
  <c r="D224" i="7"/>
  <c r="I219" i="7"/>
  <c r="Q24" i="10" s="1"/>
  <c r="I218" i="7"/>
  <c r="I217" i="7"/>
  <c r="I216" i="7"/>
  <c r="I215" i="7"/>
  <c r="Q20" i="10" s="1"/>
  <c r="I214" i="7"/>
  <c r="I213" i="7"/>
  <c r="I212" i="7"/>
  <c r="I211" i="7"/>
  <c r="Q16" i="10" s="1"/>
  <c r="I210" i="7"/>
  <c r="I209" i="7"/>
  <c r="I208" i="7"/>
  <c r="I207" i="7"/>
  <c r="Q12" i="10" s="1"/>
  <c r="I206" i="7"/>
  <c r="I205" i="7"/>
  <c r="I204" i="7"/>
  <c r="I203" i="7"/>
  <c r="Q8" i="10" s="1"/>
  <c r="I202" i="7"/>
  <c r="I201" i="7"/>
  <c r="I200" i="7"/>
  <c r="D201" i="7"/>
  <c r="R6" i="10" s="1"/>
  <c r="D202" i="7"/>
  <c r="D203" i="7"/>
  <c r="R8" i="10" s="1"/>
  <c r="D204" i="7"/>
  <c r="D205" i="7"/>
  <c r="R10" i="10" s="1"/>
  <c r="D206" i="7"/>
  <c r="D207" i="7"/>
  <c r="R12" i="10" s="1"/>
  <c r="D208" i="7"/>
  <c r="D209" i="7"/>
  <c r="R14" i="10" s="1"/>
  <c r="D210" i="7"/>
  <c r="D211" i="7"/>
  <c r="R16" i="10" s="1"/>
  <c r="D212" i="7"/>
  <c r="D213" i="7"/>
  <c r="R18" i="10" s="1"/>
  <c r="D214" i="7"/>
  <c r="D215" i="7"/>
  <c r="R20" i="10" s="1"/>
  <c r="D216" i="7"/>
  <c r="D217" i="7"/>
  <c r="R22" i="10" s="1"/>
  <c r="D218" i="7"/>
  <c r="D219" i="7"/>
  <c r="R24" i="10" s="1"/>
  <c r="D200" i="7"/>
  <c r="I195" i="7"/>
  <c r="I194" i="7"/>
  <c r="I193" i="7"/>
  <c r="I192" i="7"/>
  <c r="I191" i="7"/>
  <c r="I190" i="7"/>
  <c r="I189" i="7"/>
  <c r="I188" i="7"/>
  <c r="I187" i="7"/>
  <c r="I186" i="7"/>
  <c r="I185" i="7"/>
  <c r="I184" i="7"/>
  <c r="I183" i="7"/>
  <c r="I182" i="7"/>
  <c r="I181" i="7"/>
  <c r="I180" i="7"/>
  <c r="I179" i="7"/>
  <c r="I178" i="7"/>
  <c r="I177" i="7"/>
  <c r="I176" i="7"/>
  <c r="D177" i="7"/>
  <c r="D178" i="7"/>
  <c r="D179" i="7"/>
  <c r="D180" i="7"/>
  <c r="D181" i="7"/>
  <c r="D182" i="7"/>
  <c r="D183" i="7"/>
  <c r="D184" i="7"/>
  <c r="D185" i="7"/>
  <c r="D186" i="7"/>
  <c r="D187" i="7"/>
  <c r="D188" i="7"/>
  <c r="D189" i="7"/>
  <c r="D190" i="7"/>
  <c r="D191" i="7"/>
  <c r="D192" i="7"/>
  <c r="D193" i="7"/>
  <c r="D194" i="7"/>
  <c r="D195" i="7"/>
  <c r="D176" i="7"/>
  <c r="I171" i="7"/>
  <c r="I170" i="7"/>
  <c r="I169" i="7"/>
  <c r="I168" i="7"/>
  <c r="I167" i="7"/>
  <c r="I166" i="7"/>
  <c r="I165" i="7"/>
  <c r="I164" i="7"/>
  <c r="I163" i="7"/>
  <c r="I162" i="7"/>
  <c r="I161" i="7"/>
  <c r="I160" i="7"/>
  <c r="I159" i="7"/>
  <c r="I158" i="7"/>
  <c r="I157" i="7"/>
  <c r="I156" i="7"/>
  <c r="I155" i="7"/>
  <c r="I154" i="7"/>
  <c r="I153" i="7"/>
  <c r="I152" i="7"/>
  <c r="D153" i="7"/>
  <c r="D154" i="7"/>
  <c r="D155" i="7"/>
  <c r="D156" i="7"/>
  <c r="D157" i="7"/>
  <c r="D158" i="7"/>
  <c r="D159" i="7"/>
  <c r="D160" i="7"/>
  <c r="D161" i="7"/>
  <c r="D162" i="7"/>
  <c r="D163" i="7"/>
  <c r="D164" i="7"/>
  <c r="D165" i="7"/>
  <c r="D166" i="7"/>
  <c r="D167" i="7"/>
  <c r="D168" i="7"/>
  <c r="D169" i="7"/>
  <c r="D170" i="7"/>
  <c r="D171" i="7"/>
  <c r="D152" i="7"/>
  <c r="I147" i="7"/>
  <c r="I146" i="7"/>
  <c r="I145" i="7"/>
  <c r="I144" i="7"/>
  <c r="I143" i="7"/>
  <c r="I142" i="7"/>
  <c r="I141" i="7"/>
  <c r="I140" i="7"/>
  <c r="I139" i="7"/>
  <c r="I138" i="7"/>
  <c r="I137" i="7"/>
  <c r="I136" i="7"/>
  <c r="I135" i="7"/>
  <c r="I134" i="7"/>
  <c r="I133" i="7"/>
  <c r="I132" i="7"/>
  <c r="I131" i="7"/>
  <c r="I130" i="7"/>
  <c r="I129" i="7"/>
  <c r="I128" i="7"/>
  <c r="D129" i="7"/>
  <c r="N6" i="10" s="1"/>
  <c r="D130" i="7"/>
  <c r="D131" i="7"/>
  <c r="N8" i="10" s="1"/>
  <c r="D132" i="7"/>
  <c r="D133" i="7"/>
  <c r="N10" i="10" s="1"/>
  <c r="D134" i="7"/>
  <c r="D135" i="7"/>
  <c r="N12" i="10" s="1"/>
  <c r="D136" i="7"/>
  <c r="D137" i="7"/>
  <c r="N14" i="10" s="1"/>
  <c r="D138" i="7"/>
  <c r="D139" i="7"/>
  <c r="N16" i="10" s="1"/>
  <c r="D140" i="7"/>
  <c r="D141" i="7"/>
  <c r="N18" i="10" s="1"/>
  <c r="D142" i="7"/>
  <c r="D143" i="7"/>
  <c r="N20" i="10" s="1"/>
  <c r="D144" i="7"/>
  <c r="D145" i="7"/>
  <c r="N22" i="10" s="1"/>
  <c r="D146" i="7"/>
  <c r="D147" i="7"/>
  <c r="N24" i="10" s="1"/>
  <c r="D128" i="7"/>
  <c r="I105" i="7"/>
  <c r="I106" i="7"/>
  <c r="I107" i="7"/>
  <c r="I108" i="7"/>
  <c r="I109" i="7"/>
  <c r="I110" i="7"/>
  <c r="I111" i="7"/>
  <c r="I112" i="7"/>
  <c r="I113" i="7"/>
  <c r="I114" i="7"/>
  <c r="I115" i="7"/>
  <c r="I116" i="7"/>
  <c r="I117" i="7"/>
  <c r="I118" i="7"/>
  <c r="I119" i="7"/>
  <c r="I120" i="7"/>
  <c r="I121" i="7"/>
  <c r="I122" i="7"/>
  <c r="I123" i="7"/>
  <c r="I104" i="7"/>
  <c r="D105" i="7"/>
  <c r="T6" i="10" s="1"/>
  <c r="D106" i="7"/>
  <c r="D107" i="7"/>
  <c r="T8" i="10" s="1"/>
  <c r="D108" i="7"/>
  <c r="D109" i="7"/>
  <c r="T10" i="10" s="1"/>
  <c r="D110" i="7"/>
  <c r="D111" i="7"/>
  <c r="T12" i="10" s="1"/>
  <c r="D112" i="7"/>
  <c r="D113" i="7"/>
  <c r="T14" i="10" s="1"/>
  <c r="D114" i="7"/>
  <c r="D115" i="7"/>
  <c r="T16" i="10" s="1"/>
  <c r="D116" i="7"/>
  <c r="D117" i="7"/>
  <c r="T18" i="10" s="1"/>
  <c r="D118" i="7"/>
  <c r="D119" i="7"/>
  <c r="T20" i="10" s="1"/>
  <c r="D120" i="7"/>
  <c r="D121" i="7"/>
  <c r="T22" i="10" s="1"/>
  <c r="D122" i="7"/>
  <c r="D123" i="7"/>
  <c r="T24" i="10" s="1"/>
  <c r="D104" i="7"/>
  <c r="I99" i="7"/>
  <c r="I98" i="7"/>
  <c r="I97" i="7"/>
  <c r="I96" i="7"/>
  <c r="I95" i="7"/>
  <c r="I94" i="7"/>
  <c r="I93" i="7"/>
  <c r="I92" i="7"/>
  <c r="I91" i="7"/>
  <c r="I90" i="7"/>
  <c r="I89" i="7"/>
  <c r="I88" i="7"/>
  <c r="I87" i="7"/>
  <c r="I86" i="7"/>
  <c r="I85" i="7"/>
  <c r="I84" i="7"/>
  <c r="I83" i="7"/>
  <c r="I82" i="7"/>
  <c r="I81" i="7"/>
  <c r="I80" i="7"/>
  <c r="D81" i="7"/>
  <c r="L6" i="10" s="1"/>
  <c r="D82" i="7"/>
  <c r="D83" i="7"/>
  <c r="L8" i="10" s="1"/>
  <c r="D84" i="7"/>
  <c r="D85" i="7"/>
  <c r="L10" i="10" s="1"/>
  <c r="D86" i="7"/>
  <c r="D87" i="7"/>
  <c r="L12" i="10" s="1"/>
  <c r="D88" i="7"/>
  <c r="D89" i="7"/>
  <c r="L14" i="10" s="1"/>
  <c r="D90" i="7"/>
  <c r="D91" i="7"/>
  <c r="L16" i="10" s="1"/>
  <c r="D92" i="7"/>
  <c r="D93" i="7"/>
  <c r="L18" i="10" s="1"/>
  <c r="D94" i="7"/>
  <c r="D95" i="7"/>
  <c r="L20" i="10" s="1"/>
  <c r="D96" i="7"/>
  <c r="D97" i="7"/>
  <c r="L22" i="10" s="1"/>
  <c r="D98" i="7"/>
  <c r="D99" i="7"/>
  <c r="L24" i="10" s="1"/>
  <c r="D80" i="7"/>
  <c r="I75" i="7"/>
  <c r="I74" i="7"/>
  <c r="I73" i="7"/>
  <c r="I72" i="7"/>
  <c r="I71" i="7"/>
  <c r="I70" i="7"/>
  <c r="I69" i="7"/>
  <c r="I68" i="7"/>
  <c r="I67" i="7"/>
  <c r="I66" i="7"/>
  <c r="I65" i="7"/>
  <c r="I64" i="7"/>
  <c r="I63" i="7"/>
  <c r="I62" i="7"/>
  <c r="I61" i="7"/>
  <c r="I60" i="7"/>
  <c r="I59" i="7"/>
  <c r="I58" i="7"/>
  <c r="I57" i="7"/>
  <c r="I56" i="7"/>
  <c r="D57" i="7"/>
  <c r="D58" i="7"/>
  <c r="D59" i="7"/>
  <c r="D60" i="7"/>
  <c r="D61" i="7"/>
  <c r="D62" i="7"/>
  <c r="D63" i="7"/>
  <c r="D64" i="7"/>
  <c r="D65" i="7"/>
  <c r="D66" i="7"/>
  <c r="D67" i="7"/>
  <c r="D68" i="7"/>
  <c r="D69" i="7"/>
  <c r="D70" i="7"/>
  <c r="D71" i="7"/>
  <c r="D72" i="7"/>
  <c r="D73" i="7"/>
  <c r="D74" i="7"/>
  <c r="D75" i="7"/>
  <c r="D56" i="7"/>
  <c r="I51" i="7"/>
  <c r="I50" i="7"/>
  <c r="I49" i="7"/>
  <c r="I48" i="7"/>
  <c r="I47" i="7"/>
  <c r="I46" i="7"/>
  <c r="I45" i="7"/>
  <c r="I44" i="7"/>
  <c r="I43" i="7"/>
  <c r="I42" i="7"/>
  <c r="I41" i="7"/>
  <c r="I40" i="7"/>
  <c r="I39" i="7"/>
  <c r="I38" i="7"/>
  <c r="I37" i="7"/>
  <c r="I36" i="7"/>
  <c r="I35" i="7"/>
  <c r="I34" i="7"/>
  <c r="I33" i="7"/>
  <c r="I32" i="7"/>
  <c r="E5" i="10" s="1"/>
  <c r="D33" i="7"/>
  <c r="D34" i="7"/>
  <c r="F7" i="10" s="1"/>
  <c r="D35" i="7"/>
  <c r="D36" i="7"/>
  <c r="F9" i="10" s="1"/>
  <c r="D37" i="7"/>
  <c r="D38" i="7"/>
  <c r="F11" i="10" s="1"/>
  <c r="D39" i="7"/>
  <c r="D40" i="7"/>
  <c r="F13" i="10" s="1"/>
  <c r="D41" i="7"/>
  <c r="D42" i="7"/>
  <c r="F15" i="10" s="1"/>
  <c r="D43" i="7"/>
  <c r="D44" i="7"/>
  <c r="F17" i="10" s="1"/>
  <c r="D45" i="7"/>
  <c r="D46" i="7"/>
  <c r="F19" i="10" s="1"/>
  <c r="D47" i="7"/>
  <c r="D48" i="7"/>
  <c r="F21" i="10" s="1"/>
  <c r="D49" i="7"/>
  <c r="D50" i="7"/>
  <c r="F23" i="10" s="1"/>
  <c r="D51" i="7"/>
  <c r="D32" i="7"/>
  <c r="I27" i="7"/>
  <c r="I26" i="7"/>
  <c r="I25" i="7"/>
  <c r="I24" i="7"/>
  <c r="I23" i="7"/>
  <c r="I22" i="7"/>
  <c r="I21" i="7"/>
  <c r="I20" i="7"/>
  <c r="I19" i="7"/>
  <c r="I18" i="7"/>
  <c r="I17" i="7"/>
  <c r="I16" i="7"/>
  <c r="I15" i="7"/>
  <c r="I14" i="7"/>
  <c r="I13" i="7"/>
  <c r="I12" i="7"/>
  <c r="I11" i="7"/>
  <c r="I10" i="7"/>
  <c r="I9" i="7"/>
  <c r="I8" i="7"/>
  <c r="C5" i="10" s="1"/>
  <c r="D9" i="7"/>
  <c r="D6" i="10" s="1"/>
  <c r="D10" i="7"/>
  <c r="D11" i="7"/>
  <c r="D8" i="10" s="1"/>
  <c r="D12" i="7"/>
  <c r="D13" i="7"/>
  <c r="D10" i="10" s="1"/>
  <c r="D14" i="7"/>
  <c r="D15" i="7"/>
  <c r="D12" i="10" s="1"/>
  <c r="D16" i="7"/>
  <c r="D17" i="7"/>
  <c r="D14" i="10" s="1"/>
  <c r="D18" i="7"/>
  <c r="D19" i="7"/>
  <c r="D16" i="10" s="1"/>
  <c r="D20" i="7"/>
  <c r="D21" i="7"/>
  <c r="D18" i="10" s="1"/>
  <c r="D22" i="7"/>
  <c r="D23" i="7"/>
  <c r="D24" i="7"/>
  <c r="D21" i="10" s="1"/>
  <c r="D25" i="7"/>
  <c r="D26" i="7"/>
  <c r="D23" i="10" s="1"/>
  <c r="D27" i="7"/>
  <c r="D24" i="10" s="1"/>
  <c r="D8" i="7"/>
  <c r="D5" i="10" s="1"/>
  <c r="F117" i="5"/>
  <c r="D15" i="10" l="1"/>
  <c r="C7" i="10"/>
  <c r="C19" i="10"/>
  <c r="E15" i="10"/>
  <c r="L23" i="10"/>
  <c r="L15" i="10"/>
  <c r="L7" i="10"/>
  <c r="K15" i="10"/>
  <c r="K23" i="10"/>
  <c r="T19" i="10"/>
  <c r="T11" i="10"/>
  <c r="S23" i="10"/>
  <c r="S15" i="10"/>
  <c r="S7" i="10"/>
  <c r="N19" i="10"/>
  <c r="N11" i="10"/>
  <c r="M7" i="10"/>
  <c r="M15" i="10"/>
  <c r="M23" i="10"/>
  <c r="H19" i="10"/>
  <c r="P19" i="10"/>
  <c r="H11" i="10"/>
  <c r="P11" i="10"/>
  <c r="O7" i="10"/>
  <c r="G7" i="10"/>
  <c r="O15" i="10"/>
  <c r="G15" i="10"/>
  <c r="O23" i="10"/>
  <c r="G23" i="10"/>
  <c r="R19" i="10"/>
  <c r="R11" i="10"/>
  <c r="Q7" i="10"/>
  <c r="Q19" i="10"/>
  <c r="J15" i="10"/>
  <c r="J7" i="10"/>
  <c r="I11" i="10"/>
  <c r="I19" i="10"/>
  <c r="D22" i="10"/>
  <c r="C8" i="10"/>
  <c r="C12" i="10"/>
  <c r="C16" i="10"/>
  <c r="C20" i="10"/>
  <c r="C24" i="10"/>
  <c r="F22" i="10"/>
  <c r="F18" i="10"/>
  <c r="F27" i="10" s="1"/>
  <c r="F14" i="10"/>
  <c r="F10" i="10"/>
  <c r="F6" i="10"/>
  <c r="E8" i="10"/>
  <c r="E12" i="10"/>
  <c r="E16" i="10"/>
  <c r="E20" i="10"/>
  <c r="E24" i="10"/>
  <c r="K8" i="10"/>
  <c r="K12" i="10"/>
  <c r="K16" i="10"/>
  <c r="K20" i="10"/>
  <c r="K24" i="10"/>
  <c r="T27" i="10"/>
  <c r="S22" i="10"/>
  <c r="S18" i="10"/>
  <c r="S27" i="8"/>
  <c r="S14" i="10"/>
  <c r="S10" i="10"/>
  <c r="S6" i="10"/>
  <c r="M8" i="10"/>
  <c r="M12" i="10"/>
  <c r="M16" i="10"/>
  <c r="M20" i="10"/>
  <c r="M24" i="10"/>
  <c r="P22" i="10"/>
  <c r="H22" i="10"/>
  <c r="P18" i="10"/>
  <c r="H18" i="10"/>
  <c r="H27" i="8"/>
  <c r="P14" i="10"/>
  <c r="H14" i="10"/>
  <c r="P10" i="10"/>
  <c r="H10" i="10"/>
  <c r="P6" i="10"/>
  <c r="H6" i="10"/>
  <c r="O8" i="10"/>
  <c r="G8" i="10"/>
  <c r="O12" i="10"/>
  <c r="G12" i="10"/>
  <c r="O16" i="10"/>
  <c r="G16" i="10"/>
  <c r="O20" i="10"/>
  <c r="G20" i="10"/>
  <c r="O24" i="10"/>
  <c r="G24" i="10"/>
  <c r="J27" i="8"/>
  <c r="D11" i="10"/>
  <c r="C11" i="10"/>
  <c r="E11" i="10"/>
  <c r="E23" i="10"/>
  <c r="L19" i="10"/>
  <c r="L27" i="10" s="1"/>
  <c r="L27" i="8"/>
  <c r="K7" i="10"/>
  <c r="K19" i="10"/>
  <c r="T23" i="10"/>
  <c r="T25" i="10" s="1"/>
  <c r="T26" i="10" s="1"/>
  <c r="T15" i="10"/>
  <c r="T7" i="10"/>
  <c r="S19" i="10"/>
  <c r="S11" i="10"/>
  <c r="N23" i="10"/>
  <c r="N15" i="10"/>
  <c r="N25" i="10" s="1"/>
  <c r="N26" i="10" s="1"/>
  <c r="N7" i="10"/>
  <c r="M11" i="10"/>
  <c r="M19" i="10"/>
  <c r="P23" i="10"/>
  <c r="H23" i="10"/>
  <c r="P15" i="10"/>
  <c r="H15" i="10"/>
  <c r="P27" i="8"/>
  <c r="P7" i="10"/>
  <c r="H7" i="10"/>
  <c r="O11" i="10"/>
  <c r="G11" i="10"/>
  <c r="O19" i="10"/>
  <c r="G19" i="10"/>
  <c r="R23" i="10"/>
  <c r="R15" i="10"/>
  <c r="R7" i="10"/>
  <c r="Q11" i="10"/>
  <c r="Q15" i="10"/>
  <c r="Q23" i="10"/>
  <c r="J19" i="10"/>
  <c r="J27" i="10" s="1"/>
  <c r="J11" i="10"/>
  <c r="I7" i="10"/>
  <c r="I15" i="10"/>
  <c r="I23" i="10"/>
  <c r="R27" i="8"/>
  <c r="D17" i="10"/>
  <c r="D13" i="10"/>
  <c r="D9" i="10"/>
  <c r="C9" i="10"/>
  <c r="C13" i="10"/>
  <c r="C17" i="10"/>
  <c r="C21" i="10"/>
  <c r="F5" i="10"/>
  <c r="E9" i="10"/>
  <c r="E13" i="10"/>
  <c r="E17" i="10"/>
  <c r="E21" i="10"/>
  <c r="L5" i="10"/>
  <c r="L21" i="10"/>
  <c r="L17" i="10"/>
  <c r="L13" i="10"/>
  <c r="L9" i="10"/>
  <c r="K5" i="10"/>
  <c r="K9" i="10"/>
  <c r="K13" i="10"/>
  <c r="K17" i="10"/>
  <c r="K21" i="10"/>
  <c r="T5" i="10"/>
  <c r="T21" i="10"/>
  <c r="T17" i="10"/>
  <c r="T13" i="10"/>
  <c r="T9" i="10"/>
  <c r="S5" i="10"/>
  <c r="S21" i="10"/>
  <c r="S17" i="10"/>
  <c r="S13" i="10"/>
  <c r="S9" i="10"/>
  <c r="N5" i="10"/>
  <c r="N21" i="10"/>
  <c r="N17" i="10"/>
  <c r="N13" i="10"/>
  <c r="N9" i="10"/>
  <c r="M5" i="10"/>
  <c r="M9" i="10"/>
  <c r="M13" i="10"/>
  <c r="M17" i="10"/>
  <c r="M21" i="10"/>
  <c r="P5" i="10"/>
  <c r="H5" i="10"/>
  <c r="P21" i="10"/>
  <c r="H21" i="10"/>
  <c r="H17" i="10"/>
  <c r="P17" i="10"/>
  <c r="P13" i="10"/>
  <c r="H13" i="10"/>
  <c r="H9" i="10"/>
  <c r="P9" i="10"/>
  <c r="O5" i="10"/>
  <c r="G5" i="10"/>
  <c r="O9" i="10"/>
  <c r="G9" i="10"/>
  <c r="O13" i="10"/>
  <c r="G13" i="10"/>
  <c r="O17" i="10"/>
  <c r="G17" i="10"/>
  <c r="O21" i="10"/>
  <c r="G21" i="10"/>
  <c r="R5" i="10"/>
  <c r="R21" i="10"/>
  <c r="R17" i="10"/>
  <c r="R13" i="10"/>
  <c r="R25" i="10" s="1"/>
  <c r="R26" i="10" s="1"/>
  <c r="R9" i="10"/>
  <c r="Q5" i="10"/>
  <c r="Q9" i="10"/>
  <c r="Q13" i="10"/>
  <c r="Q17" i="10"/>
  <c r="Q21" i="10"/>
  <c r="J5" i="10"/>
  <c r="J17" i="10"/>
  <c r="J25" i="10" s="1"/>
  <c r="J26" i="10" s="1"/>
  <c r="J13" i="10"/>
  <c r="J9" i="10"/>
  <c r="I9" i="10"/>
  <c r="I13" i="10"/>
  <c r="I25" i="10" s="1"/>
  <c r="I26" i="10" s="1"/>
  <c r="I17" i="10"/>
  <c r="I21" i="10"/>
  <c r="D27" i="8"/>
  <c r="N27" i="8"/>
  <c r="D19" i="10"/>
  <c r="D27" i="10" s="1"/>
  <c r="D7" i="10"/>
  <c r="C15" i="10"/>
  <c r="C23" i="10"/>
  <c r="E7" i="10"/>
  <c r="E19" i="10"/>
  <c r="E27" i="10" s="1"/>
  <c r="L11" i="10"/>
  <c r="K11" i="10"/>
  <c r="D20" i="10"/>
  <c r="D25" i="10"/>
  <c r="D26" i="10" s="1"/>
  <c r="C6" i="10"/>
  <c r="C10" i="10"/>
  <c r="C14" i="10"/>
  <c r="C18" i="10"/>
  <c r="C27" i="8"/>
  <c r="C22" i="10"/>
  <c r="F24" i="10"/>
  <c r="F20" i="10"/>
  <c r="F16" i="10"/>
  <c r="F12" i="10"/>
  <c r="F8" i="10"/>
  <c r="E6" i="10"/>
  <c r="E10" i="10"/>
  <c r="E14" i="10"/>
  <c r="E18" i="10"/>
  <c r="E27" i="8"/>
  <c r="E22" i="10"/>
  <c r="K6" i="10"/>
  <c r="K10" i="10"/>
  <c r="K14" i="10"/>
  <c r="K18" i="10"/>
  <c r="K27" i="10" s="1"/>
  <c r="K22" i="10"/>
  <c r="S24" i="10"/>
  <c r="S20" i="10"/>
  <c r="S16" i="10"/>
  <c r="S12" i="10"/>
  <c r="S8" i="10"/>
  <c r="M6" i="10"/>
  <c r="M10" i="10"/>
  <c r="M14" i="10"/>
  <c r="M18" i="10"/>
  <c r="M22" i="10"/>
  <c r="P24" i="10"/>
  <c r="H24" i="10"/>
  <c r="P20" i="10"/>
  <c r="H20" i="10"/>
  <c r="P16" i="10"/>
  <c r="H16" i="10"/>
  <c r="P12" i="10"/>
  <c r="H12" i="10"/>
  <c r="H25" i="10" s="1"/>
  <c r="H26" i="10" s="1"/>
  <c r="P8" i="10"/>
  <c r="H8" i="10"/>
  <c r="O6" i="10"/>
  <c r="G6" i="10"/>
  <c r="O10" i="10"/>
  <c r="G10" i="10"/>
  <c r="O14" i="10"/>
  <c r="G14" i="10"/>
  <c r="O18" i="10"/>
  <c r="G18" i="10"/>
  <c r="G27" i="10" s="1"/>
  <c r="O27" i="8"/>
  <c r="O22" i="10"/>
  <c r="G22" i="10"/>
  <c r="Q6" i="10"/>
  <c r="Q10" i="10"/>
  <c r="Q14" i="10"/>
  <c r="Q18" i="10"/>
  <c r="Q22" i="10"/>
  <c r="J20" i="10"/>
  <c r="I6" i="10"/>
  <c r="I10" i="10"/>
  <c r="I14" i="10"/>
  <c r="I18" i="10"/>
  <c r="I22" i="10"/>
  <c r="R27" i="10"/>
  <c r="I234" i="3"/>
  <c r="I233" i="3"/>
  <c r="I232" i="3"/>
  <c r="I231" i="3"/>
  <c r="I230" i="3"/>
  <c r="I229" i="3"/>
  <c r="I228" i="3"/>
  <c r="I227" i="3"/>
  <c r="I226" i="3"/>
  <c r="I225" i="3"/>
  <c r="I224" i="3"/>
  <c r="I223" i="3"/>
  <c r="I222" i="3"/>
  <c r="I221" i="3"/>
  <c r="I220" i="3"/>
  <c r="I219" i="3"/>
  <c r="I218" i="3"/>
  <c r="I217" i="3"/>
  <c r="I216" i="3"/>
  <c r="I215" i="3"/>
  <c r="D216" i="3"/>
  <c r="D217" i="3"/>
  <c r="D218" i="3"/>
  <c r="D219" i="3"/>
  <c r="D220" i="3"/>
  <c r="D221" i="3"/>
  <c r="D222" i="3"/>
  <c r="D223" i="3"/>
  <c r="D224" i="3"/>
  <c r="D225" i="3"/>
  <c r="D226" i="3"/>
  <c r="D227" i="3"/>
  <c r="D228" i="3"/>
  <c r="D229" i="3"/>
  <c r="D230" i="3"/>
  <c r="D231" i="3"/>
  <c r="D232" i="3"/>
  <c r="D233" i="3"/>
  <c r="D234" i="3"/>
  <c r="D215" i="3"/>
  <c r="I208" i="3"/>
  <c r="I207" i="3"/>
  <c r="I206" i="3"/>
  <c r="I205" i="3"/>
  <c r="I204" i="3"/>
  <c r="I203" i="3"/>
  <c r="I202" i="3"/>
  <c r="I201" i="3"/>
  <c r="I200" i="3"/>
  <c r="I199" i="3"/>
  <c r="I198" i="3"/>
  <c r="I197" i="3"/>
  <c r="I196" i="3"/>
  <c r="I195" i="3"/>
  <c r="I194" i="3"/>
  <c r="I193" i="3"/>
  <c r="I192" i="3"/>
  <c r="I191" i="3"/>
  <c r="I190" i="3"/>
  <c r="I189" i="3"/>
  <c r="D190" i="3"/>
  <c r="D191" i="3"/>
  <c r="D192" i="3"/>
  <c r="D193" i="3"/>
  <c r="D194" i="3"/>
  <c r="D195" i="3"/>
  <c r="D196" i="3"/>
  <c r="D197" i="3"/>
  <c r="D198" i="3"/>
  <c r="D199" i="3"/>
  <c r="D200" i="3"/>
  <c r="D201" i="3"/>
  <c r="D202" i="3"/>
  <c r="D203" i="3"/>
  <c r="D204" i="3"/>
  <c r="D205" i="3"/>
  <c r="D206" i="3"/>
  <c r="D207" i="3"/>
  <c r="D208" i="3"/>
  <c r="D189" i="3"/>
  <c r="I182" i="3"/>
  <c r="I181" i="3"/>
  <c r="I180" i="3"/>
  <c r="I179" i="3"/>
  <c r="I178" i="3"/>
  <c r="I177" i="3"/>
  <c r="I176" i="3"/>
  <c r="I175" i="3"/>
  <c r="I174" i="3"/>
  <c r="I173" i="3"/>
  <c r="I172" i="3"/>
  <c r="I171" i="3"/>
  <c r="I170" i="3"/>
  <c r="I169" i="3"/>
  <c r="I168" i="3"/>
  <c r="I167" i="3"/>
  <c r="I166" i="3"/>
  <c r="I165" i="3"/>
  <c r="I164" i="3"/>
  <c r="I163" i="3"/>
  <c r="D164" i="3"/>
  <c r="D165" i="3"/>
  <c r="D166" i="3"/>
  <c r="D167" i="3"/>
  <c r="D168" i="3"/>
  <c r="D169" i="3"/>
  <c r="D170" i="3"/>
  <c r="D171" i="3"/>
  <c r="D172" i="3"/>
  <c r="D173" i="3"/>
  <c r="D174" i="3"/>
  <c r="D175" i="3"/>
  <c r="D176" i="3"/>
  <c r="D177" i="3"/>
  <c r="D178" i="3"/>
  <c r="D179" i="3"/>
  <c r="D180" i="3"/>
  <c r="D181" i="3"/>
  <c r="D182" i="3"/>
  <c r="D163" i="3"/>
  <c r="I156" i="3"/>
  <c r="I155" i="3"/>
  <c r="I154" i="3"/>
  <c r="I153" i="3"/>
  <c r="I152" i="3"/>
  <c r="I151" i="3"/>
  <c r="I150" i="3"/>
  <c r="I149" i="3"/>
  <c r="I148" i="3"/>
  <c r="I147" i="3"/>
  <c r="I146" i="3"/>
  <c r="I145" i="3"/>
  <c r="I144" i="3"/>
  <c r="I143" i="3"/>
  <c r="I142" i="3"/>
  <c r="I141" i="3"/>
  <c r="I140" i="3"/>
  <c r="I139" i="3"/>
  <c r="I138" i="3"/>
  <c r="I137" i="3"/>
  <c r="D138" i="3"/>
  <c r="D139" i="3"/>
  <c r="D140" i="3"/>
  <c r="D141" i="3"/>
  <c r="D142" i="3"/>
  <c r="D143" i="3"/>
  <c r="D144" i="3"/>
  <c r="D145" i="3"/>
  <c r="D146" i="3"/>
  <c r="D147" i="3"/>
  <c r="D148" i="3"/>
  <c r="D149" i="3"/>
  <c r="D150" i="3"/>
  <c r="D151" i="3"/>
  <c r="D152" i="3"/>
  <c r="D153" i="3"/>
  <c r="D154" i="3"/>
  <c r="D155" i="3"/>
  <c r="D156" i="3"/>
  <c r="D137" i="3"/>
  <c r="I88" i="3"/>
  <c r="I89" i="3"/>
  <c r="I90" i="3"/>
  <c r="I91" i="3"/>
  <c r="I92" i="3"/>
  <c r="I93" i="3"/>
  <c r="I94" i="3"/>
  <c r="I95" i="3"/>
  <c r="I96" i="3"/>
  <c r="I97" i="3"/>
  <c r="I98" i="3"/>
  <c r="I99" i="3"/>
  <c r="I100" i="3"/>
  <c r="I101" i="3"/>
  <c r="I102" i="3"/>
  <c r="I103" i="3"/>
  <c r="I104" i="3"/>
  <c r="I105" i="3"/>
  <c r="I106" i="3"/>
  <c r="I87" i="3"/>
  <c r="I62" i="3"/>
  <c r="I63" i="3"/>
  <c r="I64" i="3"/>
  <c r="I65" i="3"/>
  <c r="I66" i="3"/>
  <c r="I67" i="3"/>
  <c r="I68" i="3"/>
  <c r="I69" i="3"/>
  <c r="I70" i="3"/>
  <c r="I71" i="3"/>
  <c r="I72" i="3"/>
  <c r="I73" i="3"/>
  <c r="I74" i="3"/>
  <c r="I75" i="3"/>
  <c r="I76" i="3"/>
  <c r="I77" i="3"/>
  <c r="I78" i="3"/>
  <c r="I79" i="3"/>
  <c r="I80" i="3"/>
  <c r="I61" i="3"/>
  <c r="I54" i="3"/>
  <c r="I53" i="3"/>
  <c r="I52" i="3"/>
  <c r="I51" i="3"/>
  <c r="I50" i="3"/>
  <c r="I49" i="3"/>
  <c r="I48" i="3"/>
  <c r="I47" i="3"/>
  <c r="I46" i="3"/>
  <c r="I45" i="3"/>
  <c r="I44" i="3"/>
  <c r="I43" i="3"/>
  <c r="I42" i="3"/>
  <c r="I41" i="3"/>
  <c r="I40" i="3"/>
  <c r="I39" i="3"/>
  <c r="I38" i="3"/>
  <c r="I37" i="3"/>
  <c r="I36" i="3"/>
  <c r="I35" i="3"/>
  <c r="D36" i="3"/>
  <c r="D37" i="3"/>
  <c r="D38" i="3"/>
  <c r="D39" i="3"/>
  <c r="D40" i="3"/>
  <c r="D41" i="3"/>
  <c r="D42" i="3"/>
  <c r="D43" i="3"/>
  <c r="D44" i="3"/>
  <c r="D45" i="3"/>
  <c r="D46" i="3"/>
  <c r="D47" i="3"/>
  <c r="D48" i="3"/>
  <c r="D49" i="3"/>
  <c r="D50" i="3"/>
  <c r="D51" i="3"/>
  <c r="D52" i="3"/>
  <c r="D53" i="3"/>
  <c r="D54" i="3"/>
  <c r="D35" i="3"/>
  <c r="I30" i="3"/>
  <c r="I29" i="3"/>
  <c r="I28" i="3"/>
  <c r="I27" i="3"/>
  <c r="I26" i="3"/>
  <c r="I25" i="3"/>
  <c r="I24" i="3"/>
  <c r="I23" i="3"/>
  <c r="I22" i="3"/>
  <c r="I21" i="3"/>
  <c r="I20" i="3"/>
  <c r="I19" i="3"/>
  <c r="I18" i="3"/>
  <c r="I17" i="3"/>
  <c r="I16" i="3"/>
  <c r="I15" i="3"/>
  <c r="I14" i="3"/>
  <c r="I13" i="3"/>
  <c r="I12" i="3"/>
  <c r="I11" i="3"/>
  <c r="I10" i="3"/>
  <c r="I9" i="3"/>
  <c r="D10" i="3"/>
  <c r="D11" i="3"/>
  <c r="D12" i="3"/>
  <c r="D13" i="3"/>
  <c r="D14" i="3"/>
  <c r="D15" i="3"/>
  <c r="D16" i="3"/>
  <c r="D17" i="3"/>
  <c r="D18" i="3"/>
  <c r="D19" i="3"/>
  <c r="D20" i="3"/>
  <c r="D21" i="3"/>
  <c r="D22" i="3"/>
  <c r="D23" i="3"/>
  <c r="D24" i="3"/>
  <c r="D25" i="3"/>
  <c r="D26" i="3"/>
  <c r="D27" i="3"/>
  <c r="D28" i="3"/>
  <c r="D29" i="3"/>
  <c r="D30" i="3"/>
  <c r="D31" i="3"/>
  <c r="D32" i="3"/>
  <c r="D33" i="3"/>
  <c r="D34" i="3"/>
  <c r="D9" i="3"/>
  <c r="D62" i="3"/>
  <c r="D63" i="3"/>
  <c r="D64" i="3"/>
  <c r="D65" i="3"/>
  <c r="D66" i="3"/>
  <c r="D67" i="3"/>
  <c r="D68" i="3"/>
  <c r="D69" i="3"/>
  <c r="D70" i="3"/>
  <c r="D71" i="3"/>
  <c r="D72" i="3"/>
  <c r="D73" i="3"/>
  <c r="D74" i="3"/>
  <c r="D75" i="3"/>
  <c r="D76" i="3"/>
  <c r="D77" i="3"/>
  <c r="D78" i="3"/>
  <c r="D79" i="3"/>
  <c r="D80" i="3"/>
  <c r="D81" i="3"/>
  <c r="D82" i="3"/>
  <c r="D61" i="3"/>
  <c r="D88" i="3"/>
  <c r="D89" i="3"/>
  <c r="D90" i="3"/>
  <c r="D91" i="3"/>
  <c r="D92" i="3"/>
  <c r="D93" i="3"/>
  <c r="D94" i="3"/>
  <c r="D95" i="3"/>
  <c r="D96" i="3"/>
  <c r="D97" i="3"/>
  <c r="D98" i="3"/>
  <c r="D99" i="3"/>
  <c r="D100" i="3"/>
  <c r="D101" i="3"/>
  <c r="D102" i="3"/>
  <c r="D103" i="3"/>
  <c r="D104" i="3"/>
  <c r="D105" i="3"/>
  <c r="D106" i="3"/>
  <c r="D87" i="3"/>
  <c r="I130" i="3"/>
  <c r="I129" i="3"/>
  <c r="I128" i="3"/>
  <c r="I127" i="3"/>
  <c r="I126" i="3"/>
  <c r="I125" i="3"/>
  <c r="I124" i="3"/>
  <c r="I123" i="3"/>
  <c r="I122" i="3"/>
  <c r="I121" i="3"/>
  <c r="I120" i="3"/>
  <c r="I119" i="3"/>
  <c r="I118" i="3"/>
  <c r="I117" i="3"/>
  <c r="I116" i="3"/>
  <c r="I115" i="3"/>
  <c r="I114" i="3"/>
  <c r="I113" i="3"/>
  <c r="I112" i="3"/>
  <c r="I111" i="3"/>
  <c r="D112" i="3"/>
  <c r="D113" i="3"/>
  <c r="D114" i="3"/>
  <c r="D115" i="3"/>
  <c r="D116" i="3"/>
  <c r="D117" i="3"/>
  <c r="D118" i="3"/>
  <c r="D119" i="3"/>
  <c r="D120" i="3"/>
  <c r="D121" i="3"/>
  <c r="D122" i="3"/>
  <c r="D123" i="3"/>
  <c r="D124" i="3"/>
  <c r="D125" i="3"/>
  <c r="D126" i="3"/>
  <c r="D127" i="3"/>
  <c r="D128" i="3"/>
  <c r="D129" i="3"/>
  <c r="D130" i="3"/>
  <c r="D111" i="3"/>
  <c r="O25" i="10" l="1"/>
  <c r="O26" i="10" s="1"/>
  <c r="P27" i="10"/>
  <c r="K25" i="10"/>
  <c r="K26" i="10" s="1"/>
  <c r="F27" i="8"/>
  <c r="G27" i="8"/>
  <c r="P25" i="10"/>
  <c r="P26" i="10" s="1"/>
  <c r="K27" i="8"/>
  <c r="L25" i="10"/>
  <c r="L26" i="10" s="1"/>
  <c r="C27" i="10"/>
  <c r="N27" i="10"/>
  <c r="S27" i="10"/>
  <c r="I27" i="10"/>
  <c r="Q27" i="10"/>
  <c r="I27" i="8"/>
  <c r="M27" i="10"/>
  <c r="Q25" i="10"/>
  <c r="Q26" i="10" s="1"/>
  <c r="Q27" i="8"/>
  <c r="O27" i="10"/>
  <c r="M27" i="8"/>
  <c r="S25" i="10"/>
  <c r="S26" i="10" s="1"/>
  <c r="F25" i="10"/>
  <c r="F26" i="10" s="1"/>
  <c r="T27" i="8"/>
  <c r="M25" i="10"/>
  <c r="M26" i="10" s="1"/>
  <c r="E25" i="10"/>
  <c r="E26" i="10" s="1"/>
  <c r="G25" i="10"/>
  <c r="G26" i="10" s="1"/>
  <c r="H27" i="10"/>
  <c r="C25" i="10"/>
  <c r="C26" i="10" s="1"/>
  <c r="K21" i="6"/>
  <c r="K25" i="4"/>
  <c r="K13" i="6"/>
  <c r="L5" i="6"/>
  <c r="L13" i="6"/>
  <c r="L21" i="6"/>
  <c r="I21" i="6"/>
  <c r="I13" i="6"/>
  <c r="I9" i="6"/>
  <c r="G19" i="6"/>
  <c r="G11" i="6"/>
  <c r="C13" i="6"/>
  <c r="D9" i="6"/>
  <c r="D21" i="6"/>
  <c r="E19" i="6"/>
  <c r="E7" i="6"/>
  <c r="F19" i="6"/>
  <c r="H23" i="6"/>
  <c r="H7" i="6"/>
  <c r="J11" i="6"/>
  <c r="M19" i="6"/>
  <c r="M7" i="6"/>
  <c r="N15" i="6"/>
  <c r="O23" i="6"/>
  <c r="O11" i="6"/>
  <c r="P11" i="6"/>
  <c r="P15" i="6"/>
  <c r="P23" i="6"/>
  <c r="Q23" i="6"/>
  <c r="Q19" i="6"/>
  <c r="Q15" i="6"/>
  <c r="Q11" i="6"/>
  <c r="R7" i="6"/>
  <c r="R15" i="6"/>
  <c r="R19" i="6"/>
  <c r="R23" i="6"/>
  <c r="S23" i="6"/>
  <c r="S19" i="6"/>
  <c r="S15" i="6"/>
  <c r="S11" i="6"/>
  <c r="S7" i="6"/>
  <c r="T7" i="6"/>
  <c r="T11" i="6"/>
  <c r="T15" i="6"/>
  <c r="T19" i="6"/>
  <c r="T23" i="6"/>
  <c r="K24" i="6"/>
  <c r="K20" i="6"/>
  <c r="K16" i="6"/>
  <c r="K12" i="6"/>
  <c r="K8" i="6"/>
  <c r="L6" i="6"/>
  <c r="L10" i="6"/>
  <c r="L14" i="6"/>
  <c r="L18" i="6"/>
  <c r="L22" i="6"/>
  <c r="I24" i="6"/>
  <c r="I20" i="6"/>
  <c r="I16" i="6"/>
  <c r="I12" i="6"/>
  <c r="I8" i="6"/>
  <c r="G22" i="6"/>
  <c r="G18" i="6"/>
  <c r="G14" i="6"/>
  <c r="G10" i="6"/>
  <c r="G6" i="6"/>
  <c r="C24" i="6"/>
  <c r="C20" i="6"/>
  <c r="C16" i="6"/>
  <c r="C12" i="6"/>
  <c r="C8" i="6"/>
  <c r="D6" i="6"/>
  <c r="D10" i="6"/>
  <c r="D14" i="6"/>
  <c r="D18" i="6"/>
  <c r="D22" i="6"/>
  <c r="E22" i="6"/>
  <c r="E18" i="6"/>
  <c r="E14" i="6"/>
  <c r="E10" i="6"/>
  <c r="E6" i="6"/>
  <c r="F8" i="6"/>
  <c r="F12" i="6"/>
  <c r="F16" i="6"/>
  <c r="F20" i="6"/>
  <c r="F24" i="6"/>
  <c r="H22" i="6"/>
  <c r="H18" i="6"/>
  <c r="H14" i="6"/>
  <c r="H10" i="6"/>
  <c r="H6" i="6"/>
  <c r="J22" i="6"/>
  <c r="J18" i="6"/>
  <c r="J14" i="6"/>
  <c r="J10" i="6"/>
  <c r="J6" i="6"/>
  <c r="M22" i="6"/>
  <c r="M18" i="6"/>
  <c r="M14" i="6"/>
  <c r="M10" i="6"/>
  <c r="M6" i="6"/>
  <c r="N8" i="6"/>
  <c r="N12" i="6"/>
  <c r="N16" i="6"/>
  <c r="N20" i="6"/>
  <c r="N24" i="6"/>
  <c r="O22" i="6"/>
  <c r="O18" i="6"/>
  <c r="O14" i="6"/>
  <c r="O10" i="6"/>
  <c r="O6" i="6"/>
  <c r="P8" i="6"/>
  <c r="P12" i="6"/>
  <c r="P16" i="6"/>
  <c r="P20" i="6"/>
  <c r="P24" i="6"/>
  <c r="Q22" i="6"/>
  <c r="Q18" i="6"/>
  <c r="Q14" i="6"/>
  <c r="Q10" i="6"/>
  <c r="Q6" i="6"/>
  <c r="R8" i="6"/>
  <c r="R12" i="6"/>
  <c r="R16" i="6"/>
  <c r="R20" i="6"/>
  <c r="R24" i="6"/>
  <c r="S22" i="6"/>
  <c r="S18" i="6"/>
  <c r="S14" i="6"/>
  <c r="S10" i="6"/>
  <c r="S6" i="6"/>
  <c r="T8" i="6"/>
  <c r="T12" i="6"/>
  <c r="T16" i="6"/>
  <c r="T20" i="6"/>
  <c r="T24" i="6"/>
  <c r="K5" i="6"/>
  <c r="K17" i="6"/>
  <c r="K9" i="6"/>
  <c r="L9" i="6"/>
  <c r="L17" i="6"/>
  <c r="I5" i="6"/>
  <c r="I17" i="6"/>
  <c r="G5" i="6"/>
  <c r="G23" i="6"/>
  <c r="G15" i="6"/>
  <c r="G7" i="6"/>
  <c r="C21" i="6"/>
  <c r="C9" i="6"/>
  <c r="D13" i="6"/>
  <c r="E11" i="6"/>
  <c r="F11" i="6"/>
  <c r="F23" i="6"/>
  <c r="H15" i="6"/>
  <c r="J23" i="6"/>
  <c r="J15" i="6"/>
  <c r="J7" i="6"/>
  <c r="M15" i="6"/>
  <c r="N11" i="6"/>
  <c r="N23" i="6"/>
  <c r="O15" i="6"/>
  <c r="O7" i="6"/>
  <c r="P19" i="6"/>
  <c r="R11" i="6"/>
  <c r="K19" i="6"/>
  <c r="K11" i="6"/>
  <c r="L7" i="6"/>
  <c r="L15" i="6"/>
  <c r="L23" i="6"/>
  <c r="I19" i="6"/>
  <c r="I7" i="6"/>
  <c r="G21" i="6"/>
  <c r="G13" i="6"/>
  <c r="G9" i="6"/>
  <c r="C23" i="6"/>
  <c r="C19" i="6"/>
  <c r="C15" i="6"/>
  <c r="C7" i="6"/>
  <c r="D7" i="6"/>
  <c r="D11" i="6"/>
  <c r="D15" i="6"/>
  <c r="D19" i="6"/>
  <c r="D23" i="6"/>
  <c r="E5" i="6"/>
  <c r="E21" i="6"/>
  <c r="E17" i="6"/>
  <c r="E13" i="6"/>
  <c r="E9" i="6"/>
  <c r="F5" i="6"/>
  <c r="F9" i="6"/>
  <c r="F13" i="6"/>
  <c r="F17" i="6"/>
  <c r="F21" i="6"/>
  <c r="H5" i="6"/>
  <c r="H21" i="6"/>
  <c r="H17" i="6"/>
  <c r="H13" i="6"/>
  <c r="H9" i="6"/>
  <c r="J5" i="6"/>
  <c r="J21" i="6"/>
  <c r="J17" i="6"/>
  <c r="J13" i="6"/>
  <c r="J9" i="6"/>
  <c r="M5" i="6"/>
  <c r="M21" i="6"/>
  <c r="M17" i="6"/>
  <c r="M13" i="6"/>
  <c r="M9" i="6"/>
  <c r="N5" i="6"/>
  <c r="N9" i="6"/>
  <c r="N13" i="6"/>
  <c r="N17" i="6"/>
  <c r="N21" i="6"/>
  <c r="O5" i="6"/>
  <c r="O21" i="6"/>
  <c r="O17" i="6"/>
  <c r="O13" i="6"/>
  <c r="O9" i="6"/>
  <c r="P5" i="6"/>
  <c r="P9" i="6"/>
  <c r="P13" i="6"/>
  <c r="P17" i="6"/>
  <c r="P21" i="6"/>
  <c r="Q5" i="6"/>
  <c r="Q21" i="6"/>
  <c r="Q17" i="6"/>
  <c r="Q13" i="6"/>
  <c r="Q9" i="6"/>
  <c r="R5" i="6"/>
  <c r="R9" i="6"/>
  <c r="R13" i="6"/>
  <c r="R17" i="6"/>
  <c r="R21" i="6"/>
  <c r="S5" i="6"/>
  <c r="S21" i="6"/>
  <c r="S17" i="6"/>
  <c r="S13" i="6"/>
  <c r="S9" i="6"/>
  <c r="T5" i="6"/>
  <c r="T9" i="6"/>
  <c r="T13" i="6"/>
  <c r="T17" i="6"/>
  <c r="T21" i="6"/>
  <c r="C17" i="6"/>
  <c r="D5" i="6"/>
  <c r="D17" i="6"/>
  <c r="E23" i="6"/>
  <c r="E15" i="6"/>
  <c r="F7" i="6"/>
  <c r="F15" i="6"/>
  <c r="H19" i="6"/>
  <c r="H11" i="6"/>
  <c r="J19" i="6"/>
  <c r="M23" i="6"/>
  <c r="M11" i="6"/>
  <c r="N7" i="6"/>
  <c r="N19" i="6"/>
  <c r="O19" i="6"/>
  <c r="P7" i="6"/>
  <c r="Q7" i="6"/>
  <c r="K23" i="6"/>
  <c r="K15" i="6"/>
  <c r="K7" i="6"/>
  <c r="L11" i="6"/>
  <c r="L19" i="6"/>
  <c r="I23" i="6"/>
  <c r="I15" i="6"/>
  <c r="I11" i="6"/>
  <c r="G17" i="6"/>
  <c r="C5" i="6"/>
  <c r="C11" i="6"/>
  <c r="K22" i="6"/>
  <c r="K18" i="6"/>
  <c r="K14" i="6"/>
  <c r="K10" i="6"/>
  <c r="K6" i="6"/>
  <c r="L8" i="6"/>
  <c r="L12" i="6"/>
  <c r="L16" i="6"/>
  <c r="L20" i="6"/>
  <c r="L24" i="6"/>
  <c r="I22" i="6"/>
  <c r="I18" i="6"/>
  <c r="I14" i="6"/>
  <c r="I10" i="6"/>
  <c r="I6" i="6"/>
  <c r="G24" i="6"/>
  <c r="G20" i="6"/>
  <c r="G16" i="6"/>
  <c r="G12" i="6"/>
  <c r="G8" i="6"/>
  <c r="C22" i="6"/>
  <c r="C18" i="6"/>
  <c r="C14" i="6"/>
  <c r="C10" i="6"/>
  <c r="C6" i="6"/>
  <c r="D8" i="6"/>
  <c r="D12" i="6"/>
  <c r="D16" i="6"/>
  <c r="D20" i="6"/>
  <c r="D24" i="6"/>
  <c r="E24" i="6"/>
  <c r="E20" i="6"/>
  <c r="E16" i="6"/>
  <c r="E25" i="4"/>
  <c r="E12" i="6"/>
  <c r="E8" i="6"/>
  <c r="F6" i="6"/>
  <c r="F10" i="6"/>
  <c r="F14" i="6"/>
  <c r="F18" i="6"/>
  <c r="F22" i="6"/>
  <c r="H24" i="6"/>
  <c r="H20" i="6"/>
  <c r="H16" i="6"/>
  <c r="H12" i="6"/>
  <c r="H8" i="6"/>
  <c r="J24" i="6"/>
  <c r="J20" i="6"/>
  <c r="J16" i="6"/>
  <c r="J12" i="6"/>
  <c r="J8" i="6"/>
  <c r="M24" i="6"/>
  <c r="M20" i="6"/>
  <c r="M16" i="6"/>
  <c r="M25" i="4"/>
  <c r="M12" i="6"/>
  <c r="M8" i="6"/>
  <c r="N6" i="6"/>
  <c r="N10" i="6"/>
  <c r="N14" i="6"/>
  <c r="N18" i="6"/>
  <c r="N22" i="6"/>
  <c r="O24" i="6"/>
  <c r="O20" i="6"/>
  <c r="O16" i="6"/>
  <c r="O12" i="6"/>
  <c r="O8" i="6"/>
  <c r="P6" i="6"/>
  <c r="P10" i="6"/>
  <c r="P14" i="6"/>
  <c r="P18" i="6"/>
  <c r="P22" i="6"/>
  <c r="Q24" i="6"/>
  <c r="Q20" i="6"/>
  <c r="Q16" i="6"/>
  <c r="Q25" i="4"/>
  <c r="Q12" i="6"/>
  <c r="Q8" i="6"/>
  <c r="R6" i="6"/>
  <c r="R10" i="6"/>
  <c r="R14" i="6"/>
  <c r="R18" i="6"/>
  <c r="R22" i="6"/>
  <c r="S24" i="6"/>
  <c r="S20" i="6"/>
  <c r="S16" i="6"/>
  <c r="S12" i="6"/>
  <c r="S8" i="6"/>
  <c r="T6" i="6"/>
  <c r="T10" i="6"/>
  <c r="T14" i="6"/>
  <c r="T18" i="6"/>
  <c r="T22" i="6"/>
  <c r="T25" i="4"/>
  <c r="R25" i="4" l="1"/>
  <c r="O25" i="4"/>
  <c r="J25" i="6"/>
  <c r="J25" i="4"/>
  <c r="H25" i="8"/>
  <c r="H26" i="8" s="1"/>
  <c r="H25" i="4"/>
  <c r="D25" i="4"/>
  <c r="C25" i="4"/>
  <c r="G25" i="4"/>
  <c r="I25" i="4"/>
  <c r="L25" i="4"/>
  <c r="F25" i="4"/>
  <c r="S25" i="8"/>
  <c r="S26" i="8" s="1"/>
  <c r="N25" i="4"/>
  <c r="S25" i="4"/>
  <c r="T25" i="6"/>
  <c r="P25" i="4"/>
  <c r="I25" i="8"/>
  <c r="I26" i="8" s="1"/>
  <c r="Q25" i="6"/>
  <c r="O25" i="8"/>
  <c r="O26" i="8" s="1"/>
  <c r="M25" i="6"/>
  <c r="J25" i="8"/>
  <c r="J26" i="8" s="1"/>
  <c r="E25" i="6"/>
  <c r="T25" i="8"/>
  <c r="T26" i="8" s="1"/>
  <c r="P25" i="6"/>
  <c r="C25" i="6"/>
  <c r="K25" i="6"/>
  <c r="D25" i="6"/>
  <c r="G25" i="6"/>
  <c r="L25" i="8"/>
  <c r="L26" i="8" s="1"/>
  <c r="E25" i="8"/>
  <c r="E26" i="8" s="1"/>
  <c r="R25" i="6"/>
  <c r="P25" i="8"/>
  <c r="P26" i="8" s="1"/>
  <c r="N25" i="6"/>
  <c r="F25" i="6"/>
  <c r="C25" i="8"/>
  <c r="C26" i="8" s="1"/>
  <c r="K25" i="8"/>
  <c r="K26" i="8" s="1"/>
  <c r="S25" i="6"/>
  <c r="O25" i="6"/>
  <c r="H25" i="6"/>
  <c r="D25" i="8"/>
  <c r="D26" i="8" s="1"/>
  <c r="G25" i="8"/>
  <c r="G26" i="8" s="1"/>
  <c r="L25" i="6"/>
  <c r="Q25" i="8"/>
  <c r="Q26" i="8" s="1"/>
  <c r="M25" i="8"/>
  <c r="M26" i="8" s="1"/>
  <c r="R25" i="8"/>
  <c r="R26" i="8" s="1"/>
  <c r="N25" i="8"/>
  <c r="N26" i="8" s="1"/>
  <c r="F25" i="8"/>
  <c r="F26" i="8" s="1"/>
  <c r="I25" i="6"/>
</calcChain>
</file>

<file path=xl/sharedStrings.xml><?xml version="1.0" encoding="utf-8"?>
<sst xmlns="http://schemas.openxmlformats.org/spreadsheetml/2006/main" count="4167" uniqueCount="167">
  <si>
    <t>TRE Emplois aux prix de base</t>
  </si>
  <si>
    <t>Activité économique: Activités de fabrication</t>
  </si>
  <si>
    <t>Période temporelle: 2020</t>
  </si>
  <si>
    <t>Transaction</t>
  </si>
  <si>
    <t>· 
Consommation intermédiaire</t>
  </si>
  <si>
    <t>Evaluation</t>
  </si>
  <si>
    <t>Produit</t>
  </si>
  <si>
    <t/>
  </si>
  <si>
    <t>Unité de mesure combinée: Millions, Euro, Prix courants</t>
  </si>
  <si>
    <t>Prix d'acquisition</t>
  </si>
  <si>
    <t>Total</t>
  </si>
  <si>
    <t>Zone de référence: Autriche</t>
  </si>
  <si>
    <t>Prix de base</t>
  </si>
  <si>
    <t>·  Produits de l’agriculture, de la sylviculture et de la pêche</t>
  </si>
  <si>
    <t>·  Produits des industries extractives</t>
  </si>
  <si>
    <t>·  Produits manufacturés</t>
  </si>
  <si>
    <t>·  Électricité, gaz, vapeur et air conditionné</t>
  </si>
  <si>
    <t>·  Production et distribution d’eau; assainissement, gestion des déchets et dépollution</t>
  </si>
  <si>
    <t>·  Constructions et travaux de construction</t>
  </si>
  <si>
    <t>·  Commerce; réparation d’automobiles et de motocycles</t>
  </si>
  <si>
    <t>·  Services de transport et d’entreposage</t>
  </si>
  <si>
    <t>·  Services d’hébergement et de restauration</t>
  </si>
  <si>
    <t>·  Services d’information et de communication</t>
  </si>
  <si>
    <t>·  Services financiers et assurances</t>
  </si>
  <si>
    <t>·  Services immobiliers</t>
  </si>
  <si>
    <t>·  Services professionnels, scientifiques et techniques</t>
  </si>
  <si>
    <t>·  Services administratifs et d’assistance</t>
  </si>
  <si>
    <t>·  Services d’administration publique et de défense; services de sécurité sociale obligatoire</t>
  </si>
  <si>
    <t>·  Services de l’enseignement</t>
  </si>
  <si>
    <t>·  Services de santé humaine et d’action sociale</t>
  </si>
  <si>
    <t>·  Services artistiques et du spectacle et services récréatifs</t>
  </si>
  <si>
    <t>·  Autres services</t>
  </si>
  <si>
    <t>·  Services des ménages en tant qu’employeurs; biens et services divers produits par les ménages pour leur usage propre</t>
  </si>
  <si>
    <t>·  Services extra-territoriaux</t>
  </si>
  <si>
    <t>Taxes moins subventions sur les produits</t>
  </si>
  <si>
    <t>Zone de référence: Belgique</t>
  </si>
  <si>
    <t>Zone de référence: Espagne</t>
  </si>
  <si>
    <t>Zone de référence: États-Unis</t>
  </si>
  <si>
    <t>Unité de mesure combinée: Millions, Prix courants</t>
  </si>
  <si>
    <t>·  Non spécifié</t>
  </si>
  <si>
    <t>Zone de référence: France</t>
  </si>
  <si>
    <t>Zone de référence: Italie</t>
  </si>
  <si>
    <t>Zone de référence: Pays-Bas</t>
  </si>
  <si>
    <t>Zone de référence: Royaume-Uni</t>
  </si>
  <si>
    <t>Unité de mesure combinée: Millions, Livre sterling, Prix courants</t>
  </si>
  <si>
    <t>Zone de référence: Tchéquie</t>
  </si>
  <si>
    <t>Unité de mesure combinée: Millions, Couronne tchèque, Prix courants</t>
  </si>
  <si>
    <t>Cet ensemble de données décrit les emplois des biens et services dans l'économie par produit et par type d'utilisation, en distinguant la consommation intermédiaire (utilisation d'un produit comme intrant dans un processus de production) et les différentes catégories de demande finale telles que la consommation, l'investissement et les exportations. Il présente le tableau des emplois aux prix d'acquisition (prix payé par l'acheteur).&lt;br /&gt;&lt;br /&gt;Le tableau des emplois se présente sous forme matricielle : &lt;br /&gt;Les &lt;b&gt;colonnes&lt;/b&gt; fournissent des informations sur le type d'utilisation et se composent de la consommation intermédiaire par activité économique (au niveau à deux chiffres de la classification internationale type, par industrie (CITI) Rev 4, contenant 89 industries) ; des dépenses de consommation finale des ménages, des administrations publiques et des institutions sans but lucratif au service des ménages (ISBLM)  ; de la formation brute de capital (ventilée entre la formation brute de capital fixe, la variation des stocks, les acquisitions moins les cessions d'objets de valeur) ; et des exportations, dont les réexportations.&lt;br /&gt;Les &lt;b&gt;lignes&lt;/b&gt; fournissent une ventilation par produit, en utilisant la ventilation comparable de la classification statistique des produits associée aux activités (CPA) européenne.&lt;br /&gt;Cet ensemble de données ne contient pas le bloc de la valeur ajoutée. Celui-ci est présenté séparément dans la partie "TRE Emplois, valeur ajoutée et ses composantes par activité".&lt;br /&gt;&lt;br /&gt;Cet ensemble de données a été préparé à l’aide de l’information statistique fournie à l’OCDE par les pays dans leurs réponses au questionnaire des ressources et des emplois. &lt;br /&gt;&lt;br /&gt;Vous trouverez la liste des données disponibles dans le fichier &lt;a href="https://stats.oecd.org/wbos/fileview2.aspx?IDFile=2a551034-f321-4a5c-b03a-7bbf08e4c2d4"&gt;&lt;b&gt;SUT updates&lt;/b&gt;&lt;/a&gt;&lt;br /&gt;&lt;br /&gt;Cet ensemble de données correspond à l'ensemble de données SNA_TABLE43 dans le système de diffusion précédent. Un tableau de correspondance entre les nouveaux et les anciens codes est disponible à l'adresse suivante &lt;a href="https://stats.oecd.org/wbos/fileview2.aspx?IDFile=13f61370-170e-4658-9648-dd1684396ed9"&gt;&lt;b&gt;SUT_USEBP_Codes_mapping&lt;/b&gt;&lt;/a&gt;&lt;br /&gt;Le fichier &lt;a href="https://stats.oecd.org/wbos/fileview2.aspx?IDFile=68f71e93-b2fa-4932-8e2e-9b00f09588ab"&gt;&lt;b&gt;TRE_Astuces&lt;/b&gt;&lt;/a&gt; contient des suggestions supplémentaires sur la façon de naviguer et d'utiliser les différents tableaux des ressources et des emplois (TRE) dans le nouveau système de diffusion.&lt;br /&gt;&lt;br /&gt;Explorer la page internet des TRE de l’OCDE : &lt;a href="https://www.oecd.org/fr/data/datasets/supply-and-use-tables.html"&gt;&lt;b&gt;TRE&lt;/b&gt;&lt;/a&gt;</t>
  </si>
  <si>
    <t xml:space="preserve">Nombre de points de données non filtrées: 4353559 </t>
  </si>
  <si>
    <t xml:space="preserve">Dernière mise à jour: 10 avril 2025 à 23:25:56 </t>
  </si>
  <si>
    <t>Ces données pourraient également vous intéresser :</t>
  </si>
  <si>
    <t>TRE Emplois, Valeur ajoutée et ses composantes par activité</t>
  </si>
  <si>
    <t>TRE Emplois aux prix d'acquisition</t>
  </si>
  <si>
    <t>TRE Emplois aux prix d’acquisition - importations</t>
  </si>
  <si>
    <t>TRE Emplois aux prix d’acquisition - production intérieure</t>
  </si>
  <si>
    <t>TRE Emplois aux prix d'acquisition ('API pour développeur')</t>
  </si>
  <si>
    <t>TRE Emplois aux prix de base - importations</t>
  </si>
  <si>
    <t>TRE Emplois aux prix de base - production intérieure</t>
  </si>
  <si>
    <t>TRE Emplois aux prix de base ('API pour développeur')</t>
  </si>
  <si>
    <t>TRE Ressources</t>
  </si>
  <si>
    <t>TRE Ressources par type de production</t>
  </si>
  <si>
    <t>Transaction: Consommation intermédiaire</t>
  </si>
  <si>
    <t>Période temporelle: 2010</t>
  </si>
  <si>
    <t>Transaction: Production</t>
  </si>
  <si>
    <t>Evaluation: Prix de base</t>
  </si>
  <si>
    <t>Unité de mesure combinée</t>
  </si>
  <si>
    <t>Zone de référence</t>
  </si>
  <si>
    <t>Millions, Euro, Prix courants</t>
  </si>
  <si>
    <t>Autriche</t>
  </si>
  <si>
    <t>Belgique</t>
  </si>
  <si>
    <t>Espagne</t>
  </si>
  <si>
    <t>Millions, Prix courants</t>
  </si>
  <si>
    <t>États-Unis</t>
  </si>
  <si>
    <t>France</t>
  </si>
  <si>
    <t>Italie</t>
  </si>
  <si>
    <t>Pays-Bas</t>
  </si>
  <si>
    <t>Millions, Livre sterling, Prix courants</t>
  </si>
  <si>
    <t>Royaume-Uni</t>
  </si>
  <si>
    <t>Millions, Couronne tchèque, Prix courants</t>
  </si>
  <si>
    <t>Tchéquie</t>
  </si>
  <si>
    <t>Produits des industries extractives</t>
  </si>
  <si>
    <t>Produits manufacturés</t>
  </si>
  <si>
    <t>Électricité, gaz, vapeur et air conditionné</t>
  </si>
  <si>
    <t>Constructions et travaux de construction</t>
  </si>
  <si>
    <t>Services de transport et d’entreposage</t>
  </si>
  <si>
    <t>Services d’hébergement et de restauration</t>
  </si>
  <si>
    <t>Services d’information et de communication</t>
  </si>
  <si>
    <t>Services financiers et assurances</t>
  </si>
  <si>
    <t>Services immobiliers</t>
  </si>
  <si>
    <t>Services administratifs et d’assistance</t>
  </si>
  <si>
    <t>Services de l’enseignement</t>
  </si>
  <si>
    <t>Autres services</t>
  </si>
  <si>
    <t>Total tertiaire</t>
  </si>
  <si>
    <t xml:space="preserve"> Autriche</t>
  </si>
  <si>
    <t xml:space="preserve"> Belgique</t>
  </si>
  <si>
    <t xml:space="preserve"> France</t>
  </si>
  <si>
    <t xml:space="preserve"> Italie</t>
  </si>
  <si>
    <t>Source : OCDE</t>
  </si>
  <si>
    <t>agriculture, de la sylviculture et de la pêche</t>
  </si>
  <si>
    <t xml:space="preserve">distribution d’eau; assainissement, </t>
  </si>
  <si>
    <t xml:space="preserve">Commerce; réparation d’automobiles </t>
  </si>
  <si>
    <t>Services professionnels, scientifiques</t>
  </si>
  <si>
    <t xml:space="preserve">Services d’administration publique et </t>
  </si>
  <si>
    <t>Services de santéet d’action sociale</t>
  </si>
  <si>
    <t xml:space="preserve">Services artistiques et du spectacle </t>
  </si>
  <si>
    <t>SUT Use at purchasers' prices</t>
  </si>
  <si>
    <t>Transaction: Intermediate consumption</t>
  </si>
  <si>
    <t>Economic activity: Manufacturing</t>
  </si>
  <si>
    <t>Time period: 2021</t>
  </si>
  <si>
    <t>Time period: 2010</t>
  </si>
  <si>
    <t>Product</t>
  </si>
  <si>
    <t>Reference area: Austria</t>
  </si>
  <si>
    <t>Combined unit of measure: Millions, Euro, Current prices</t>
  </si>
  <si>
    <t>·  Products of agriculture, forestry and fishing</t>
  </si>
  <si>
    <t>·  Mining and quarrying</t>
  </si>
  <si>
    <t>·  Manufactured products</t>
  </si>
  <si>
    <t>·  Electricity, gas, steam and air conditioning</t>
  </si>
  <si>
    <t>·  Water supply; sewerage, waste management and remediation services</t>
  </si>
  <si>
    <t>·  Constructions and construction works</t>
  </si>
  <si>
    <t>·  Wholesale and retail trade services; repair services of motor vehicles and motorcycles</t>
  </si>
  <si>
    <t>·  Transportation and storage services</t>
  </si>
  <si>
    <t>·  Accommodation and food services</t>
  </si>
  <si>
    <t>·  Information and communication services</t>
  </si>
  <si>
    <t>·  Financial and insurance services</t>
  </si>
  <si>
    <t>·  Real estate services</t>
  </si>
  <si>
    <t>·  Professional, scientific and technical services</t>
  </si>
  <si>
    <t>·  Administrative and support services</t>
  </si>
  <si>
    <t>·  Public administration and defence services; compulsory social security services</t>
  </si>
  <si>
    <t>·  Education services</t>
  </si>
  <si>
    <t>·  Human health and social work services</t>
  </si>
  <si>
    <t>·  Arts, entertainment and recreation services</t>
  </si>
  <si>
    <t>·  Other services</t>
  </si>
  <si>
    <t>·  Services of households as employers; undifferentiated goods and services produced by households for own use</t>
  </si>
  <si>
    <t>·  Services provided by extraterritorial organisations and bodies</t>
  </si>
  <si>
    <t>Reference area: Belgium</t>
  </si>
  <si>
    <t>Reference area: Czechia</t>
  </si>
  <si>
    <t>Combined unit of measure: Millions, Czech koruna, Current prices</t>
  </si>
  <si>
    <t>Reference area: France</t>
  </si>
  <si>
    <t>Reference area: Germany</t>
  </si>
  <si>
    <t>Reference area: Italy</t>
  </si>
  <si>
    <t>Reference area: Netherlands</t>
  </si>
  <si>
    <t>Reference area: Spain</t>
  </si>
  <si>
    <t>Reference area: United Kingdom 2020</t>
  </si>
  <si>
    <t>Reference area: United Kingdom</t>
  </si>
  <si>
    <t>Combined unit of measure: Millions, Pound sterling, Current prices</t>
  </si>
  <si>
    <t>Reference area: United States</t>
  </si>
  <si>
    <t>Combined unit of measure: Millions, Current prices</t>
  </si>
  <si>
    <t>·  Unspecified</t>
  </si>
  <si>
    <t>SUT Supply</t>
  </si>
  <si>
    <t>Transaction: Output</t>
  </si>
  <si>
    <t>Valuation: Basic prices</t>
  </si>
  <si>
    <t>Reference area</t>
  </si>
  <si>
    <t>Austria</t>
  </si>
  <si>
    <t>Belgium</t>
  </si>
  <si>
    <t>Czechia</t>
  </si>
  <si>
    <t>Germany</t>
  </si>
  <si>
    <t>Italy</t>
  </si>
  <si>
    <t>Netherlands</t>
  </si>
  <si>
    <t>Spain</t>
  </si>
  <si>
    <t>United Kingdom (2020)</t>
  </si>
  <si>
    <t>United Kingdom</t>
  </si>
  <si>
    <t>United States</t>
  </si>
  <si>
    <t>Allemagne</t>
  </si>
  <si>
    <t>Total tertiaire hors transport</t>
  </si>
  <si>
    <t>Services aux entreprises et d'information</t>
  </si>
  <si>
    <t>Reference area: UK</t>
  </si>
  <si>
    <t>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</si>
</sst>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32">
    <font>
      <sz val="11"/>
      <color theme="1"/>
      <name val="Calibri"/>
      <family val="2"/>
      <scheme val="minor"/>
    </font>
    <font>
      <b/>
      <sz val="11"/>
      <name val="Calibri"/>
      <family val="2"/>
    </font>
    <font>
      <sz val="11"/>
      <name val="Calibri"/>
      <family val="2"/>
    </font>
    <font>
      <sz val="11"/>
      <name val="Calibri"/>
      <family val="2"/>
    </font>
    <font>
      <b/>
      <sz val="11"/>
      <color rgb="FFFFFFFF"/>
      <name val="Calibri"/>
      <family val="2"/>
    </font>
    <font>
      <b/>
      <sz val="11"/>
      <color rgb="FFFFFFFF"/>
      <name val="Calibri"/>
      <family val="2"/>
    </font>
    <font>
      <sz val="11"/>
      <color rgb="FFFFFFFF"/>
      <name val="Calibri"/>
      <family val="2"/>
    </font>
    <font>
      <b/>
      <sz val="11"/>
      <color rgb="FF000000"/>
      <name val="Calibri"/>
      <family val="2"/>
    </font>
    <font>
      <b/>
      <sz val="11"/>
      <color rgb="FF000000"/>
      <name val="Calibri"/>
      <family val="2"/>
    </font>
    <font>
      <sz val="11"/>
      <name val="Calibri"/>
      <family val="2"/>
    </font>
    <font>
      <sz val="11"/>
      <color rgb="FF000000"/>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color rgb="FF000000"/>
      <name val="Calibri"/>
      <family val="2"/>
    </font>
    <font>
      <sz val="11"/>
      <color rgb="FF000000"/>
      <name val="Calibri"/>
      <family val="2"/>
    </font>
    <font>
      <sz val="11"/>
      <name val="Calibri"/>
      <family val="2"/>
    </font>
    <font>
      <sz val="11"/>
      <name val="Calibri"/>
      <family val="2"/>
    </font>
    <font>
      <b/>
      <sz val="11"/>
      <name val="Calibri"/>
      <family val="2"/>
    </font>
    <font>
      <b/>
      <sz val="11"/>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sz val="11"/>
      <color theme="1"/>
      <name val="Calibri"/>
      <family val="2"/>
      <scheme val="minor"/>
    </font>
    <font>
      <sz val="12"/>
      <color theme="1"/>
      <name val="Arial"/>
      <family val="2"/>
    </font>
    <font>
      <sz val="12"/>
      <color rgb="FF000000"/>
      <name val="Arial"/>
      <family val="2"/>
    </font>
    <font>
      <b/>
      <sz val="12"/>
      <color theme="1"/>
      <name val="Arial"/>
      <family val="2"/>
    </font>
    <font>
      <b/>
      <sz val="12"/>
      <color rgb="FF000000"/>
      <name val="Arial"/>
      <family val="2"/>
    </font>
    <font>
      <sz val="11"/>
      <color rgb="FF000000"/>
      <name val="Arial"/>
      <family val="2"/>
    </font>
    <font>
      <u/>
      <sz val="11"/>
      <color rgb="FF0563C1"/>
      <name val="Calibri"/>
      <family val="2"/>
    </font>
    <font>
      <sz val="11"/>
      <color rgb="FF000000"/>
      <name val="Calibri"/>
    </font>
    <font>
      <sz val="11"/>
      <name val="Calibri"/>
    </font>
  </fonts>
  <fills count="729">
    <fill>
      <patternFill patternType="none"/>
    </fill>
    <fill>
      <patternFill patternType="gray125"/>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0549AB"/>
      </patternFill>
    </fill>
    <fill>
      <patternFill patternType="solid">
        <fgColor rgb="FF0549AB"/>
      </patternFill>
    </fill>
    <fill>
      <patternFill patternType="solid">
        <fgColor rgb="FF0549AB"/>
      </patternFill>
    </fill>
    <fill>
      <patternFill patternType="solid">
        <fgColor rgb="FFE2F2FB"/>
      </patternFill>
    </fill>
    <fill>
      <patternFill patternType="solid">
        <fgColor rgb="FFE2F2FB"/>
      </patternFill>
    </fill>
    <fill>
      <patternFill patternType="solid">
        <fgColor rgb="FFF1F1F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s>
  <borders count="734">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diagonal/>
    </border>
    <border>
      <left/>
      <right/>
      <top/>
      <bottom/>
      <diagonal/>
    </border>
    <border>
      <left/>
      <right style="thin">
        <color auto="1"/>
      </right>
      <top/>
      <bottom/>
      <diagonal/>
    </border>
    <border>
      <left/>
      <right style="thin">
        <color auto="1"/>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diagonal/>
    </border>
    <border>
      <left/>
      <right/>
      <top/>
      <bottom/>
      <diagonal/>
    </border>
    <border>
      <left/>
      <right style="thin">
        <color auto="1"/>
      </right>
      <top/>
      <bottom/>
      <diagonal/>
    </border>
    <border>
      <left/>
      <right style="thin">
        <color auto="1"/>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diagonal/>
    </border>
    <border>
      <left/>
      <right/>
      <top/>
      <bottom/>
      <diagonal/>
    </border>
    <border>
      <left/>
      <right style="thin">
        <color auto="1"/>
      </right>
      <top/>
      <bottom/>
      <diagonal/>
    </border>
    <border>
      <left/>
      <right style="thin">
        <color auto="1"/>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diagonal/>
    </border>
    <border>
      <left/>
      <right/>
      <top/>
      <bottom/>
      <diagonal/>
    </border>
    <border>
      <left/>
      <right style="thin">
        <color auto="1"/>
      </right>
      <top/>
      <bottom/>
      <diagonal/>
    </border>
    <border>
      <left/>
      <right style="thin">
        <color auto="1"/>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diagonal/>
    </border>
    <border>
      <left/>
      <right/>
      <top/>
      <bottom/>
      <diagonal/>
    </border>
    <border>
      <left/>
      <right style="thin">
        <color auto="1"/>
      </right>
      <top/>
      <bottom/>
      <diagonal/>
    </border>
    <border>
      <left/>
      <right style="thin">
        <color auto="1"/>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diagonal/>
    </border>
    <border>
      <left/>
      <right/>
      <top/>
      <bottom/>
      <diagonal/>
    </border>
    <border>
      <left/>
      <right style="thin">
        <color auto="1"/>
      </right>
      <top/>
      <bottom/>
      <diagonal/>
    </border>
    <border>
      <left/>
      <right style="thin">
        <color auto="1"/>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diagonal/>
    </border>
    <border>
      <left/>
      <right/>
      <top/>
      <bottom/>
      <diagonal/>
    </border>
    <border>
      <left/>
      <right style="thin">
        <color auto="1"/>
      </right>
      <top/>
      <bottom/>
      <diagonal/>
    </border>
    <border>
      <left/>
      <right style="thin">
        <color auto="1"/>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diagonal/>
    </border>
    <border>
      <left/>
      <right/>
      <top/>
      <bottom/>
      <diagonal/>
    </border>
    <border>
      <left/>
      <right style="thin">
        <color auto="1"/>
      </right>
      <top/>
      <bottom/>
      <diagonal/>
    </border>
    <border>
      <left/>
      <right style="thin">
        <color auto="1"/>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diagonal/>
    </border>
    <border>
      <left/>
      <right/>
      <top/>
      <bottom/>
      <diagonal/>
    </border>
    <border>
      <left/>
      <right style="thin">
        <color auto="1"/>
      </right>
      <top/>
      <bottom/>
      <diagonal/>
    </border>
    <border>
      <left/>
      <right style="thin">
        <color auto="1"/>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723" fillId="0" borderId="0" applyFont="0" applyFill="0" applyBorder="0" applyAlignment="0" applyProtection="0"/>
    <xf numFmtId="0" fontId="723" fillId="724" borderId="721"/>
    <xf numFmtId="0" fontId="723" fillId="724" borderId="721"/>
    <xf numFmtId="0" fontId="723" fillId="724" borderId="721"/>
  </cellStyleXfs>
  <cellXfs count="852">
    <xf numFmtId="0" fontId="0" fillId="0" borderId="0" xfId="0"/>
    <xf numFmtId="0" fontId="1" fillId="2" borderId="1" xfId="0" applyFont="1" applyFill="1" applyBorder="1" applyAlignment="1" applyProtection="1">
      <alignment horizontal="left" readingOrder="1"/>
    </xf>
    <xf numFmtId="0" fontId="2" fillId="3" borderId="2" xfId="0" applyFont="1" applyFill="1" applyBorder="1" applyAlignment="1" applyProtection="1">
      <alignment horizontal="left" readingOrder="1"/>
    </xf>
    <xf numFmtId="0" fontId="3" fillId="4" borderId="3" xfId="0" applyFont="1" applyFill="1" applyBorder="1" applyAlignment="1" applyProtection="1">
      <alignment horizontal="left" readingOrder="1"/>
    </xf>
    <xf numFmtId="0" fontId="4" fillId="5" borderId="4" xfId="0" applyFont="1" applyFill="1" applyBorder="1" applyAlignment="1" applyProtection="1">
      <alignment horizontal="left" vertical="top" wrapText="1" readingOrder="1"/>
    </xf>
    <xf numFmtId="0" fontId="5" fillId="6" borderId="5" xfId="0" applyFont="1" applyFill="1" applyBorder="1" applyAlignment="1" applyProtection="1">
      <alignment horizontal="left" vertical="top" wrapText="1" readingOrder="1"/>
    </xf>
    <xf numFmtId="0" fontId="6" fillId="7" borderId="6" xfId="0" applyFont="1" applyFill="1" applyBorder="1" applyAlignment="1" applyProtection="1">
      <alignment horizontal="center" vertical="top" wrapText="1" readingOrder="1"/>
    </xf>
    <xf numFmtId="0" fontId="7" fillId="8" borderId="7" xfId="0" applyFont="1" applyFill="1" applyBorder="1" applyAlignment="1" applyProtection="1">
      <alignment horizontal="left" vertical="top" wrapText="1" readingOrder="1"/>
    </xf>
    <xf numFmtId="0" fontId="8" fillId="9" borderId="8" xfId="0" applyFont="1" applyFill="1" applyBorder="1" applyAlignment="1" applyProtection="1">
      <alignment horizontal="left" vertical="top" wrapText="1" readingOrder="1"/>
    </xf>
    <xf numFmtId="0" fontId="9" fillId="10" borderId="9" xfId="0" applyFont="1" applyFill="1" applyBorder="1" applyAlignment="1" applyProtection="1">
      <alignment horizontal="left" vertical="top" wrapText="1" readingOrder="1"/>
    </xf>
    <xf numFmtId="0" fontId="11" fillId="11" borderId="10" xfId="0" applyFont="1" applyFill="1" applyBorder="1" applyAlignment="1" applyProtection="1">
      <alignment horizontal="left" vertical="top" wrapText="1" readingOrder="1"/>
    </xf>
    <xf numFmtId="0" fontId="12" fillId="12" borderId="11" xfId="0" applyFont="1" applyFill="1" applyBorder="1" applyAlignment="1" applyProtection="1">
      <alignment horizontal="left" vertical="top" wrapText="1" readingOrder="1"/>
    </xf>
    <xf numFmtId="3" fontId="13" fillId="13" borderId="12" xfId="0" applyNumberFormat="1" applyFont="1" applyFill="1" applyBorder="1" applyAlignment="1" applyProtection="1">
      <alignment horizontal="right" wrapText="1" readingOrder="1"/>
    </xf>
    <xf numFmtId="0" fontId="14" fillId="14" borderId="13" xfId="0" applyFont="1" applyFill="1" applyBorder="1" applyAlignment="1" applyProtection="1">
      <alignment horizontal="left" vertical="top" wrapText="1" readingOrder="1"/>
    </xf>
    <xf numFmtId="0" fontId="15" fillId="15" borderId="14" xfId="0" applyFont="1" applyFill="1" applyBorder="1" applyAlignment="1" applyProtection="1">
      <alignment horizontal="left" vertical="top" wrapText="1" readingOrder="1"/>
    </xf>
    <xf numFmtId="0" fontId="16" fillId="16" borderId="15" xfId="0" applyFont="1" applyFill="1" applyBorder="1" applyAlignment="1" applyProtection="1">
      <alignment horizontal="left" vertical="top" wrapText="1" readingOrder="1"/>
    </xf>
    <xf numFmtId="0" fontId="17" fillId="17" borderId="16" xfId="0" applyFont="1" applyFill="1" applyBorder="1" applyAlignment="1" applyProtection="1">
      <alignment horizontal="right" vertical="top" wrapText="1" readingOrder="1"/>
    </xf>
    <xf numFmtId="0" fontId="18" fillId="18" borderId="17" xfId="0" applyFont="1" applyFill="1" applyBorder="1" applyAlignment="1" applyProtection="1">
      <alignment horizontal="left" vertical="top" wrapText="1" readingOrder="1"/>
    </xf>
    <xf numFmtId="0" fontId="19" fillId="19" borderId="18" xfId="0" applyFont="1" applyFill="1" applyBorder="1" applyAlignment="1" applyProtection="1">
      <alignment horizontal="left" vertical="top" wrapText="1" readingOrder="1"/>
    </xf>
    <xf numFmtId="0" fontId="20" fillId="20" borderId="19" xfId="0" applyFont="1" applyFill="1" applyBorder="1" applyAlignment="1" applyProtection="1">
      <alignment horizontal="left" vertical="top" wrapText="1" readingOrder="1"/>
    </xf>
    <xf numFmtId="0" fontId="21" fillId="21" borderId="20" xfId="0" applyFont="1" applyFill="1" applyBorder="1" applyAlignment="1" applyProtection="1">
      <alignment horizontal="left" vertical="top" wrapText="1" readingOrder="1"/>
    </xf>
    <xf numFmtId="3" fontId="22" fillId="22" borderId="21" xfId="0" applyNumberFormat="1" applyFont="1" applyFill="1" applyBorder="1" applyAlignment="1" applyProtection="1">
      <alignment horizontal="right" wrapText="1" readingOrder="1"/>
    </xf>
    <xf numFmtId="0" fontId="23" fillId="23" borderId="22" xfId="0" applyFont="1" applyFill="1" applyBorder="1" applyAlignment="1" applyProtection="1">
      <alignment horizontal="left" vertical="top" wrapText="1" readingOrder="1"/>
    </xf>
    <xf numFmtId="0" fontId="24" fillId="24" borderId="23" xfId="0" applyFont="1" applyFill="1" applyBorder="1" applyAlignment="1" applyProtection="1">
      <alignment horizontal="left" vertical="top" wrapText="1" readingOrder="1"/>
    </xf>
    <xf numFmtId="3" fontId="25" fillId="25" borderId="24" xfId="0" applyNumberFormat="1" applyFont="1" applyFill="1" applyBorder="1" applyAlignment="1" applyProtection="1">
      <alignment horizontal="right" wrapText="1" readingOrder="1"/>
    </xf>
    <xf numFmtId="0" fontId="26" fillId="26" borderId="25" xfId="0" applyFont="1" applyFill="1" applyBorder="1" applyAlignment="1" applyProtection="1">
      <alignment horizontal="left" vertical="top" wrapText="1" readingOrder="1"/>
    </xf>
    <xf numFmtId="0" fontId="27" fillId="27" borderId="26" xfId="0" applyFont="1" applyFill="1" applyBorder="1" applyAlignment="1" applyProtection="1">
      <alignment horizontal="left" vertical="top" wrapText="1" readingOrder="1"/>
    </xf>
    <xf numFmtId="3" fontId="28" fillId="28" borderId="27" xfId="0" applyNumberFormat="1" applyFont="1" applyFill="1" applyBorder="1" applyAlignment="1" applyProtection="1">
      <alignment horizontal="right" wrapText="1" readingOrder="1"/>
    </xf>
    <xf numFmtId="0" fontId="29" fillId="29" borderId="28" xfId="0" applyFont="1" applyFill="1" applyBorder="1" applyAlignment="1" applyProtection="1">
      <alignment horizontal="left" vertical="top" wrapText="1" readingOrder="1"/>
    </xf>
    <xf numFmtId="0" fontId="30" fillId="30" borderId="29" xfId="0" applyFont="1" applyFill="1" applyBorder="1" applyAlignment="1" applyProtection="1">
      <alignment horizontal="left" vertical="top" wrapText="1" readingOrder="1"/>
    </xf>
    <xf numFmtId="3" fontId="31" fillId="31" borderId="30" xfId="0" applyNumberFormat="1" applyFont="1" applyFill="1" applyBorder="1" applyAlignment="1" applyProtection="1">
      <alignment horizontal="right" wrapText="1" readingOrder="1"/>
    </xf>
    <xf numFmtId="0" fontId="32" fillId="32" borderId="31" xfId="0" applyFont="1" applyFill="1" applyBorder="1" applyAlignment="1" applyProtection="1">
      <alignment horizontal="left" vertical="top" wrapText="1" readingOrder="1"/>
    </xf>
    <xf numFmtId="0" fontId="33" fillId="33" borderId="32" xfId="0" applyFont="1" applyFill="1" applyBorder="1" applyAlignment="1" applyProtection="1">
      <alignment horizontal="left" vertical="top" wrapText="1" readingOrder="1"/>
    </xf>
    <xf numFmtId="3" fontId="34" fillId="34" borderId="33" xfId="0" applyNumberFormat="1" applyFont="1" applyFill="1" applyBorder="1" applyAlignment="1" applyProtection="1">
      <alignment horizontal="right" wrapText="1" readingOrder="1"/>
    </xf>
    <xf numFmtId="0" fontId="35" fillId="35" borderId="34" xfId="0" applyFont="1" applyFill="1" applyBorder="1" applyAlignment="1" applyProtection="1">
      <alignment horizontal="left" vertical="top" wrapText="1" readingOrder="1"/>
    </xf>
    <xf numFmtId="0" fontId="36" fillId="36" borderId="35" xfId="0" applyFont="1" applyFill="1" applyBorder="1" applyAlignment="1" applyProtection="1">
      <alignment horizontal="left" vertical="top" wrapText="1" readingOrder="1"/>
    </xf>
    <xf numFmtId="3" fontId="37" fillId="37" borderId="36" xfId="0" applyNumberFormat="1" applyFont="1" applyFill="1" applyBorder="1" applyAlignment="1" applyProtection="1">
      <alignment horizontal="right" wrapText="1" readingOrder="1"/>
    </xf>
    <xf numFmtId="0" fontId="38" fillId="38" borderId="37" xfId="0" applyFont="1" applyFill="1" applyBorder="1" applyAlignment="1" applyProtection="1">
      <alignment horizontal="left" vertical="top" wrapText="1" readingOrder="1"/>
    </xf>
    <xf numFmtId="0" fontId="39" fillId="39" borderId="38" xfId="0" applyFont="1" applyFill="1" applyBorder="1" applyAlignment="1" applyProtection="1">
      <alignment horizontal="left" vertical="top" wrapText="1" readingOrder="1"/>
    </xf>
    <xf numFmtId="3" fontId="40" fillId="40" borderId="39" xfId="0" applyNumberFormat="1" applyFont="1" applyFill="1" applyBorder="1" applyAlignment="1" applyProtection="1">
      <alignment horizontal="right" wrapText="1" readingOrder="1"/>
    </xf>
    <xf numFmtId="0" fontId="41" fillId="41" borderId="40" xfId="0" applyFont="1" applyFill="1" applyBorder="1" applyAlignment="1" applyProtection="1">
      <alignment horizontal="left" vertical="top" wrapText="1" readingOrder="1"/>
    </xf>
    <xf numFmtId="0" fontId="42" fillId="42" borderId="41" xfId="0" applyFont="1" applyFill="1" applyBorder="1" applyAlignment="1" applyProtection="1">
      <alignment horizontal="left" vertical="top" wrapText="1" readingOrder="1"/>
    </xf>
    <xf numFmtId="3" fontId="43" fillId="43" borderId="42" xfId="0" applyNumberFormat="1" applyFont="1" applyFill="1" applyBorder="1" applyAlignment="1" applyProtection="1">
      <alignment horizontal="right" wrapText="1" readingOrder="1"/>
    </xf>
    <xf numFmtId="0" fontId="44" fillId="44" borderId="43" xfId="0" applyFont="1" applyFill="1" applyBorder="1" applyAlignment="1" applyProtection="1">
      <alignment horizontal="left" vertical="top" wrapText="1" readingOrder="1"/>
    </xf>
    <xf numFmtId="0" fontId="45" fillId="45" borderId="44" xfId="0" applyFont="1" applyFill="1" applyBorder="1" applyAlignment="1" applyProtection="1">
      <alignment horizontal="left" vertical="top" wrapText="1" readingOrder="1"/>
    </xf>
    <xf numFmtId="3" fontId="46" fillId="46" borderId="45" xfId="0" applyNumberFormat="1" applyFont="1" applyFill="1" applyBorder="1" applyAlignment="1" applyProtection="1">
      <alignment horizontal="right" wrapText="1" readingOrder="1"/>
    </xf>
    <xf numFmtId="0" fontId="47" fillId="47" borderId="46" xfId="0" applyFont="1" applyFill="1" applyBorder="1" applyAlignment="1" applyProtection="1">
      <alignment horizontal="left" vertical="top" wrapText="1" readingOrder="1"/>
    </xf>
    <xf numFmtId="0" fontId="48" fillId="48" borderId="47" xfId="0" applyFont="1" applyFill="1" applyBorder="1" applyAlignment="1" applyProtection="1">
      <alignment horizontal="left" vertical="top" wrapText="1" readingOrder="1"/>
    </xf>
    <xf numFmtId="3" fontId="49" fillId="49" borderId="48" xfId="0" applyNumberFormat="1" applyFont="1" applyFill="1" applyBorder="1" applyAlignment="1" applyProtection="1">
      <alignment horizontal="right" wrapText="1" readingOrder="1"/>
    </xf>
    <xf numFmtId="0" fontId="50" fillId="50" borderId="49" xfId="0" applyFont="1" applyFill="1" applyBorder="1" applyAlignment="1" applyProtection="1">
      <alignment horizontal="left" vertical="top" wrapText="1" readingOrder="1"/>
    </xf>
    <xf numFmtId="0" fontId="51" fillId="51" borderId="50" xfId="0" applyFont="1" applyFill="1" applyBorder="1" applyAlignment="1" applyProtection="1">
      <alignment horizontal="left" vertical="top" wrapText="1" readingOrder="1"/>
    </xf>
    <xf numFmtId="3" fontId="52" fillId="52" borderId="51" xfId="0" applyNumberFormat="1" applyFont="1" applyFill="1" applyBorder="1" applyAlignment="1" applyProtection="1">
      <alignment horizontal="right" wrapText="1" readingOrder="1"/>
    </xf>
    <xf numFmtId="0" fontId="53" fillId="53" borderId="52" xfId="0" applyFont="1" applyFill="1" applyBorder="1" applyAlignment="1" applyProtection="1">
      <alignment horizontal="left" vertical="top" wrapText="1" readingOrder="1"/>
    </xf>
    <xf numFmtId="0" fontId="54" fillId="54" borderId="53" xfId="0" applyFont="1" applyFill="1" applyBorder="1" applyAlignment="1" applyProtection="1">
      <alignment horizontal="left" vertical="top" wrapText="1" readingOrder="1"/>
    </xf>
    <xf numFmtId="3" fontId="55" fillId="55" borderId="54" xfId="0" applyNumberFormat="1" applyFont="1" applyFill="1" applyBorder="1" applyAlignment="1" applyProtection="1">
      <alignment horizontal="right" wrapText="1" readingOrder="1"/>
    </xf>
    <xf numFmtId="0" fontId="56" fillId="56" borderId="55" xfId="0" applyFont="1" applyFill="1" applyBorder="1" applyAlignment="1" applyProtection="1">
      <alignment horizontal="left" vertical="top" wrapText="1" readingOrder="1"/>
    </xf>
    <xf numFmtId="0" fontId="57" fillId="57" borderId="56" xfId="0" applyFont="1" applyFill="1" applyBorder="1" applyAlignment="1" applyProtection="1">
      <alignment horizontal="left" vertical="top" wrapText="1" readingOrder="1"/>
    </xf>
    <xf numFmtId="3" fontId="58" fillId="58" borderId="57" xfId="0" applyNumberFormat="1" applyFont="1" applyFill="1" applyBorder="1" applyAlignment="1" applyProtection="1">
      <alignment horizontal="right" wrapText="1" readingOrder="1"/>
    </xf>
    <xf numFmtId="0" fontId="59" fillId="59" borderId="58" xfId="0" applyFont="1" applyFill="1" applyBorder="1" applyAlignment="1" applyProtection="1">
      <alignment horizontal="left" vertical="top" wrapText="1" readingOrder="1"/>
    </xf>
    <xf numFmtId="0" fontId="60" fillId="60" borderId="59" xfId="0" applyFont="1" applyFill="1" applyBorder="1" applyAlignment="1" applyProtection="1">
      <alignment horizontal="left" vertical="top" wrapText="1" readingOrder="1"/>
    </xf>
    <xf numFmtId="3" fontId="61" fillId="61" borderId="60" xfId="0" applyNumberFormat="1" applyFont="1" applyFill="1" applyBorder="1" applyAlignment="1" applyProtection="1">
      <alignment horizontal="right" wrapText="1" readingOrder="1"/>
    </xf>
    <xf numFmtId="0" fontId="62" fillId="62" borderId="61" xfId="0" applyFont="1" applyFill="1" applyBorder="1" applyAlignment="1" applyProtection="1">
      <alignment horizontal="left" vertical="top" wrapText="1" readingOrder="1"/>
    </xf>
    <xf numFmtId="0" fontId="63" fillId="63" borderId="62" xfId="0" applyFont="1" applyFill="1" applyBorder="1" applyAlignment="1" applyProtection="1">
      <alignment horizontal="left" vertical="top" wrapText="1" readingOrder="1"/>
    </xf>
    <xf numFmtId="3" fontId="64" fillId="64" borderId="63" xfId="0" applyNumberFormat="1" applyFont="1" applyFill="1" applyBorder="1" applyAlignment="1" applyProtection="1">
      <alignment horizontal="right" wrapText="1" readingOrder="1"/>
    </xf>
    <xf numFmtId="0" fontId="65" fillId="65" borderId="64" xfId="0" applyFont="1" applyFill="1" applyBorder="1" applyAlignment="1" applyProtection="1">
      <alignment horizontal="left" vertical="top" wrapText="1" readingOrder="1"/>
    </xf>
    <xf numFmtId="0" fontId="66" fillId="66" borderId="65" xfId="0" applyFont="1" applyFill="1" applyBorder="1" applyAlignment="1" applyProtection="1">
      <alignment horizontal="left" vertical="top" wrapText="1" readingOrder="1"/>
    </xf>
    <xf numFmtId="3" fontId="67" fillId="67" borderId="66" xfId="0" applyNumberFormat="1" applyFont="1" applyFill="1" applyBorder="1" applyAlignment="1" applyProtection="1">
      <alignment horizontal="right" wrapText="1" readingOrder="1"/>
    </xf>
    <xf numFmtId="0" fontId="68" fillId="68" borderId="67" xfId="0" applyFont="1" applyFill="1" applyBorder="1" applyAlignment="1" applyProtection="1">
      <alignment horizontal="left" vertical="top" wrapText="1" readingOrder="1"/>
    </xf>
    <xf numFmtId="0" fontId="69" fillId="69" borderId="68" xfId="0" applyFont="1" applyFill="1" applyBorder="1" applyAlignment="1" applyProtection="1">
      <alignment horizontal="left" vertical="top" wrapText="1" readingOrder="1"/>
    </xf>
    <xf numFmtId="3" fontId="70" fillId="70" borderId="69" xfId="0" applyNumberFormat="1" applyFont="1" applyFill="1" applyBorder="1" applyAlignment="1" applyProtection="1">
      <alignment horizontal="right" wrapText="1" readingOrder="1"/>
    </xf>
    <xf numFmtId="0" fontId="71" fillId="71" borderId="70" xfId="0" applyFont="1" applyFill="1" applyBorder="1" applyAlignment="1" applyProtection="1">
      <alignment horizontal="left" vertical="top" wrapText="1" readingOrder="1"/>
    </xf>
    <xf numFmtId="0" fontId="72" fillId="72" borderId="71" xfId="0" applyFont="1" applyFill="1" applyBorder="1" applyAlignment="1" applyProtection="1">
      <alignment horizontal="left" vertical="top" wrapText="1" readingOrder="1"/>
    </xf>
    <xf numFmtId="3" fontId="73" fillId="73" borderId="72" xfId="0" applyNumberFormat="1" applyFont="1" applyFill="1" applyBorder="1" applyAlignment="1" applyProtection="1">
      <alignment horizontal="right" wrapText="1" readingOrder="1"/>
    </xf>
    <xf numFmtId="0" fontId="74" fillId="74" borderId="73" xfId="0" applyFont="1" applyFill="1" applyBorder="1" applyAlignment="1" applyProtection="1">
      <alignment horizontal="left" vertical="top" wrapText="1" readingOrder="1"/>
    </xf>
    <xf numFmtId="0" fontId="75" fillId="75" borderId="74" xfId="0" applyFont="1" applyFill="1" applyBorder="1" applyAlignment="1" applyProtection="1">
      <alignment horizontal="left" vertical="top" wrapText="1" readingOrder="1"/>
    </xf>
    <xf numFmtId="3" fontId="76" fillId="76" borderId="75" xfId="0" applyNumberFormat="1" applyFont="1" applyFill="1" applyBorder="1" applyAlignment="1" applyProtection="1">
      <alignment horizontal="right" wrapText="1" readingOrder="1"/>
    </xf>
    <xf numFmtId="0" fontId="77" fillId="77" borderId="76" xfId="0" applyFont="1" applyFill="1" applyBorder="1" applyAlignment="1" applyProtection="1">
      <alignment horizontal="left" vertical="top" wrapText="1" readingOrder="1"/>
    </xf>
    <xf numFmtId="0" fontId="78" fillId="78" borderId="77" xfId="0" applyFont="1" applyFill="1" applyBorder="1" applyAlignment="1" applyProtection="1">
      <alignment horizontal="left" vertical="top" wrapText="1" readingOrder="1"/>
    </xf>
    <xf numFmtId="3" fontId="79" fillId="79" borderId="78" xfId="0" applyNumberFormat="1" applyFont="1" applyFill="1" applyBorder="1" applyAlignment="1" applyProtection="1">
      <alignment horizontal="right" wrapText="1" readingOrder="1"/>
    </xf>
    <xf numFmtId="0" fontId="80" fillId="80" borderId="79" xfId="0" applyFont="1" applyFill="1" applyBorder="1" applyAlignment="1" applyProtection="1">
      <alignment horizontal="left" vertical="top" wrapText="1" readingOrder="1"/>
    </xf>
    <xf numFmtId="0" fontId="81" fillId="81" borderId="80" xfId="0" applyFont="1" applyFill="1" applyBorder="1" applyAlignment="1" applyProtection="1">
      <alignment horizontal="left" vertical="top" wrapText="1" readingOrder="1"/>
    </xf>
    <xf numFmtId="3" fontId="82" fillId="82" borderId="81" xfId="0" applyNumberFormat="1" applyFont="1" applyFill="1" applyBorder="1" applyAlignment="1" applyProtection="1">
      <alignment horizontal="right" wrapText="1" readingOrder="1"/>
    </xf>
    <xf numFmtId="0" fontId="83" fillId="83" borderId="82" xfId="0" applyFont="1" applyFill="1" applyBorder="1" applyAlignment="1" applyProtection="1">
      <alignment horizontal="left" vertical="top" wrapText="1" readingOrder="1"/>
    </xf>
    <xf numFmtId="0" fontId="84" fillId="84" borderId="83" xfId="0" applyFont="1" applyFill="1" applyBorder="1" applyAlignment="1" applyProtection="1">
      <alignment horizontal="left" vertical="top" wrapText="1" readingOrder="1"/>
    </xf>
    <xf numFmtId="3" fontId="85" fillId="85" borderId="84" xfId="0" applyNumberFormat="1" applyFont="1" applyFill="1" applyBorder="1" applyAlignment="1" applyProtection="1">
      <alignment horizontal="right" wrapText="1" readingOrder="1"/>
    </xf>
    <xf numFmtId="0" fontId="86" fillId="86" borderId="85" xfId="0" applyFont="1" applyFill="1" applyBorder="1" applyAlignment="1" applyProtection="1">
      <alignment horizontal="left" vertical="top" wrapText="1" readingOrder="1"/>
    </xf>
    <xf numFmtId="0" fontId="87" fillId="87" borderId="86" xfId="0" applyFont="1" applyFill="1" applyBorder="1" applyAlignment="1" applyProtection="1">
      <alignment horizontal="left" vertical="top" wrapText="1" readingOrder="1"/>
    </xf>
    <xf numFmtId="3" fontId="88" fillId="88" borderId="87" xfId="0" applyNumberFormat="1" applyFont="1" applyFill="1" applyBorder="1" applyAlignment="1" applyProtection="1">
      <alignment horizontal="right" wrapText="1" readingOrder="1"/>
    </xf>
    <xf numFmtId="0" fontId="89" fillId="89" borderId="88" xfId="0" applyFont="1" applyFill="1" applyBorder="1" applyAlignment="1" applyProtection="1">
      <alignment horizontal="left" vertical="top" wrapText="1" readingOrder="1"/>
    </xf>
    <xf numFmtId="0" fontId="90" fillId="90" borderId="89" xfId="0" applyFont="1" applyFill="1" applyBorder="1" applyAlignment="1" applyProtection="1">
      <alignment horizontal="left" vertical="top" wrapText="1" readingOrder="1"/>
    </xf>
    <xf numFmtId="3" fontId="91" fillId="91" borderId="90" xfId="0" applyNumberFormat="1" applyFont="1" applyFill="1" applyBorder="1" applyAlignment="1" applyProtection="1">
      <alignment horizontal="right" wrapText="1" readingOrder="1"/>
    </xf>
    <xf numFmtId="0" fontId="92" fillId="92" borderId="91" xfId="0" applyFont="1" applyFill="1" applyBorder="1" applyAlignment="1" applyProtection="1">
      <alignment horizontal="left" vertical="top" wrapText="1" readingOrder="1"/>
    </xf>
    <xf numFmtId="0" fontId="93" fillId="93" borderId="92" xfId="0" applyFont="1" applyFill="1" applyBorder="1" applyAlignment="1" applyProtection="1">
      <alignment horizontal="left" vertical="top" wrapText="1" readingOrder="1"/>
    </xf>
    <xf numFmtId="0" fontId="94" fillId="94" borderId="93" xfId="0" applyFont="1" applyFill="1" applyBorder="1" applyAlignment="1" applyProtection="1">
      <alignment horizontal="left" vertical="top" wrapText="1" readingOrder="1"/>
    </xf>
    <xf numFmtId="0" fontId="95" fillId="95" borderId="94" xfId="0" applyFont="1" applyFill="1" applyBorder="1" applyAlignment="1" applyProtection="1">
      <alignment horizontal="right" vertical="top" wrapText="1" readingOrder="1"/>
    </xf>
    <xf numFmtId="0" fontId="96" fillId="96" borderId="95" xfId="0" applyFont="1" applyFill="1" applyBorder="1" applyAlignment="1" applyProtection="1">
      <alignment horizontal="left" vertical="top" wrapText="1" readingOrder="1"/>
    </xf>
    <xf numFmtId="0" fontId="97" fillId="97" borderId="96" xfId="0" applyFont="1" applyFill="1" applyBorder="1" applyAlignment="1" applyProtection="1">
      <alignment horizontal="left" vertical="top" wrapText="1" readingOrder="1"/>
    </xf>
    <xf numFmtId="0" fontId="98" fillId="98" borderId="97" xfId="0" applyFont="1" applyFill="1" applyBorder="1" applyAlignment="1" applyProtection="1">
      <alignment horizontal="left" vertical="top" wrapText="1" readingOrder="1"/>
    </xf>
    <xf numFmtId="0" fontId="99" fillId="99" borderId="98" xfId="0" applyFont="1" applyFill="1" applyBorder="1" applyAlignment="1" applyProtection="1">
      <alignment horizontal="left" vertical="top" wrapText="1" readingOrder="1"/>
    </xf>
    <xf numFmtId="3" fontId="100" fillId="100" borderId="99" xfId="0" applyNumberFormat="1" applyFont="1" applyFill="1" applyBorder="1" applyAlignment="1" applyProtection="1">
      <alignment horizontal="right" wrapText="1" readingOrder="1"/>
    </xf>
    <xf numFmtId="0" fontId="101" fillId="101" borderId="100" xfId="0" applyFont="1" applyFill="1" applyBorder="1" applyAlignment="1" applyProtection="1">
      <alignment horizontal="left" vertical="top" wrapText="1" readingOrder="1"/>
    </xf>
    <xf numFmtId="0" fontId="102" fillId="102" borderId="101" xfId="0" applyFont="1" applyFill="1" applyBorder="1" applyAlignment="1" applyProtection="1">
      <alignment horizontal="left" vertical="top" wrapText="1" readingOrder="1"/>
    </xf>
    <xf numFmtId="3" fontId="103" fillId="103" borderId="102" xfId="0" applyNumberFormat="1" applyFont="1" applyFill="1" applyBorder="1" applyAlignment="1" applyProtection="1">
      <alignment horizontal="right" wrapText="1" readingOrder="1"/>
    </xf>
    <xf numFmtId="0" fontId="104" fillId="104" borderId="103" xfId="0" applyFont="1" applyFill="1" applyBorder="1" applyAlignment="1" applyProtection="1">
      <alignment horizontal="left" vertical="top" wrapText="1" readingOrder="1"/>
    </xf>
    <xf numFmtId="0" fontId="105" fillId="105" borderId="104" xfId="0" applyFont="1" applyFill="1" applyBorder="1" applyAlignment="1" applyProtection="1">
      <alignment horizontal="left" vertical="top" wrapText="1" readingOrder="1"/>
    </xf>
    <xf numFmtId="3" fontId="106" fillId="106" borderId="105" xfId="0" applyNumberFormat="1" applyFont="1" applyFill="1" applyBorder="1" applyAlignment="1" applyProtection="1">
      <alignment horizontal="right" wrapText="1" readingOrder="1"/>
    </xf>
    <xf numFmtId="0" fontId="107" fillId="107" borderId="106" xfId="0" applyFont="1" applyFill="1" applyBorder="1" applyAlignment="1" applyProtection="1">
      <alignment horizontal="left" vertical="top" wrapText="1" readingOrder="1"/>
    </xf>
    <xf numFmtId="0" fontId="108" fillId="108" borderId="107" xfId="0" applyFont="1" applyFill="1" applyBorder="1" applyAlignment="1" applyProtection="1">
      <alignment horizontal="left" vertical="top" wrapText="1" readingOrder="1"/>
    </xf>
    <xf numFmtId="3" fontId="109" fillId="109" borderId="108" xfId="0" applyNumberFormat="1" applyFont="1" applyFill="1" applyBorder="1" applyAlignment="1" applyProtection="1">
      <alignment horizontal="right" wrapText="1" readingOrder="1"/>
    </xf>
    <xf numFmtId="0" fontId="110" fillId="110" borderId="109" xfId="0" applyFont="1" applyFill="1" applyBorder="1" applyAlignment="1" applyProtection="1">
      <alignment horizontal="left" vertical="top" wrapText="1" readingOrder="1"/>
    </xf>
    <xf numFmtId="0" fontId="111" fillId="111" borderId="110" xfId="0" applyFont="1" applyFill="1" applyBorder="1" applyAlignment="1" applyProtection="1">
      <alignment horizontal="left" vertical="top" wrapText="1" readingOrder="1"/>
    </xf>
    <xf numFmtId="3" fontId="112" fillId="112" borderId="111" xfId="0" applyNumberFormat="1" applyFont="1" applyFill="1" applyBorder="1" applyAlignment="1" applyProtection="1">
      <alignment horizontal="right" wrapText="1" readingOrder="1"/>
    </xf>
    <xf numFmtId="0" fontId="113" fillId="113" borderId="112" xfId="0" applyFont="1" applyFill="1" applyBorder="1" applyAlignment="1" applyProtection="1">
      <alignment horizontal="left" vertical="top" wrapText="1" readingOrder="1"/>
    </xf>
    <xf numFmtId="0" fontId="114" fillId="114" borderId="113" xfId="0" applyFont="1" applyFill="1" applyBorder="1" applyAlignment="1" applyProtection="1">
      <alignment horizontal="left" vertical="top" wrapText="1" readingOrder="1"/>
    </xf>
    <xf numFmtId="3" fontId="115" fillId="115" borderId="114" xfId="0" applyNumberFormat="1" applyFont="1" applyFill="1" applyBorder="1" applyAlignment="1" applyProtection="1">
      <alignment horizontal="right" wrapText="1" readingOrder="1"/>
    </xf>
    <xf numFmtId="0" fontId="116" fillId="116" borderId="115" xfId="0" applyFont="1" applyFill="1" applyBorder="1" applyAlignment="1" applyProtection="1">
      <alignment horizontal="left" vertical="top" wrapText="1" readingOrder="1"/>
    </xf>
    <xf numFmtId="0" fontId="117" fillId="117" borderId="116" xfId="0" applyFont="1" applyFill="1" applyBorder="1" applyAlignment="1" applyProtection="1">
      <alignment horizontal="left" vertical="top" wrapText="1" readingOrder="1"/>
    </xf>
    <xf numFmtId="3" fontId="118" fillId="118" borderId="117" xfId="0" applyNumberFormat="1" applyFont="1" applyFill="1" applyBorder="1" applyAlignment="1" applyProtection="1">
      <alignment horizontal="right" wrapText="1" readingOrder="1"/>
    </xf>
    <xf numFmtId="0" fontId="119" fillId="119" borderId="118" xfId="0" applyFont="1" applyFill="1" applyBorder="1" applyAlignment="1" applyProtection="1">
      <alignment horizontal="left" vertical="top" wrapText="1" readingOrder="1"/>
    </xf>
    <xf numFmtId="0" fontId="120" fillId="120" borderId="119" xfId="0" applyFont="1" applyFill="1" applyBorder="1" applyAlignment="1" applyProtection="1">
      <alignment horizontal="left" vertical="top" wrapText="1" readingOrder="1"/>
    </xf>
    <xf numFmtId="3" fontId="121" fillId="121" borderId="120" xfId="0" applyNumberFormat="1" applyFont="1" applyFill="1" applyBorder="1" applyAlignment="1" applyProtection="1">
      <alignment horizontal="right" wrapText="1" readingOrder="1"/>
    </xf>
    <xf numFmtId="0" fontId="122" fillId="122" borderId="121" xfId="0" applyFont="1" applyFill="1" applyBorder="1" applyAlignment="1" applyProtection="1">
      <alignment horizontal="left" vertical="top" wrapText="1" readingOrder="1"/>
    </xf>
    <xf numFmtId="0" fontId="123" fillId="123" borderId="122" xfId="0" applyFont="1" applyFill="1" applyBorder="1" applyAlignment="1" applyProtection="1">
      <alignment horizontal="left" vertical="top" wrapText="1" readingOrder="1"/>
    </xf>
    <xf numFmtId="3" fontId="124" fillId="124" borderId="123" xfId="0" applyNumberFormat="1" applyFont="1" applyFill="1" applyBorder="1" applyAlignment="1" applyProtection="1">
      <alignment horizontal="right" wrapText="1" readingOrder="1"/>
    </xf>
    <xf numFmtId="0" fontId="125" fillId="125" borderId="124" xfId="0" applyFont="1" applyFill="1" applyBorder="1" applyAlignment="1" applyProtection="1">
      <alignment horizontal="left" vertical="top" wrapText="1" readingOrder="1"/>
    </xf>
    <xf numFmtId="0" fontId="126" fillId="126" borderId="125" xfId="0" applyFont="1" applyFill="1" applyBorder="1" applyAlignment="1" applyProtection="1">
      <alignment horizontal="left" vertical="top" wrapText="1" readingOrder="1"/>
    </xf>
    <xf numFmtId="3" fontId="127" fillId="127" borderId="126" xfId="0" applyNumberFormat="1" applyFont="1" applyFill="1" applyBorder="1" applyAlignment="1" applyProtection="1">
      <alignment horizontal="right" wrapText="1" readingOrder="1"/>
    </xf>
    <xf numFmtId="0" fontId="128" fillId="128" borderId="127" xfId="0" applyFont="1" applyFill="1" applyBorder="1" applyAlignment="1" applyProtection="1">
      <alignment horizontal="left" vertical="top" wrapText="1" readingOrder="1"/>
    </xf>
    <xf numFmtId="0" fontId="129" fillId="129" borderId="128" xfId="0" applyFont="1" applyFill="1" applyBorder="1" applyAlignment="1" applyProtection="1">
      <alignment horizontal="left" vertical="top" wrapText="1" readingOrder="1"/>
    </xf>
    <xf numFmtId="3" fontId="130" fillId="130" borderId="129" xfId="0" applyNumberFormat="1" applyFont="1" applyFill="1" applyBorder="1" applyAlignment="1" applyProtection="1">
      <alignment horizontal="right" wrapText="1" readingOrder="1"/>
    </xf>
    <xf numFmtId="0" fontId="131" fillId="131" borderId="130" xfId="0" applyFont="1" applyFill="1" applyBorder="1" applyAlignment="1" applyProtection="1">
      <alignment horizontal="left" vertical="top" wrapText="1" readingOrder="1"/>
    </xf>
    <xf numFmtId="0" fontId="132" fillId="132" borderId="131" xfId="0" applyFont="1" applyFill="1" applyBorder="1" applyAlignment="1" applyProtection="1">
      <alignment horizontal="left" vertical="top" wrapText="1" readingOrder="1"/>
    </xf>
    <xf numFmtId="3" fontId="133" fillId="133" borderId="132" xfId="0" applyNumberFormat="1" applyFont="1" applyFill="1" applyBorder="1" applyAlignment="1" applyProtection="1">
      <alignment horizontal="right" wrapText="1" readingOrder="1"/>
    </xf>
    <xf numFmtId="0" fontId="134" fillId="134" borderId="133" xfId="0" applyFont="1" applyFill="1" applyBorder="1" applyAlignment="1" applyProtection="1">
      <alignment horizontal="left" vertical="top" wrapText="1" readingOrder="1"/>
    </xf>
    <xf numFmtId="0" fontId="135" fillId="135" borderId="134" xfId="0" applyFont="1" applyFill="1" applyBorder="1" applyAlignment="1" applyProtection="1">
      <alignment horizontal="left" vertical="top" wrapText="1" readingOrder="1"/>
    </xf>
    <xf numFmtId="3" fontId="136" fillId="136" borderId="135" xfId="0" applyNumberFormat="1" applyFont="1" applyFill="1" applyBorder="1" applyAlignment="1" applyProtection="1">
      <alignment horizontal="right" wrapText="1" readingOrder="1"/>
    </xf>
    <xf numFmtId="0" fontId="137" fillId="137" borderId="136" xfId="0" applyFont="1" applyFill="1" applyBorder="1" applyAlignment="1" applyProtection="1">
      <alignment horizontal="left" vertical="top" wrapText="1" readingOrder="1"/>
    </xf>
    <xf numFmtId="0" fontId="138" fillId="138" borderId="137" xfId="0" applyFont="1" applyFill="1" applyBorder="1" applyAlignment="1" applyProtection="1">
      <alignment horizontal="left" vertical="top" wrapText="1" readingOrder="1"/>
    </xf>
    <xf numFmtId="3" fontId="139" fillId="139" borderId="138" xfId="0" applyNumberFormat="1" applyFont="1" applyFill="1" applyBorder="1" applyAlignment="1" applyProtection="1">
      <alignment horizontal="right" wrapText="1" readingOrder="1"/>
    </xf>
    <xf numFmtId="0" fontId="140" fillId="140" borderId="139" xfId="0" applyFont="1" applyFill="1" applyBorder="1" applyAlignment="1" applyProtection="1">
      <alignment horizontal="left" vertical="top" wrapText="1" readingOrder="1"/>
    </xf>
    <xf numFmtId="0" fontId="141" fillId="141" borderId="140" xfId="0" applyFont="1" applyFill="1" applyBorder="1" applyAlignment="1" applyProtection="1">
      <alignment horizontal="left" vertical="top" wrapText="1" readingOrder="1"/>
    </xf>
    <xf numFmtId="3" fontId="142" fillId="142" borderId="141" xfId="0" applyNumberFormat="1" applyFont="1" applyFill="1" applyBorder="1" applyAlignment="1" applyProtection="1">
      <alignment horizontal="right" wrapText="1" readingOrder="1"/>
    </xf>
    <xf numFmtId="0" fontId="143" fillId="143" borderId="142" xfId="0" applyFont="1" applyFill="1" applyBorder="1" applyAlignment="1" applyProtection="1">
      <alignment horizontal="left" vertical="top" wrapText="1" readingOrder="1"/>
    </xf>
    <xf numFmtId="0" fontId="144" fillId="144" borderId="143" xfId="0" applyFont="1" applyFill="1" applyBorder="1" applyAlignment="1" applyProtection="1">
      <alignment horizontal="left" vertical="top" wrapText="1" readingOrder="1"/>
    </xf>
    <xf numFmtId="3" fontId="145" fillId="145" borderId="144" xfId="0" applyNumberFormat="1" applyFont="1" applyFill="1" applyBorder="1" applyAlignment="1" applyProtection="1">
      <alignment horizontal="right" wrapText="1" readingOrder="1"/>
    </xf>
    <xf numFmtId="0" fontId="146" fillId="146" borderId="145" xfId="0" applyFont="1" applyFill="1" applyBorder="1" applyAlignment="1" applyProtection="1">
      <alignment horizontal="left" vertical="top" wrapText="1" readingOrder="1"/>
    </xf>
    <xf numFmtId="0" fontId="147" fillId="147" borderId="146" xfId="0" applyFont="1" applyFill="1" applyBorder="1" applyAlignment="1" applyProtection="1">
      <alignment horizontal="left" vertical="top" wrapText="1" readingOrder="1"/>
    </xf>
    <xf numFmtId="3" fontId="148" fillId="148" borderId="147" xfId="0" applyNumberFormat="1" applyFont="1" applyFill="1" applyBorder="1" applyAlignment="1" applyProtection="1">
      <alignment horizontal="right" wrapText="1" readingOrder="1"/>
    </xf>
    <xf numFmtId="0" fontId="149" fillId="149" borderId="148" xfId="0" applyFont="1" applyFill="1" applyBorder="1" applyAlignment="1" applyProtection="1">
      <alignment horizontal="left" vertical="top" wrapText="1" readingOrder="1"/>
    </xf>
    <xf numFmtId="0" fontId="150" fillId="150" borderId="149" xfId="0" applyFont="1" applyFill="1" applyBorder="1" applyAlignment="1" applyProtection="1">
      <alignment horizontal="left" vertical="top" wrapText="1" readingOrder="1"/>
    </xf>
    <xf numFmtId="3" fontId="151" fillId="151" borderId="150" xfId="0" applyNumberFormat="1" applyFont="1" applyFill="1" applyBorder="1" applyAlignment="1" applyProtection="1">
      <alignment horizontal="right" wrapText="1" readingOrder="1"/>
    </xf>
    <xf numFmtId="0" fontId="152" fillId="152" borderId="151" xfId="0" applyFont="1" applyFill="1" applyBorder="1" applyAlignment="1" applyProtection="1">
      <alignment horizontal="left" vertical="top" wrapText="1" readingOrder="1"/>
    </xf>
    <xf numFmtId="0" fontId="153" fillId="153" borderId="152" xfId="0" applyFont="1" applyFill="1" applyBorder="1" applyAlignment="1" applyProtection="1">
      <alignment horizontal="left" vertical="top" wrapText="1" readingOrder="1"/>
    </xf>
    <xf numFmtId="3" fontId="154" fillId="154" borderId="153" xfId="0" applyNumberFormat="1" applyFont="1" applyFill="1" applyBorder="1" applyAlignment="1" applyProtection="1">
      <alignment horizontal="right" wrapText="1" readingOrder="1"/>
    </xf>
    <xf numFmtId="0" fontId="155" fillId="155" borderId="154" xfId="0" applyFont="1" applyFill="1" applyBorder="1" applyAlignment="1" applyProtection="1">
      <alignment horizontal="left" vertical="top" wrapText="1" readingOrder="1"/>
    </xf>
    <xf numFmtId="0" fontId="156" fillId="156" borderId="155" xfId="0" applyFont="1" applyFill="1" applyBorder="1" applyAlignment="1" applyProtection="1">
      <alignment horizontal="left" vertical="top" wrapText="1" readingOrder="1"/>
    </xf>
    <xf numFmtId="3" fontId="157" fillId="157" borderId="156" xfId="0" applyNumberFormat="1" applyFont="1" applyFill="1" applyBorder="1" applyAlignment="1" applyProtection="1">
      <alignment horizontal="right" wrapText="1" readingOrder="1"/>
    </xf>
    <xf numFmtId="0" fontId="158" fillId="158" borderId="157" xfId="0" applyFont="1" applyFill="1" applyBorder="1" applyAlignment="1" applyProtection="1">
      <alignment horizontal="left" vertical="top" wrapText="1" readingOrder="1"/>
    </xf>
    <xf numFmtId="0" fontId="159" fillId="159" borderId="158" xfId="0" applyFont="1" applyFill="1" applyBorder="1" applyAlignment="1" applyProtection="1">
      <alignment horizontal="left" vertical="top" wrapText="1" readingOrder="1"/>
    </xf>
    <xf numFmtId="3" fontId="160" fillId="160" borderId="159" xfId="0" applyNumberFormat="1" applyFont="1" applyFill="1" applyBorder="1" applyAlignment="1" applyProtection="1">
      <alignment horizontal="right" wrapText="1" readingOrder="1"/>
    </xf>
    <xf numFmtId="0" fontId="161" fillId="161" borderId="160" xfId="0" applyFont="1" applyFill="1" applyBorder="1" applyAlignment="1" applyProtection="1">
      <alignment horizontal="left" vertical="top" wrapText="1" readingOrder="1"/>
    </xf>
    <xf numFmtId="0" fontId="162" fillId="162" borderId="161" xfId="0" applyFont="1" applyFill="1" applyBorder="1" applyAlignment="1" applyProtection="1">
      <alignment horizontal="left" vertical="top" wrapText="1" readingOrder="1"/>
    </xf>
    <xf numFmtId="3" fontId="163" fillId="163" borderId="162" xfId="0" applyNumberFormat="1" applyFont="1" applyFill="1" applyBorder="1" applyAlignment="1" applyProtection="1">
      <alignment horizontal="right" wrapText="1" readingOrder="1"/>
    </xf>
    <xf numFmtId="0" fontId="164" fillId="164" borderId="163" xfId="0" applyFont="1" applyFill="1" applyBorder="1" applyAlignment="1" applyProtection="1">
      <alignment horizontal="left" vertical="top" wrapText="1" readingOrder="1"/>
    </xf>
    <xf numFmtId="0" fontId="165" fillId="165" borderId="164" xfId="0" applyFont="1" applyFill="1" applyBorder="1" applyAlignment="1" applyProtection="1">
      <alignment horizontal="left" vertical="top" wrapText="1" readingOrder="1"/>
    </xf>
    <xf numFmtId="3" fontId="166" fillId="166" borderId="165" xfId="0" applyNumberFormat="1" applyFont="1" applyFill="1" applyBorder="1" applyAlignment="1" applyProtection="1">
      <alignment horizontal="right" wrapText="1" readingOrder="1"/>
    </xf>
    <xf numFmtId="0" fontId="167" fillId="167" borderId="166" xfId="0" applyFont="1" applyFill="1" applyBorder="1" applyAlignment="1" applyProtection="1">
      <alignment horizontal="left" vertical="top" wrapText="1" readingOrder="1"/>
    </xf>
    <xf numFmtId="0" fontId="168" fillId="168" borderId="167" xfId="0" applyFont="1" applyFill="1" applyBorder="1" applyAlignment="1" applyProtection="1">
      <alignment horizontal="left" vertical="top" wrapText="1" readingOrder="1"/>
    </xf>
    <xf numFmtId="3" fontId="169" fillId="169" borderId="168" xfId="0" applyNumberFormat="1" applyFont="1" applyFill="1" applyBorder="1" applyAlignment="1" applyProtection="1">
      <alignment horizontal="right" wrapText="1" readingOrder="1"/>
    </xf>
    <xf numFmtId="0" fontId="170" fillId="170" borderId="169" xfId="0" applyFont="1" applyFill="1" applyBorder="1" applyAlignment="1" applyProtection="1">
      <alignment horizontal="left" vertical="top" wrapText="1" readingOrder="1"/>
    </xf>
    <xf numFmtId="0" fontId="171" fillId="171" borderId="170" xfId="0" applyFont="1" applyFill="1" applyBorder="1" applyAlignment="1" applyProtection="1">
      <alignment horizontal="left" vertical="top" wrapText="1" readingOrder="1"/>
    </xf>
    <xf numFmtId="0" fontId="172" fillId="172" borderId="171" xfId="0" applyFont="1" applyFill="1" applyBorder="1" applyAlignment="1" applyProtection="1">
      <alignment horizontal="left" vertical="top" wrapText="1" readingOrder="1"/>
    </xf>
    <xf numFmtId="0" fontId="173" fillId="173" borderId="172" xfId="0" applyFont="1" applyFill="1" applyBorder="1" applyAlignment="1" applyProtection="1">
      <alignment horizontal="right" vertical="top" wrapText="1" readingOrder="1"/>
    </xf>
    <xf numFmtId="0" fontId="174" fillId="174" borderId="173" xfId="0" applyFont="1" applyFill="1" applyBorder="1" applyAlignment="1" applyProtection="1">
      <alignment horizontal="left" vertical="top" wrapText="1" readingOrder="1"/>
    </xf>
    <xf numFmtId="0" fontId="175" fillId="175" borderId="174" xfId="0" applyFont="1" applyFill="1" applyBorder="1" applyAlignment="1" applyProtection="1">
      <alignment horizontal="left" vertical="top" wrapText="1" readingOrder="1"/>
    </xf>
    <xf numFmtId="0" fontId="176" fillId="176" borderId="175" xfId="0" applyFont="1" applyFill="1" applyBorder="1" applyAlignment="1" applyProtection="1">
      <alignment horizontal="left" vertical="top" wrapText="1" readingOrder="1"/>
    </xf>
    <xf numFmtId="0" fontId="177" fillId="177" borderId="176" xfId="0" applyFont="1" applyFill="1" applyBorder="1" applyAlignment="1" applyProtection="1">
      <alignment horizontal="left" vertical="top" wrapText="1" readingOrder="1"/>
    </xf>
    <xf numFmtId="3" fontId="178" fillId="178" borderId="177" xfId="0" applyNumberFormat="1" applyFont="1" applyFill="1" applyBorder="1" applyAlignment="1" applyProtection="1">
      <alignment horizontal="right" wrapText="1" readingOrder="1"/>
    </xf>
    <xf numFmtId="0" fontId="179" fillId="179" borderId="178" xfId="0" applyFont="1" applyFill="1" applyBorder="1" applyAlignment="1" applyProtection="1">
      <alignment horizontal="left" vertical="top" wrapText="1" readingOrder="1"/>
    </xf>
    <xf numFmtId="0" fontId="180" fillId="180" borderId="179" xfId="0" applyFont="1" applyFill="1" applyBorder="1" applyAlignment="1" applyProtection="1">
      <alignment horizontal="left" vertical="top" wrapText="1" readingOrder="1"/>
    </xf>
    <xf numFmtId="3" fontId="181" fillId="181" borderId="180" xfId="0" applyNumberFormat="1" applyFont="1" applyFill="1" applyBorder="1" applyAlignment="1" applyProtection="1">
      <alignment horizontal="right" wrapText="1" readingOrder="1"/>
    </xf>
    <xf numFmtId="0" fontId="182" fillId="182" borderId="181" xfId="0" applyFont="1" applyFill="1" applyBorder="1" applyAlignment="1" applyProtection="1">
      <alignment horizontal="left" vertical="top" wrapText="1" readingOrder="1"/>
    </xf>
    <xf numFmtId="0" fontId="183" fillId="183" borderId="182" xfId="0" applyFont="1" applyFill="1" applyBorder="1" applyAlignment="1" applyProtection="1">
      <alignment horizontal="left" vertical="top" wrapText="1" readingOrder="1"/>
    </xf>
    <xf numFmtId="3" fontId="184" fillId="184" borderId="183" xfId="0" applyNumberFormat="1" applyFont="1" applyFill="1" applyBorder="1" applyAlignment="1" applyProtection="1">
      <alignment horizontal="right" wrapText="1" readingOrder="1"/>
    </xf>
    <xf numFmtId="0" fontId="185" fillId="185" borderId="184" xfId="0" applyFont="1" applyFill="1" applyBorder="1" applyAlignment="1" applyProtection="1">
      <alignment horizontal="left" vertical="top" wrapText="1" readingOrder="1"/>
    </xf>
    <xf numFmtId="0" fontId="186" fillId="186" borderId="185" xfId="0" applyFont="1" applyFill="1" applyBorder="1" applyAlignment="1" applyProtection="1">
      <alignment horizontal="left" vertical="top" wrapText="1" readingOrder="1"/>
    </xf>
    <xf numFmtId="3" fontId="187" fillId="187" borderId="186" xfId="0" applyNumberFormat="1" applyFont="1" applyFill="1" applyBorder="1" applyAlignment="1" applyProtection="1">
      <alignment horizontal="right" wrapText="1" readingOrder="1"/>
    </xf>
    <xf numFmtId="0" fontId="188" fillId="188" borderId="187" xfId="0" applyFont="1" applyFill="1" applyBorder="1" applyAlignment="1" applyProtection="1">
      <alignment horizontal="left" vertical="top" wrapText="1" readingOrder="1"/>
    </xf>
    <xf numFmtId="0" fontId="189" fillId="189" borderId="188" xfId="0" applyFont="1" applyFill="1" applyBorder="1" applyAlignment="1" applyProtection="1">
      <alignment horizontal="left" vertical="top" wrapText="1" readingOrder="1"/>
    </xf>
    <xf numFmtId="3" fontId="190" fillId="190" borderId="189" xfId="0" applyNumberFormat="1" applyFont="1" applyFill="1" applyBorder="1" applyAlignment="1" applyProtection="1">
      <alignment horizontal="right" wrapText="1" readingOrder="1"/>
    </xf>
    <xf numFmtId="0" fontId="191" fillId="191" borderId="190" xfId="0" applyFont="1" applyFill="1" applyBorder="1" applyAlignment="1" applyProtection="1">
      <alignment horizontal="left" vertical="top" wrapText="1" readingOrder="1"/>
    </xf>
    <xf numFmtId="0" fontId="192" fillId="192" borderId="191" xfId="0" applyFont="1" applyFill="1" applyBorder="1" applyAlignment="1" applyProtection="1">
      <alignment horizontal="left" vertical="top" wrapText="1" readingOrder="1"/>
    </xf>
    <xf numFmtId="3" fontId="193" fillId="193" borderId="192" xfId="0" applyNumberFormat="1" applyFont="1" applyFill="1" applyBorder="1" applyAlignment="1" applyProtection="1">
      <alignment horizontal="right" wrapText="1" readingOrder="1"/>
    </xf>
    <xf numFmtId="0" fontId="194" fillId="194" borderId="193" xfId="0" applyFont="1" applyFill="1" applyBorder="1" applyAlignment="1" applyProtection="1">
      <alignment horizontal="left" vertical="top" wrapText="1" readingOrder="1"/>
    </xf>
    <xf numFmtId="0" fontId="195" fillId="195" borderId="194" xfId="0" applyFont="1" applyFill="1" applyBorder="1" applyAlignment="1" applyProtection="1">
      <alignment horizontal="left" vertical="top" wrapText="1" readingOrder="1"/>
    </xf>
    <xf numFmtId="3" fontId="196" fillId="196" borderId="195" xfId="0" applyNumberFormat="1" applyFont="1" applyFill="1" applyBorder="1" applyAlignment="1" applyProtection="1">
      <alignment horizontal="right" wrapText="1" readingOrder="1"/>
    </xf>
    <xf numFmtId="0" fontId="197" fillId="197" borderId="196" xfId="0" applyFont="1" applyFill="1" applyBorder="1" applyAlignment="1" applyProtection="1">
      <alignment horizontal="left" vertical="top" wrapText="1" readingOrder="1"/>
    </xf>
    <xf numFmtId="0" fontId="198" fillId="198" borderId="197" xfId="0" applyFont="1" applyFill="1" applyBorder="1" applyAlignment="1" applyProtection="1">
      <alignment horizontal="left" vertical="top" wrapText="1" readingOrder="1"/>
    </xf>
    <xf numFmtId="3" fontId="199" fillId="199" borderId="198" xfId="0" applyNumberFormat="1" applyFont="1" applyFill="1" applyBorder="1" applyAlignment="1" applyProtection="1">
      <alignment horizontal="right" wrapText="1" readingOrder="1"/>
    </xf>
    <xf numFmtId="0" fontId="200" fillId="200" borderId="199" xfId="0" applyFont="1" applyFill="1" applyBorder="1" applyAlignment="1" applyProtection="1">
      <alignment horizontal="left" vertical="top" wrapText="1" readingOrder="1"/>
    </xf>
    <xf numFmtId="0" fontId="201" fillId="201" borderId="200" xfId="0" applyFont="1" applyFill="1" applyBorder="1" applyAlignment="1" applyProtection="1">
      <alignment horizontal="left" vertical="top" wrapText="1" readingOrder="1"/>
    </xf>
    <xf numFmtId="3" fontId="202" fillId="202" borderId="201" xfId="0" applyNumberFormat="1" applyFont="1" applyFill="1" applyBorder="1" applyAlignment="1" applyProtection="1">
      <alignment horizontal="right" wrapText="1" readingOrder="1"/>
    </xf>
    <xf numFmtId="0" fontId="203" fillId="203" borderId="202" xfId="0" applyFont="1" applyFill="1" applyBorder="1" applyAlignment="1" applyProtection="1">
      <alignment horizontal="left" vertical="top" wrapText="1" readingOrder="1"/>
    </xf>
    <xf numFmtId="0" fontId="204" fillId="204" borderId="203" xfId="0" applyFont="1" applyFill="1" applyBorder="1" applyAlignment="1" applyProtection="1">
      <alignment horizontal="left" vertical="top" wrapText="1" readingOrder="1"/>
    </xf>
    <xf numFmtId="3" fontId="205" fillId="205" borderId="204" xfId="0" applyNumberFormat="1" applyFont="1" applyFill="1" applyBorder="1" applyAlignment="1" applyProtection="1">
      <alignment horizontal="right" wrapText="1" readingOrder="1"/>
    </xf>
    <xf numFmtId="0" fontId="206" fillId="206" borderId="205" xfId="0" applyFont="1" applyFill="1" applyBorder="1" applyAlignment="1" applyProtection="1">
      <alignment horizontal="left" vertical="top" wrapText="1" readingOrder="1"/>
    </xf>
    <xf numFmtId="0" fontId="207" fillId="207" borderId="206" xfId="0" applyFont="1" applyFill="1" applyBorder="1" applyAlignment="1" applyProtection="1">
      <alignment horizontal="left" vertical="top" wrapText="1" readingOrder="1"/>
    </xf>
    <xf numFmtId="3" fontId="208" fillId="208" borderId="207" xfId="0" applyNumberFormat="1" applyFont="1" applyFill="1" applyBorder="1" applyAlignment="1" applyProtection="1">
      <alignment horizontal="right" wrapText="1" readingOrder="1"/>
    </xf>
    <xf numFmtId="0" fontId="209" fillId="209" borderId="208" xfId="0" applyFont="1" applyFill="1" applyBorder="1" applyAlignment="1" applyProtection="1">
      <alignment horizontal="left" vertical="top" wrapText="1" readingOrder="1"/>
    </xf>
    <xf numFmtId="0" fontId="210" fillId="210" borderId="209" xfId="0" applyFont="1" applyFill="1" applyBorder="1" applyAlignment="1" applyProtection="1">
      <alignment horizontal="left" vertical="top" wrapText="1" readingOrder="1"/>
    </xf>
    <xf numFmtId="3" fontId="211" fillId="211" borderId="210" xfId="0" applyNumberFormat="1" applyFont="1" applyFill="1" applyBorder="1" applyAlignment="1" applyProtection="1">
      <alignment horizontal="right" wrapText="1" readingOrder="1"/>
    </xf>
    <xf numFmtId="0" fontId="212" fillId="212" borderId="211" xfId="0" applyFont="1" applyFill="1" applyBorder="1" applyAlignment="1" applyProtection="1">
      <alignment horizontal="left" vertical="top" wrapText="1" readingOrder="1"/>
    </xf>
    <xf numFmtId="0" fontId="213" fillId="213" borderId="212" xfId="0" applyFont="1" applyFill="1" applyBorder="1" applyAlignment="1" applyProtection="1">
      <alignment horizontal="left" vertical="top" wrapText="1" readingOrder="1"/>
    </xf>
    <xf numFmtId="3" fontId="214" fillId="214" borderId="213" xfId="0" applyNumberFormat="1" applyFont="1" applyFill="1" applyBorder="1" applyAlignment="1" applyProtection="1">
      <alignment horizontal="right" wrapText="1" readingOrder="1"/>
    </xf>
    <xf numFmtId="0" fontId="215" fillId="215" borderId="214" xfId="0" applyFont="1" applyFill="1" applyBorder="1" applyAlignment="1" applyProtection="1">
      <alignment horizontal="left" vertical="top" wrapText="1" readingOrder="1"/>
    </xf>
    <xf numFmtId="0" fontId="216" fillId="216" borderId="215" xfId="0" applyFont="1" applyFill="1" applyBorder="1" applyAlignment="1" applyProtection="1">
      <alignment horizontal="left" vertical="top" wrapText="1" readingOrder="1"/>
    </xf>
    <xf numFmtId="3" fontId="217" fillId="217" borderId="216" xfId="0" applyNumberFormat="1" applyFont="1" applyFill="1" applyBorder="1" applyAlignment="1" applyProtection="1">
      <alignment horizontal="right" wrapText="1" readingOrder="1"/>
    </xf>
    <xf numFmtId="0" fontId="218" fillId="218" borderId="217" xfId="0" applyFont="1" applyFill="1" applyBorder="1" applyAlignment="1" applyProtection="1">
      <alignment horizontal="left" vertical="top" wrapText="1" readingOrder="1"/>
    </xf>
    <xf numFmtId="0" fontId="219" fillId="219" borderId="218" xfId="0" applyFont="1" applyFill="1" applyBorder="1" applyAlignment="1" applyProtection="1">
      <alignment horizontal="left" vertical="top" wrapText="1" readingOrder="1"/>
    </xf>
    <xf numFmtId="3" fontId="220" fillId="220" borderId="219" xfId="0" applyNumberFormat="1" applyFont="1" applyFill="1" applyBorder="1" applyAlignment="1" applyProtection="1">
      <alignment horizontal="right" wrapText="1" readingOrder="1"/>
    </xf>
    <xf numFmtId="0" fontId="221" fillId="221" borderId="220" xfId="0" applyFont="1" applyFill="1" applyBorder="1" applyAlignment="1" applyProtection="1">
      <alignment horizontal="left" vertical="top" wrapText="1" readingOrder="1"/>
    </xf>
    <xf numFmtId="0" fontId="222" fillId="222" borderId="221" xfId="0" applyFont="1" applyFill="1" applyBorder="1" applyAlignment="1" applyProtection="1">
      <alignment horizontal="left" vertical="top" wrapText="1" readingOrder="1"/>
    </xf>
    <xf numFmtId="3" fontId="223" fillId="223" borderId="222" xfId="0" applyNumberFormat="1" applyFont="1" applyFill="1" applyBorder="1" applyAlignment="1" applyProtection="1">
      <alignment horizontal="right" wrapText="1" readingOrder="1"/>
    </xf>
    <xf numFmtId="0" fontId="224" fillId="224" borderId="223" xfId="0" applyFont="1" applyFill="1" applyBorder="1" applyAlignment="1" applyProtection="1">
      <alignment horizontal="left" vertical="top" wrapText="1" readingOrder="1"/>
    </xf>
    <xf numFmtId="0" fontId="225" fillId="225" borderId="224" xfId="0" applyFont="1" applyFill="1" applyBorder="1" applyAlignment="1" applyProtection="1">
      <alignment horizontal="left" vertical="top" wrapText="1" readingOrder="1"/>
    </xf>
    <xf numFmtId="3" fontId="226" fillId="226" borderId="225" xfId="0" applyNumberFormat="1" applyFont="1" applyFill="1" applyBorder="1" applyAlignment="1" applyProtection="1">
      <alignment horizontal="right" wrapText="1" readingOrder="1"/>
    </xf>
    <xf numFmtId="0" fontId="227" fillId="227" borderId="226" xfId="0" applyFont="1" applyFill="1" applyBorder="1" applyAlignment="1" applyProtection="1">
      <alignment horizontal="left" vertical="top" wrapText="1" readingOrder="1"/>
    </xf>
    <xf numFmtId="0" fontId="228" fillId="228" borderId="227" xfId="0" applyFont="1" applyFill="1" applyBorder="1" applyAlignment="1" applyProtection="1">
      <alignment horizontal="left" vertical="top" wrapText="1" readingOrder="1"/>
    </xf>
    <xf numFmtId="3" fontId="229" fillId="229" borderId="228" xfId="0" applyNumberFormat="1" applyFont="1" applyFill="1" applyBorder="1" applyAlignment="1" applyProtection="1">
      <alignment horizontal="right" wrapText="1" readingOrder="1"/>
    </xf>
    <xf numFmtId="0" fontId="230" fillId="230" borderId="229" xfId="0" applyFont="1" applyFill="1" applyBorder="1" applyAlignment="1" applyProtection="1">
      <alignment horizontal="left" vertical="top" wrapText="1" readingOrder="1"/>
    </xf>
    <xf numFmtId="0" fontId="231" fillId="231" borderId="230" xfId="0" applyFont="1" applyFill="1" applyBorder="1" applyAlignment="1" applyProtection="1">
      <alignment horizontal="left" vertical="top" wrapText="1" readingOrder="1"/>
    </xf>
    <xf numFmtId="3" fontId="232" fillId="232" borderId="231" xfId="0" applyNumberFormat="1" applyFont="1" applyFill="1" applyBorder="1" applyAlignment="1" applyProtection="1">
      <alignment horizontal="right" wrapText="1" readingOrder="1"/>
    </xf>
    <xf numFmtId="0" fontId="233" fillId="233" borderId="232" xfId="0" applyFont="1" applyFill="1" applyBorder="1" applyAlignment="1" applyProtection="1">
      <alignment horizontal="left" vertical="top" wrapText="1" readingOrder="1"/>
    </xf>
    <xf numFmtId="0" fontId="234" fillId="234" borderId="233" xfId="0" applyFont="1" applyFill="1" applyBorder="1" applyAlignment="1" applyProtection="1">
      <alignment horizontal="left" vertical="top" wrapText="1" readingOrder="1"/>
    </xf>
    <xf numFmtId="3" fontId="235" fillId="235" borderId="234" xfId="0" applyNumberFormat="1" applyFont="1" applyFill="1" applyBorder="1" applyAlignment="1" applyProtection="1">
      <alignment horizontal="right" wrapText="1" readingOrder="1"/>
    </xf>
    <xf numFmtId="0" fontId="236" fillId="236" borderId="235" xfId="0" applyFont="1" applyFill="1" applyBorder="1" applyAlignment="1" applyProtection="1">
      <alignment horizontal="left" vertical="top" wrapText="1" readingOrder="1"/>
    </xf>
    <xf numFmtId="0" fontId="237" fillId="237" borderId="236" xfId="0" applyFont="1" applyFill="1" applyBorder="1" applyAlignment="1" applyProtection="1">
      <alignment horizontal="left" vertical="top" wrapText="1" readingOrder="1"/>
    </xf>
    <xf numFmtId="3" fontId="238" fillId="238" borderId="237" xfId="0" applyNumberFormat="1" applyFont="1" applyFill="1" applyBorder="1" applyAlignment="1" applyProtection="1">
      <alignment horizontal="right" wrapText="1" readingOrder="1"/>
    </xf>
    <xf numFmtId="0" fontId="239" fillId="239" borderId="238" xfId="0" applyFont="1" applyFill="1" applyBorder="1" applyAlignment="1" applyProtection="1">
      <alignment horizontal="left" vertical="top" wrapText="1" readingOrder="1"/>
    </xf>
    <xf numFmtId="0" fontId="240" fillId="240" borderId="239" xfId="0" applyFont="1" applyFill="1" applyBorder="1" applyAlignment="1" applyProtection="1">
      <alignment horizontal="left" vertical="top" wrapText="1" readingOrder="1"/>
    </xf>
    <xf numFmtId="3" fontId="241" fillId="241" borderId="240" xfId="0" applyNumberFormat="1" applyFont="1" applyFill="1" applyBorder="1" applyAlignment="1" applyProtection="1">
      <alignment horizontal="right" wrapText="1" readingOrder="1"/>
    </xf>
    <xf numFmtId="0" fontId="242" fillId="242" borderId="241" xfId="0" applyFont="1" applyFill="1" applyBorder="1" applyAlignment="1" applyProtection="1">
      <alignment horizontal="left" vertical="top" wrapText="1" readingOrder="1"/>
    </xf>
    <xf numFmtId="0" fontId="243" fillId="243" borderId="242" xfId="0" applyFont="1" applyFill="1" applyBorder="1" applyAlignment="1" applyProtection="1">
      <alignment horizontal="left" vertical="top" wrapText="1" readingOrder="1"/>
    </xf>
    <xf numFmtId="3" fontId="244" fillId="244" borderId="243" xfId="0" applyNumberFormat="1" applyFont="1" applyFill="1" applyBorder="1" applyAlignment="1" applyProtection="1">
      <alignment horizontal="right" wrapText="1" readingOrder="1"/>
    </xf>
    <xf numFmtId="0" fontId="245" fillId="245" borderId="244" xfId="0" applyFont="1" applyFill="1" applyBorder="1" applyAlignment="1" applyProtection="1">
      <alignment horizontal="left" vertical="top" wrapText="1" readingOrder="1"/>
    </xf>
    <xf numFmtId="0" fontId="246" fillId="246" borderId="245" xfId="0" applyFont="1" applyFill="1" applyBorder="1" applyAlignment="1" applyProtection="1">
      <alignment horizontal="left" vertical="top" wrapText="1" readingOrder="1"/>
    </xf>
    <xf numFmtId="3" fontId="247" fillId="247" borderId="246" xfId="0" applyNumberFormat="1" applyFont="1" applyFill="1" applyBorder="1" applyAlignment="1" applyProtection="1">
      <alignment horizontal="right" wrapText="1" readingOrder="1"/>
    </xf>
    <xf numFmtId="0" fontId="248" fillId="248" borderId="247" xfId="0" applyFont="1" applyFill="1" applyBorder="1" applyAlignment="1" applyProtection="1">
      <alignment horizontal="left" vertical="top" wrapText="1" readingOrder="1"/>
    </xf>
    <xf numFmtId="0" fontId="249" fillId="249" borderId="248" xfId="0" applyFont="1" applyFill="1" applyBorder="1" applyAlignment="1" applyProtection="1">
      <alignment horizontal="left" vertical="top" wrapText="1" readingOrder="1"/>
    </xf>
    <xf numFmtId="0" fontId="250" fillId="250" borderId="249" xfId="0" applyFont="1" applyFill="1" applyBorder="1" applyAlignment="1" applyProtection="1">
      <alignment horizontal="left" vertical="top" wrapText="1" readingOrder="1"/>
    </xf>
    <xf numFmtId="0" fontId="251" fillId="251" borderId="250" xfId="0" applyFont="1" applyFill="1" applyBorder="1" applyAlignment="1" applyProtection="1">
      <alignment horizontal="right" vertical="top" wrapText="1" readingOrder="1"/>
    </xf>
    <xf numFmtId="0" fontId="252" fillId="252" borderId="251" xfId="0" applyFont="1" applyFill="1" applyBorder="1" applyAlignment="1" applyProtection="1">
      <alignment horizontal="left" vertical="top" wrapText="1" readingOrder="1"/>
    </xf>
    <xf numFmtId="0" fontId="253" fillId="253" borderId="252" xfId="0" applyFont="1" applyFill="1" applyBorder="1" applyAlignment="1" applyProtection="1">
      <alignment horizontal="left" vertical="top" wrapText="1" readingOrder="1"/>
    </xf>
    <xf numFmtId="0" fontId="254" fillId="254" borderId="253" xfId="0" applyFont="1" applyFill="1" applyBorder="1" applyAlignment="1" applyProtection="1">
      <alignment horizontal="left" vertical="top" wrapText="1" readingOrder="1"/>
    </xf>
    <xf numFmtId="0" fontId="255" fillId="255" borderId="254" xfId="0" applyFont="1" applyFill="1" applyBorder="1" applyAlignment="1" applyProtection="1">
      <alignment horizontal="left" vertical="top" wrapText="1" readingOrder="1"/>
    </xf>
    <xf numFmtId="3" fontId="256" fillId="256" borderId="255" xfId="0" applyNumberFormat="1" applyFont="1" applyFill="1" applyBorder="1" applyAlignment="1" applyProtection="1">
      <alignment horizontal="right" wrapText="1" readingOrder="1"/>
    </xf>
    <xf numFmtId="0" fontId="257" fillId="257" borderId="256" xfId="0" applyFont="1" applyFill="1" applyBorder="1" applyAlignment="1" applyProtection="1">
      <alignment horizontal="left" vertical="top" wrapText="1" readingOrder="1"/>
    </xf>
    <xf numFmtId="0" fontId="258" fillId="258" borderId="257" xfId="0" applyFont="1" applyFill="1" applyBorder="1" applyAlignment="1" applyProtection="1">
      <alignment horizontal="left" vertical="top" wrapText="1" readingOrder="1"/>
    </xf>
    <xf numFmtId="3" fontId="259" fillId="259" borderId="258" xfId="0" applyNumberFormat="1" applyFont="1" applyFill="1" applyBorder="1" applyAlignment="1" applyProtection="1">
      <alignment horizontal="right" wrapText="1" readingOrder="1"/>
    </xf>
    <xf numFmtId="0" fontId="260" fillId="260" borderId="259" xfId="0" applyFont="1" applyFill="1" applyBorder="1" applyAlignment="1" applyProtection="1">
      <alignment horizontal="left" vertical="top" wrapText="1" readingOrder="1"/>
    </xf>
    <xf numFmtId="0" fontId="261" fillId="261" borderId="260" xfId="0" applyFont="1" applyFill="1" applyBorder="1" applyAlignment="1" applyProtection="1">
      <alignment horizontal="left" vertical="top" wrapText="1" readingOrder="1"/>
    </xf>
    <xf numFmtId="3" fontId="262" fillId="262" borderId="261" xfId="0" applyNumberFormat="1" applyFont="1" applyFill="1" applyBorder="1" applyAlignment="1" applyProtection="1">
      <alignment horizontal="right" wrapText="1" readingOrder="1"/>
    </xf>
    <xf numFmtId="0" fontId="263" fillId="263" borderId="262" xfId="0" applyFont="1" applyFill="1" applyBorder="1" applyAlignment="1" applyProtection="1">
      <alignment horizontal="left" vertical="top" wrapText="1" readingOrder="1"/>
    </xf>
    <xf numFmtId="0" fontId="264" fillId="264" borderId="263" xfId="0" applyFont="1" applyFill="1" applyBorder="1" applyAlignment="1" applyProtection="1">
      <alignment horizontal="left" vertical="top" wrapText="1" readingOrder="1"/>
    </xf>
    <xf numFmtId="3" fontId="265" fillId="265" borderId="264" xfId="0" applyNumberFormat="1" applyFont="1" applyFill="1" applyBorder="1" applyAlignment="1" applyProtection="1">
      <alignment horizontal="right" wrapText="1" readingOrder="1"/>
    </xf>
    <xf numFmtId="0" fontId="266" fillId="266" borderId="265" xfId="0" applyFont="1" applyFill="1" applyBorder="1" applyAlignment="1" applyProtection="1">
      <alignment horizontal="left" vertical="top" wrapText="1" readingOrder="1"/>
    </xf>
    <xf numFmtId="0" fontId="267" fillId="267" borderId="266" xfId="0" applyFont="1" applyFill="1" applyBorder="1" applyAlignment="1" applyProtection="1">
      <alignment horizontal="left" vertical="top" wrapText="1" readingOrder="1"/>
    </xf>
    <xf numFmtId="3" fontId="268" fillId="268" borderId="267" xfId="0" applyNumberFormat="1" applyFont="1" applyFill="1" applyBorder="1" applyAlignment="1" applyProtection="1">
      <alignment horizontal="right" wrapText="1" readingOrder="1"/>
    </xf>
    <xf numFmtId="0" fontId="269" fillId="269" borderId="268" xfId="0" applyFont="1" applyFill="1" applyBorder="1" applyAlignment="1" applyProtection="1">
      <alignment horizontal="left" vertical="top" wrapText="1" readingOrder="1"/>
    </xf>
    <xf numFmtId="0" fontId="270" fillId="270" borderId="269" xfId="0" applyFont="1" applyFill="1" applyBorder="1" applyAlignment="1" applyProtection="1">
      <alignment horizontal="left" vertical="top" wrapText="1" readingOrder="1"/>
    </xf>
    <xf numFmtId="3" fontId="271" fillId="271" borderId="270" xfId="0" applyNumberFormat="1" applyFont="1" applyFill="1" applyBorder="1" applyAlignment="1" applyProtection="1">
      <alignment horizontal="right" wrapText="1" readingOrder="1"/>
    </xf>
    <xf numFmtId="0" fontId="272" fillId="272" borderId="271" xfId="0" applyFont="1" applyFill="1" applyBorder="1" applyAlignment="1" applyProtection="1">
      <alignment horizontal="left" vertical="top" wrapText="1" readingOrder="1"/>
    </xf>
    <xf numFmtId="0" fontId="273" fillId="273" borderId="272" xfId="0" applyFont="1" applyFill="1" applyBorder="1" applyAlignment="1" applyProtection="1">
      <alignment horizontal="left" vertical="top" wrapText="1" readingOrder="1"/>
    </xf>
    <xf numFmtId="3" fontId="274" fillId="274" borderId="273" xfId="0" applyNumberFormat="1" applyFont="1" applyFill="1" applyBorder="1" applyAlignment="1" applyProtection="1">
      <alignment horizontal="right" wrapText="1" readingOrder="1"/>
    </xf>
    <xf numFmtId="0" fontId="275" fillId="275" borderId="274" xfId="0" applyFont="1" applyFill="1" applyBorder="1" applyAlignment="1" applyProtection="1">
      <alignment horizontal="left" vertical="top" wrapText="1" readingOrder="1"/>
    </xf>
    <xf numFmtId="0" fontId="276" fillId="276" borderId="275" xfId="0" applyFont="1" applyFill="1" applyBorder="1" applyAlignment="1" applyProtection="1">
      <alignment horizontal="left" vertical="top" wrapText="1" readingOrder="1"/>
    </xf>
    <xf numFmtId="3" fontId="277" fillId="277" borderId="276" xfId="0" applyNumberFormat="1" applyFont="1" applyFill="1" applyBorder="1" applyAlignment="1" applyProtection="1">
      <alignment horizontal="right" wrapText="1" readingOrder="1"/>
    </xf>
    <xf numFmtId="0" fontId="278" fillId="278" borderId="277" xfId="0" applyFont="1" applyFill="1" applyBorder="1" applyAlignment="1" applyProtection="1">
      <alignment horizontal="left" vertical="top" wrapText="1" readingOrder="1"/>
    </xf>
    <xf numFmtId="0" fontId="279" fillId="279" borderId="278" xfId="0" applyFont="1" applyFill="1" applyBorder="1" applyAlignment="1" applyProtection="1">
      <alignment horizontal="left" vertical="top" wrapText="1" readingOrder="1"/>
    </xf>
    <xf numFmtId="3" fontId="280" fillId="280" borderId="279" xfId="0" applyNumberFormat="1" applyFont="1" applyFill="1" applyBorder="1" applyAlignment="1" applyProtection="1">
      <alignment horizontal="right" wrapText="1" readingOrder="1"/>
    </xf>
    <xf numFmtId="0" fontId="281" fillId="281" borderId="280" xfId="0" applyFont="1" applyFill="1" applyBorder="1" applyAlignment="1" applyProtection="1">
      <alignment horizontal="left" vertical="top" wrapText="1" readingOrder="1"/>
    </xf>
    <xf numFmtId="0" fontId="282" fillId="282" borderId="281" xfId="0" applyFont="1" applyFill="1" applyBorder="1" applyAlignment="1" applyProtection="1">
      <alignment horizontal="left" vertical="top" wrapText="1" readingOrder="1"/>
    </xf>
    <xf numFmtId="3" fontId="283" fillId="283" borderId="282" xfId="0" applyNumberFormat="1" applyFont="1" applyFill="1" applyBorder="1" applyAlignment="1" applyProtection="1">
      <alignment horizontal="right" wrapText="1" readingOrder="1"/>
    </xf>
    <xf numFmtId="0" fontId="284" fillId="284" borderId="283" xfId="0" applyFont="1" applyFill="1" applyBorder="1" applyAlignment="1" applyProtection="1">
      <alignment horizontal="left" vertical="top" wrapText="1" readingOrder="1"/>
    </xf>
    <xf numFmtId="0" fontId="285" fillId="285" borderId="284" xfId="0" applyFont="1" applyFill="1" applyBorder="1" applyAlignment="1" applyProtection="1">
      <alignment horizontal="left" vertical="top" wrapText="1" readingOrder="1"/>
    </xf>
    <xf numFmtId="3" fontId="286" fillId="286" borderId="285" xfId="0" applyNumberFormat="1" applyFont="1" applyFill="1" applyBorder="1" applyAlignment="1" applyProtection="1">
      <alignment horizontal="right" wrapText="1" readingOrder="1"/>
    </xf>
    <xf numFmtId="0" fontId="287" fillId="287" borderId="286" xfId="0" applyFont="1" applyFill="1" applyBorder="1" applyAlignment="1" applyProtection="1">
      <alignment horizontal="left" vertical="top" wrapText="1" readingOrder="1"/>
    </xf>
    <xf numFmtId="0" fontId="288" fillId="288" borderId="287" xfId="0" applyFont="1" applyFill="1" applyBorder="1" applyAlignment="1" applyProtection="1">
      <alignment horizontal="left" vertical="top" wrapText="1" readingOrder="1"/>
    </xf>
    <xf numFmtId="3" fontId="289" fillId="289" borderId="288" xfId="0" applyNumberFormat="1" applyFont="1" applyFill="1" applyBorder="1" applyAlignment="1" applyProtection="1">
      <alignment horizontal="right" wrapText="1" readingOrder="1"/>
    </xf>
    <xf numFmtId="0" fontId="290" fillId="290" borderId="289" xfId="0" applyFont="1" applyFill="1" applyBorder="1" applyAlignment="1" applyProtection="1">
      <alignment horizontal="left" vertical="top" wrapText="1" readingOrder="1"/>
    </xf>
    <xf numFmtId="0" fontId="291" fillId="291" borderId="290" xfId="0" applyFont="1" applyFill="1" applyBorder="1" applyAlignment="1" applyProtection="1">
      <alignment horizontal="left" vertical="top" wrapText="1" readingOrder="1"/>
    </xf>
    <xf numFmtId="3" fontId="292" fillId="292" borderId="291" xfId="0" applyNumberFormat="1" applyFont="1" applyFill="1" applyBorder="1" applyAlignment="1" applyProtection="1">
      <alignment horizontal="right" wrapText="1" readingOrder="1"/>
    </xf>
    <xf numFmtId="0" fontId="293" fillId="293" borderId="292" xfId="0" applyFont="1" applyFill="1" applyBorder="1" applyAlignment="1" applyProtection="1">
      <alignment horizontal="left" vertical="top" wrapText="1" readingOrder="1"/>
    </xf>
    <xf numFmtId="0" fontId="294" fillId="294" borderId="293" xfId="0" applyFont="1" applyFill="1" applyBorder="1" applyAlignment="1" applyProtection="1">
      <alignment horizontal="left" vertical="top" wrapText="1" readingOrder="1"/>
    </xf>
    <xf numFmtId="3" fontId="295" fillId="295" borderId="294" xfId="0" applyNumberFormat="1" applyFont="1" applyFill="1" applyBorder="1" applyAlignment="1" applyProtection="1">
      <alignment horizontal="right" wrapText="1" readingOrder="1"/>
    </xf>
    <xf numFmtId="0" fontId="296" fillId="296" borderId="295" xfId="0" applyFont="1" applyFill="1" applyBorder="1" applyAlignment="1" applyProtection="1">
      <alignment horizontal="left" vertical="top" wrapText="1" readingOrder="1"/>
    </xf>
    <xf numFmtId="0" fontId="297" fillId="297" borderId="296" xfId="0" applyFont="1" applyFill="1" applyBorder="1" applyAlignment="1" applyProtection="1">
      <alignment horizontal="left" vertical="top" wrapText="1" readingOrder="1"/>
    </xf>
    <xf numFmtId="3" fontId="298" fillId="298" borderId="297" xfId="0" applyNumberFormat="1" applyFont="1" applyFill="1" applyBorder="1" applyAlignment="1" applyProtection="1">
      <alignment horizontal="right" wrapText="1" readingOrder="1"/>
    </xf>
    <xf numFmtId="0" fontId="299" fillId="299" borderId="298" xfId="0" applyFont="1" applyFill="1" applyBorder="1" applyAlignment="1" applyProtection="1">
      <alignment horizontal="left" vertical="top" wrapText="1" readingOrder="1"/>
    </xf>
    <xf numFmtId="0" fontId="300" fillId="300" borderId="299" xfId="0" applyFont="1" applyFill="1" applyBorder="1" applyAlignment="1" applyProtection="1">
      <alignment horizontal="left" vertical="top" wrapText="1" readingOrder="1"/>
    </xf>
    <xf numFmtId="3" fontId="301" fillId="301" borderId="300" xfId="0" applyNumberFormat="1" applyFont="1" applyFill="1" applyBorder="1" applyAlignment="1" applyProtection="1">
      <alignment horizontal="right" wrapText="1" readingOrder="1"/>
    </xf>
    <xf numFmtId="0" fontId="302" fillId="302" borderId="301" xfId="0" applyFont="1" applyFill="1" applyBorder="1" applyAlignment="1" applyProtection="1">
      <alignment horizontal="left" vertical="top" wrapText="1" readingOrder="1"/>
    </xf>
    <xf numFmtId="0" fontId="303" fillId="303" borderId="302" xfId="0" applyFont="1" applyFill="1" applyBorder="1" applyAlignment="1" applyProtection="1">
      <alignment horizontal="left" vertical="top" wrapText="1" readingOrder="1"/>
    </xf>
    <xf numFmtId="3" fontId="304" fillId="304" borderId="303" xfId="0" applyNumberFormat="1" applyFont="1" applyFill="1" applyBorder="1" applyAlignment="1" applyProtection="1">
      <alignment horizontal="right" wrapText="1" readingOrder="1"/>
    </xf>
    <xf numFmtId="0" fontId="305" fillId="305" borderId="304" xfId="0" applyFont="1" applyFill="1" applyBorder="1" applyAlignment="1" applyProtection="1">
      <alignment horizontal="left" vertical="top" wrapText="1" readingOrder="1"/>
    </xf>
    <xf numFmtId="0" fontId="306" fillId="306" borderId="305" xfId="0" applyFont="1" applyFill="1" applyBorder="1" applyAlignment="1" applyProtection="1">
      <alignment horizontal="left" vertical="top" wrapText="1" readingOrder="1"/>
    </xf>
    <xf numFmtId="3" fontId="307" fillId="307" borderId="306" xfId="0" applyNumberFormat="1" applyFont="1" applyFill="1" applyBorder="1" applyAlignment="1" applyProtection="1">
      <alignment horizontal="right" wrapText="1" readingOrder="1"/>
    </xf>
    <xf numFmtId="0" fontId="308" fillId="308" borderId="307" xfId="0" applyFont="1" applyFill="1" applyBorder="1" applyAlignment="1" applyProtection="1">
      <alignment horizontal="left" vertical="top" wrapText="1" readingOrder="1"/>
    </xf>
    <xf numFmtId="0" fontId="309" fillId="309" borderId="308" xfId="0" applyFont="1" applyFill="1" applyBorder="1" applyAlignment="1" applyProtection="1">
      <alignment horizontal="left" vertical="top" wrapText="1" readingOrder="1"/>
    </xf>
    <xf numFmtId="3" fontId="310" fillId="310" borderId="309" xfId="0" applyNumberFormat="1" applyFont="1" applyFill="1" applyBorder="1" applyAlignment="1" applyProtection="1">
      <alignment horizontal="right" wrapText="1" readingOrder="1"/>
    </xf>
    <xf numFmtId="0" fontId="311" fillId="311" borderId="310" xfId="0" applyFont="1" applyFill="1" applyBorder="1" applyAlignment="1" applyProtection="1">
      <alignment horizontal="left" vertical="top" wrapText="1" readingOrder="1"/>
    </xf>
    <xf numFmtId="0" fontId="312" fillId="312" borderId="311" xfId="0" applyFont="1" applyFill="1" applyBorder="1" applyAlignment="1" applyProtection="1">
      <alignment horizontal="left" vertical="top" wrapText="1" readingOrder="1"/>
    </xf>
    <xf numFmtId="3" fontId="313" fillId="313" borderId="312" xfId="0" applyNumberFormat="1" applyFont="1" applyFill="1" applyBorder="1" applyAlignment="1" applyProtection="1">
      <alignment horizontal="right" wrapText="1" readingOrder="1"/>
    </xf>
    <xf numFmtId="0" fontId="314" fillId="314" borderId="313" xfId="0" applyFont="1" applyFill="1" applyBorder="1" applyAlignment="1" applyProtection="1">
      <alignment horizontal="left" vertical="top" wrapText="1" readingOrder="1"/>
    </xf>
    <xf numFmtId="0" fontId="315" fillId="315" borderId="314" xfId="0" applyFont="1" applyFill="1" applyBorder="1" applyAlignment="1" applyProtection="1">
      <alignment horizontal="left" vertical="top" wrapText="1" readingOrder="1"/>
    </xf>
    <xf numFmtId="3" fontId="316" fillId="316" borderId="315" xfId="0" applyNumberFormat="1" applyFont="1" applyFill="1" applyBorder="1" applyAlignment="1" applyProtection="1">
      <alignment horizontal="right" wrapText="1" readingOrder="1"/>
    </xf>
    <xf numFmtId="0" fontId="317" fillId="317" borderId="316" xfId="0" applyFont="1" applyFill="1" applyBorder="1" applyAlignment="1" applyProtection="1">
      <alignment horizontal="left" vertical="top" wrapText="1" readingOrder="1"/>
    </xf>
    <xf numFmtId="0" fontId="318" fillId="318" borderId="317" xfId="0" applyFont="1" applyFill="1" applyBorder="1" applyAlignment="1" applyProtection="1">
      <alignment horizontal="left" vertical="top" wrapText="1" readingOrder="1"/>
    </xf>
    <xf numFmtId="3" fontId="319" fillId="319" borderId="318" xfId="0" applyNumberFormat="1" applyFont="1" applyFill="1" applyBorder="1" applyAlignment="1" applyProtection="1">
      <alignment horizontal="right" wrapText="1" readingOrder="1"/>
    </xf>
    <xf numFmtId="0" fontId="320" fillId="320" borderId="319" xfId="0" applyFont="1" applyFill="1" applyBorder="1" applyAlignment="1" applyProtection="1">
      <alignment horizontal="left" vertical="top" wrapText="1" readingOrder="1"/>
    </xf>
    <xf numFmtId="0" fontId="321" fillId="321" borderId="320" xfId="0" applyFont="1" applyFill="1" applyBorder="1" applyAlignment="1" applyProtection="1">
      <alignment horizontal="left" vertical="top" wrapText="1" readingOrder="1"/>
    </xf>
    <xf numFmtId="0" fontId="322" fillId="322" borderId="321" xfId="0" applyFont="1" applyFill="1" applyBorder="1" applyAlignment="1" applyProtection="1">
      <alignment horizontal="left" vertical="top" wrapText="1" readingOrder="1"/>
    </xf>
    <xf numFmtId="0" fontId="323" fillId="323" borderId="322" xfId="0" applyFont="1" applyFill="1" applyBorder="1" applyAlignment="1" applyProtection="1">
      <alignment horizontal="right" vertical="top" wrapText="1" readingOrder="1"/>
    </xf>
    <xf numFmtId="0" fontId="324" fillId="324" borderId="323" xfId="0" applyFont="1" applyFill="1" applyBorder="1" applyAlignment="1" applyProtection="1">
      <alignment horizontal="left" vertical="top" wrapText="1" readingOrder="1"/>
    </xf>
    <xf numFmtId="0" fontId="325" fillId="325" borderId="324" xfId="0" applyFont="1" applyFill="1" applyBorder="1" applyAlignment="1" applyProtection="1">
      <alignment horizontal="left" vertical="top" wrapText="1" readingOrder="1"/>
    </xf>
    <xf numFmtId="0" fontId="326" fillId="326" borderId="325" xfId="0" applyFont="1" applyFill="1" applyBorder="1" applyAlignment="1" applyProtection="1">
      <alignment horizontal="left" vertical="top" wrapText="1" readingOrder="1"/>
    </xf>
    <xf numFmtId="0" fontId="327" fillId="327" borderId="326" xfId="0" applyFont="1" applyFill="1" applyBorder="1" applyAlignment="1" applyProtection="1">
      <alignment horizontal="left" vertical="top" wrapText="1" readingOrder="1"/>
    </xf>
    <xf numFmtId="3" fontId="328" fillId="328" borderId="327" xfId="0" applyNumberFormat="1" applyFont="1" applyFill="1" applyBorder="1" applyAlignment="1" applyProtection="1">
      <alignment horizontal="right" wrapText="1" readingOrder="1"/>
    </xf>
    <xf numFmtId="0" fontId="329" fillId="329" borderId="328" xfId="0" applyFont="1" applyFill="1" applyBorder="1" applyAlignment="1" applyProtection="1">
      <alignment horizontal="left" vertical="top" wrapText="1" readingOrder="1"/>
    </xf>
    <xf numFmtId="0" fontId="330" fillId="330" borderId="329" xfId="0" applyFont="1" applyFill="1" applyBorder="1" applyAlignment="1" applyProtection="1">
      <alignment horizontal="left" vertical="top" wrapText="1" readingOrder="1"/>
    </xf>
    <xf numFmtId="3" fontId="331" fillId="331" borderId="330" xfId="0" applyNumberFormat="1" applyFont="1" applyFill="1" applyBorder="1" applyAlignment="1" applyProtection="1">
      <alignment horizontal="right" wrapText="1" readingOrder="1"/>
    </xf>
    <xf numFmtId="0" fontId="332" fillId="332" borderId="331" xfId="0" applyFont="1" applyFill="1" applyBorder="1" applyAlignment="1" applyProtection="1">
      <alignment horizontal="left" vertical="top" wrapText="1" readingOrder="1"/>
    </xf>
    <xf numFmtId="0" fontId="333" fillId="333" borderId="332" xfId="0" applyFont="1" applyFill="1" applyBorder="1" applyAlignment="1" applyProtection="1">
      <alignment horizontal="left" vertical="top" wrapText="1" readingOrder="1"/>
    </xf>
    <xf numFmtId="3" fontId="334" fillId="334" borderId="333" xfId="0" applyNumberFormat="1" applyFont="1" applyFill="1" applyBorder="1" applyAlignment="1" applyProtection="1">
      <alignment horizontal="right" wrapText="1" readingOrder="1"/>
    </xf>
    <xf numFmtId="0" fontId="335" fillId="335" borderId="334" xfId="0" applyFont="1" applyFill="1" applyBorder="1" applyAlignment="1" applyProtection="1">
      <alignment horizontal="left" vertical="top" wrapText="1" readingOrder="1"/>
    </xf>
    <xf numFmtId="0" fontId="336" fillId="336" borderId="335" xfId="0" applyFont="1" applyFill="1" applyBorder="1" applyAlignment="1" applyProtection="1">
      <alignment horizontal="left" vertical="top" wrapText="1" readingOrder="1"/>
    </xf>
    <xf numFmtId="3" fontId="337" fillId="337" borderId="336" xfId="0" applyNumberFormat="1" applyFont="1" applyFill="1" applyBorder="1" applyAlignment="1" applyProtection="1">
      <alignment horizontal="right" wrapText="1" readingOrder="1"/>
    </xf>
    <xf numFmtId="0" fontId="338" fillId="338" borderId="337" xfId="0" applyFont="1" applyFill="1" applyBorder="1" applyAlignment="1" applyProtection="1">
      <alignment horizontal="left" vertical="top" wrapText="1" readingOrder="1"/>
    </xf>
    <xf numFmtId="0" fontId="339" fillId="339" borderId="338" xfId="0" applyFont="1" applyFill="1" applyBorder="1" applyAlignment="1" applyProtection="1">
      <alignment horizontal="left" vertical="top" wrapText="1" readingOrder="1"/>
    </xf>
    <xf numFmtId="3" fontId="340" fillId="340" borderId="339" xfId="0" applyNumberFormat="1" applyFont="1" applyFill="1" applyBorder="1" applyAlignment="1" applyProtection="1">
      <alignment horizontal="right" wrapText="1" readingOrder="1"/>
    </xf>
    <xf numFmtId="0" fontId="341" fillId="341" borderId="340" xfId="0" applyFont="1" applyFill="1" applyBorder="1" applyAlignment="1" applyProtection="1">
      <alignment horizontal="left" vertical="top" wrapText="1" readingOrder="1"/>
    </xf>
    <xf numFmtId="0" fontId="342" fillId="342" borderId="341" xfId="0" applyFont="1" applyFill="1" applyBorder="1" applyAlignment="1" applyProtection="1">
      <alignment horizontal="left" vertical="top" wrapText="1" readingOrder="1"/>
    </xf>
    <xf numFmtId="3" fontId="343" fillId="343" borderId="342" xfId="0" applyNumberFormat="1" applyFont="1" applyFill="1" applyBorder="1" applyAlignment="1" applyProtection="1">
      <alignment horizontal="right" wrapText="1" readingOrder="1"/>
    </xf>
    <xf numFmtId="0" fontId="344" fillId="344" borderId="343" xfId="0" applyFont="1" applyFill="1" applyBorder="1" applyAlignment="1" applyProtection="1">
      <alignment horizontal="left" vertical="top" wrapText="1" readingOrder="1"/>
    </xf>
    <xf numFmtId="0" fontId="345" fillId="345" borderId="344" xfId="0" applyFont="1" applyFill="1" applyBorder="1" applyAlignment="1" applyProtection="1">
      <alignment horizontal="left" vertical="top" wrapText="1" readingOrder="1"/>
    </xf>
    <xf numFmtId="3" fontId="346" fillId="346" borderId="345" xfId="0" applyNumberFormat="1" applyFont="1" applyFill="1" applyBorder="1" applyAlignment="1" applyProtection="1">
      <alignment horizontal="right" wrapText="1" readingOrder="1"/>
    </xf>
    <xf numFmtId="0" fontId="347" fillId="347" borderId="346" xfId="0" applyFont="1" applyFill="1" applyBorder="1" applyAlignment="1" applyProtection="1">
      <alignment horizontal="left" vertical="top" wrapText="1" readingOrder="1"/>
    </xf>
    <xf numFmtId="0" fontId="348" fillId="348" borderId="347" xfId="0" applyFont="1" applyFill="1" applyBorder="1" applyAlignment="1" applyProtection="1">
      <alignment horizontal="left" vertical="top" wrapText="1" readingOrder="1"/>
    </xf>
    <xf numFmtId="3" fontId="349" fillId="349" borderId="348" xfId="0" applyNumberFormat="1" applyFont="1" applyFill="1" applyBorder="1" applyAlignment="1" applyProtection="1">
      <alignment horizontal="right" wrapText="1" readingOrder="1"/>
    </xf>
    <xf numFmtId="0" fontId="350" fillId="350" borderId="349" xfId="0" applyFont="1" applyFill="1" applyBorder="1" applyAlignment="1" applyProtection="1">
      <alignment horizontal="left" vertical="top" wrapText="1" readingOrder="1"/>
    </xf>
    <xf numFmtId="0" fontId="351" fillId="351" borderId="350" xfId="0" applyFont="1" applyFill="1" applyBorder="1" applyAlignment="1" applyProtection="1">
      <alignment horizontal="left" vertical="top" wrapText="1" readingOrder="1"/>
    </xf>
    <xf numFmtId="3" fontId="352" fillId="352" borderId="351" xfId="0" applyNumberFormat="1" applyFont="1" applyFill="1" applyBorder="1" applyAlignment="1" applyProtection="1">
      <alignment horizontal="right" wrapText="1" readingOrder="1"/>
    </xf>
    <xf numFmtId="0" fontId="353" fillId="353" borderId="352" xfId="0" applyFont="1" applyFill="1" applyBorder="1" applyAlignment="1" applyProtection="1">
      <alignment horizontal="left" vertical="top" wrapText="1" readingOrder="1"/>
    </xf>
    <xf numFmtId="0" fontId="354" fillId="354" borderId="353" xfId="0" applyFont="1" applyFill="1" applyBorder="1" applyAlignment="1" applyProtection="1">
      <alignment horizontal="left" vertical="top" wrapText="1" readingOrder="1"/>
    </xf>
    <xf numFmtId="3" fontId="355" fillId="355" borderId="354" xfId="0" applyNumberFormat="1" applyFont="1" applyFill="1" applyBorder="1" applyAlignment="1" applyProtection="1">
      <alignment horizontal="right" wrapText="1" readingOrder="1"/>
    </xf>
    <xf numFmtId="0" fontId="356" fillId="356" borderId="355" xfId="0" applyFont="1" applyFill="1" applyBorder="1" applyAlignment="1" applyProtection="1">
      <alignment horizontal="left" vertical="top" wrapText="1" readingOrder="1"/>
    </xf>
    <xf numFmtId="0" fontId="357" fillId="357" borderId="356" xfId="0" applyFont="1" applyFill="1" applyBorder="1" applyAlignment="1" applyProtection="1">
      <alignment horizontal="left" vertical="top" wrapText="1" readingOrder="1"/>
    </xf>
    <xf numFmtId="3" fontId="358" fillId="358" borderId="357" xfId="0" applyNumberFormat="1" applyFont="1" applyFill="1" applyBorder="1" applyAlignment="1" applyProtection="1">
      <alignment horizontal="right" wrapText="1" readingOrder="1"/>
    </xf>
    <xf numFmtId="0" fontId="359" fillId="359" borderId="358" xfId="0" applyFont="1" applyFill="1" applyBorder="1" applyAlignment="1" applyProtection="1">
      <alignment horizontal="left" vertical="top" wrapText="1" readingOrder="1"/>
    </xf>
    <xf numFmtId="0" fontId="360" fillId="360" borderId="359" xfId="0" applyFont="1" applyFill="1" applyBorder="1" applyAlignment="1" applyProtection="1">
      <alignment horizontal="left" vertical="top" wrapText="1" readingOrder="1"/>
    </xf>
    <xf numFmtId="3" fontId="361" fillId="361" borderId="360" xfId="0" applyNumberFormat="1" applyFont="1" applyFill="1" applyBorder="1" applyAlignment="1" applyProtection="1">
      <alignment horizontal="right" wrapText="1" readingOrder="1"/>
    </xf>
    <xf numFmtId="0" fontId="362" fillId="362" borderId="361" xfId="0" applyFont="1" applyFill="1" applyBorder="1" applyAlignment="1" applyProtection="1">
      <alignment horizontal="left" vertical="top" wrapText="1" readingOrder="1"/>
    </xf>
    <xf numFmtId="0" fontId="363" fillId="363" borderId="362" xfId="0" applyFont="1" applyFill="1" applyBorder="1" applyAlignment="1" applyProtection="1">
      <alignment horizontal="left" vertical="top" wrapText="1" readingOrder="1"/>
    </xf>
    <xf numFmtId="3" fontId="364" fillId="364" borderId="363" xfId="0" applyNumberFormat="1" applyFont="1" applyFill="1" applyBorder="1" applyAlignment="1" applyProtection="1">
      <alignment horizontal="right" wrapText="1" readingOrder="1"/>
    </xf>
    <xf numFmtId="0" fontId="365" fillId="365" borderId="364" xfId="0" applyFont="1" applyFill="1" applyBorder="1" applyAlignment="1" applyProtection="1">
      <alignment horizontal="left" vertical="top" wrapText="1" readingOrder="1"/>
    </xf>
    <xf numFmtId="0" fontId="366" fillId="366" borderId="365" xfId="0" applyFont="1" applyFill="1" applyBorder="1" applyAlignment="1" applyProtection="1">
      <alignment horizontal="left" vertical="top" wrapText="1" readingOrder="1"/>
    </xf>
    <xf numFmtId="3" fontId="367" fillId="367" borderId="366" xfId="0" applyNumberFormat="1" applyFont="1" applyFill="1" applyBorder="1" applyAlignment="1" applyProtection="1">
      <alignment horizontal="right" wrapText="1" readingOrder="1"/>
    </xf>
    <xf numFmtId="0" fontId="368" fillId="368" borderId="367" xfId="0" applyFont="1" applyFill="1" applyBorder="1" applyAlignment="1" applyProtection="1">
      <alignment horizontal="left" vertical="top" wrapText="1" readingOrder="1"/>
    </xf>
    <xf numFmtId="0" fontId="369" fillId="369" borderId="368" xfId="0" applyFont="1" applyFill="1" applyBorder="1" applyAlignment="1" applyProtection="1">
      <alignment horizontal="left" vertical="top" wrapText="1" readingOrder="1"/>
    </xf>
    <xf numFmtId="3" fontId="370" fillId="370" borderId="369" xfId="0" applyNumberFormat="1" applyFont="1" applyFill="1" applyBorder="1" applyAlignment="1" applyProtection="1">
      <alignment horizontal="right" wrapText="1" readingOrder="1"/>
    </xf>
    <xf numFmtId="0" fontId="371" fillId="371" borderId="370" xfId="0" applyFont="1" applyFill="1" applyBorder="1" applyAlignment="1" applyProtection="1">
      <alignment horizontal="left" vertical="top" wrapText="1" readingOrder="1"/>
    </xf>
    <xf numFmtId="0" fontId="372" fillId="372" borderId="371" xfId="0" applyFont="1" applyFill="1" applyBorder="1" applyAlignment="1" applyProtection="1">
      <alignment horizontal="left" vertical="top" wrapText="1" readingOrder="1"/>
    </xf>
    <xf numFmtId="3" fontId="373" fillId="373" borderId="372" xfId="0" applyNumberFormat="1" applyFont="1" applyFill="1" applyBorder="1" applyAlignment="1" applyProtection="1">
      <alignment horizontal="right" wrapText="1" readingOrder="1"/>
    </xf>
    <xf numFmtId="0" fontId="374" fillId="374" borderId="373" xfId="0" applyFont="1" applyFill="1" applyBorder="1" applyAlignment="1" applyProtection="1">
      <alignment horizontal="left" vertical="top" wrapText="1" readingOrder="1"/>
    </xf>
    <xf numFmtId="0" fontId="375" fillId="375" borderId="374" xfId="0" applyFont="1" applyFill="1" applyBorder="1" applyAlignment="1" applyProtection="1">
      <alignment horizontal="left" vertical="top" wrapText="1" readingOrder="1"/>
    </xf>
    <xf numFmtId="3" fontId="376" fillId="376" borderId="375" xfId="0" applyNumberFormat="1" applyFont="1" applyFill="1" applyBorder="1" applyAlignment="1" applyProtection="1">
      <alignment horizontal="right" wrapText="1" readingOrder="1"/>
    </xf>
    <xf numFmtId="0" fontId="377" fillId="377" borderId="376" xfId="0" applyFont="1" applyFill="1" applyBorder="1" applyAlignment="1" applyProtection="1">
      <alignment horizontal="left" vertical="top" wrapText="1" readingOrder="1"/>
    </xf>
    <xf numFmtId="0" fontId="378" fillId="378" borderId="377" xfId="0" applyFont="1" applyFill="1" applyBorder="1" applyAlignment="1" applyProtection="1">
      <alignment horizontal="left" vertical="top" wrapText="1" readingOrder="1"/>
    </xf>
    <xf numFmtId="3" fontId="379" fillId="379" borderId="378" xfId="0" applyNumberFormat="1" applyFont="1" applyFill="1" applyBorder="1" applyAlignment="1" applyProtection="1">
      <alignment horizontal="right" wrapText="1" readingOrder="1"/>
    </xf>
    <xf numFmtId="0" fontId="380" fillId="380" borderId="379" xfId="0" applyFont="1" applyFill="1" applyBorder="1" applyAlignment="1" applyProtection="1">
      <alignment horizontal="left" vertical="top" wrapText="1" readingOrder="1"/>
    </xf>
    <xf numFmtId="0" fontId="381" fillId="381" borderId="380" xfId="0" applyFont="1" applyFill="1" applyBorder="1" applyAlignment="1" applyProtection="1">
      <alignment horizontal="left" vertical="top" wrapText="1" readingOrder="1"/>
    </xf>
    <xf numFmtId="3" fontId="382" fillId="382" borderId="381" xfId="0" applyNumberFormat="1" applyFont="1" applyFill="1" applyBorder="1" applyAlignment="1" applyProtection="1">
      <alignment horizontal="right" wrapText="1" readingOrder="1"/>
    </xf>
    <xf numFmtId="0" fontId="383" fillId="383" borderId="382" xfId="0" applyFont="1" applyFill="1" applyBorder="1" applyAlignment="1" applyProtection="1">
      <alignment horizontal="left" vertical="top" wrapText="1" readingOrder="1"/>
    </xf>
    <xf numFmtId="0" fontId="384" fillId="384" borderId="383" xfId="0" applyFont="1" applyFill="1" applyBorder="1" applyAlignment="1" applyProtection="1">
      <alignment horizontal="left" vertical="top" wrapText="1" readingOrder="1"/>
    </xf>
    <xf numFmtId="3" fontId="385" fillId="385" borderId="384" xfId="0" applyNumberFormat="1" applyFont="1" applyFill="1" applyBorder="1" applyAlignment="1" applyProtection="1">
      <alignment horizontal="right" wrapText="1" readingOrder="1"/>
    </xf>
    <xf numFmtId="0" fontId="386" fillId="386" borderId="385" xfId="0" applyFont="1" applyFill="1" applyBorder="1" applyAlignment="1" applyProtection="1">
      <alignment horizontal="left" vertical="top" wrapText="1" readingOrder="1"/>
    </xf>
    <xf numFmtId="0" fontId="387" fillId="387" borderId="386" xfId="0" applyFont="1" applyFill="1" applyBorder="1" applyAlignment="1" applyProtection="1">
      <alignment horizontal="left" vertical="top" wrapText="1" readingOrder="1"/>
    </xf>
    <xf numFmtId="3" fontId="388" fillId="388" borderId="387" xfId="0" applyNumberFormat="1" applyFont="1" applyFill="1" applyBorder="1" applyAlignment="1" applyProtection="1">
      <alignment horizontal="right" wrapText="1" readingOrder="1"/>
    </xf>
    <xf numFmtId="0" fontId="389" fillId="389" borderId="388" xfId="0" applyFont="1" applyFill="1" applyBorder="1" applyAlignment="1" applyProtection="1">
      <alignment horizontal="left" vertical="top" wrapText="1" readingOrder="1"/>
    </xf>
    <xf numFmtId="0" fontId="390" fillId="390" borderId="389" xfId="0" applyFont="1" applyFill="1" applyBorder="1" applyAlignment="1" applyProtection="1">
      <alignment horizontal="left" vertical="top" wrapText="1" readingOrder="1"/>
    </xf>
    <xf numFmtId="3" fontId="391" fillId="391" borderId="390" xfId="0" applyNumberFormat="1" applyFont="1" applyFill="1" applyBorder="1" applyAlignment="1" applyProtection="1">
      <alignment horizontal="right" wrapText="1" readingOrder="1"/>
    </xf>
    <xf numFmtId="0" fontId="392" fillId="392" borderId="391" xfId="0" applyFont="1" applyFill="1" applyBorder="1" applyAlignment="1" applyProtection="1">
      <alignment horizontal="left" vertical="top" wrapText="1" readingOrder="1"/>
    </xf>
    <xf numFmtId="0" fontId="393" fillId="393" borderId="392" xfId="0" applyFont="1" applyFill="1" applyBorder="1" applyAlignment="1" applyProtection="1">
      <alignment horizontal="left" vertical="top" wrapText="1" readingOrder="1"/>
    </xf>
    <xf numFmtId="3" fontId="394" fillId="394" borderId="393" xfId="0" applyNumberFormat="1" applyFont="1" applyFill="1" applyBorder="1" applyAlignment="1" applyProtection="1">
      <alignment horizontal="right" wrapText="1" readingOrder="1"/>
    </xf>
    <xf numFmtId="0" fontId="395" fillId="395" borderId="394" xfId="0" applyFont="1" applyFill="1" applyBorder="1" applyAlignment="1" applyProtection="1">
      <alignment horizontal="left" vertical="top" wrapText="1" readingOrder="1"/>
    </xf>
    <xf numFmtId="0" fontId="396" fillId="396" borderId="395" xfId="0" applyFont="1" applyFill="1" applyBorder="1" applyAlignment="1" applyProtection="1">
      <alignment horizontal="left" vertical="top" wrapText="1" readingOrder="1"/>
    </xf>
    <xf numFmtId="3" fontId="397" fillId="397" borderId="396" xfId="0" applyNumberFormat="1" applyFont="1" applyFill="1" applyBorder="1" applyAlignment="1" applyProtection="1">
      <alignment horizontal="right" wrapText="1" readingOrder="1"/>
    </xf>
    <xf numFmtId="0" fontId="398" fillId="398" borderId="397" xfId="0" applyFont="1" applyFill="1" applyBorder="1" applyAlignment="1" applyProtection="1">
      <alignment horizontal="left" vertical="top" wrapText="1" readingOrder="1"/>
    </xf>
    <xf numFmtId="0" fontId="399" fillId="399" borderId="398" xfId="0" applyFont="1" applyFill="1" applyBorder="1" applyAlignment="1" applyProtection="1">
      <alignment horizontal="left" vertical="top" wrapText="1" readingOrder="1"/>
    </xf>
    <xf numFmtId="0" fontId="400" fillId="400" borderId="399" xfId="0" applyFont="1" applyFill="1" applyBorder="1" applyAlignment="1" applyProtection="1">
      <alignment horizontal="left" vertical="top" wrapText="1" readingOrder="1"/>
    </xf>
    <xf numFmtId="0" fontId="401" fillId="401" borderId="400" xfId="0" applyFont="1" applyFill="1" applyBorder="1" applyAlignment="1" applyProtection="1">
      <alignment horizontal="right" vertical="top" wrapText="1" readingOrder="1"/>
    </xf>
    <xf numFmtId="0" fontId="402" fillId="402" borderId="401" xfId="0" applyFont="1" applyFill="1" applyBorder="1" applyAlignment="1" applyProtection="1">
      <alignment horizontal="left" vertical="top" wrapText="1" readingOrder="1"/>
    </xf>
    <xf numFmtId="0" fontId="403" fillId="403" borderId="402" xfId="0" applyFont="1" applyFill="1" applyBorder="1" applyAlignment="1" applyProtection="1">
      <alignment horizontal="left" vertical="top" wrapText="1" readingOrder="1"/>
    </xf>
    <xf numFmtId="0" fontId="404" fillId="404" borderId="403" xfId="0" applyFont="1" applyFill="1" applyBorder="1" applyAlignment="1" applyProtection="1">
      <alignment horizontal="left" vertical="top" wrapText="1" readingOrder="1"/>
    </xf>
    <xf numFmtId="0" fontId="405" fillId="405" borderId="404" xfId="0" applyFont="1" applyFill="1" applyBorder="1" applyAlignment="1" applyProtection="1">
      <alignment horizontal="left" vertical="top" wrapText="1" readingOrder="1"/>
    </xf>
    <xf numFmtId="3" fontId="406" fillId="406" borderId="405" xfId="0" applyNumberFormat="1" applyFont="1" applyFill="1" applyBorder="1" applyAlignment="1" applyProtection="1">
      <alignment horizontal="right" wrapText="1" readingOrder="1"/>
    </xf>
    <xf numFmtId="0" fontId="407" fillId="407" borderId="406" xfId="0" applyFont="1" applyFill="1" applyBorder="1" applyAlignment="1" applyProtection="1">
      <alignment horizontal="left" vertical="top" wrapText="1" readingOrder="1"/>
    </xf>
    <xf numFmtId="0" fontId="408" fillId="408" borderId="407" xfId="0" applyFont="1" applyFill="1" applyBorder="1" applyAlignment="1" applyProtection="1">
      <alignment horizontal="left" vertical="top" wrapText="1" readingOrder="1"/>
    </xf>
    <xf numFmtId="3" fontId="409" fillId="409" borderId="408" xfId="0" applyNumberFormat="1" applyFont="1" applyFill="1" applyBorder="1" applyAlignment="1" applyProtection="1">
      <alignment horizontal="right" wrapText="1" readingOrder="1"/>
    </xf>
    <xf numFmtId="0" fontId="410" fillId="410" borderId="409" xfId="0" applyFont="1" applyFill="1" applyBorder="1" applyAlignment="1" applyProtection="1">
      <alignment horizontal="left" vertical="top" wrapText="1" readingOrder="1"/>
    </xf>
    <xf numFmtId="0" fontId="411" fillId="411" borderId="410" xfId="0" applyFont="1" applyFill="1" applyBorder="1" applyAlignment="1" applyProtection="1">
      <alignment horizontal="left" vertical="top" wrapText="1" readingOrder="1"/>
    </xf>
    <xf numFmtId="3" fontId="412" fillId="412" borderId="411" xfId="0" applyNumberFormat="1" applyFont="1" applyFill="1" applyBorder="1" applyAlignment="1" applyProtection="1">
      <alignment horizontal="right" wrapText="1" readingOrder="1"/>
    </xf>
    <xf numFmtId="0" fontId="413" fillId="413" borderId="412" xfId="0" applyFont="1" applyFill="1" applyBorder="1" applyAlignment="1" applyProtection="1">
      <alignment horizontal="left" vertical="top" wrapText="1" readingOrder="1"/>
    </xf>
    <xf numFmtId="0" fontId="414" fillId="414" borderId="413" xfId="0" applyFont="1" applyFill="1" applyBorder="1" applyAlignment="1" applyProtection="1">
      <alignment horizontal="left" vertical="top" wrapText="1" readingOrder="1"/>
    </xf>
    <xf numFmtId="3" fontId="415" fillId="415" borderId="414" xfId="0" applyNumberFormat="1" applyFont="1" applyFill="1" applyBorder="1" applyAlignment="1" applyProtection="1">
      <alignment horizontal="right" wrapText="1" readingOrder="1"/>
    </xf>
    <xf numFmtId="0" fontId="416" fillId="416" borderId="415" xfId="0" applyFont="1" applyFill="1" applyBorder="1" applyAlignment="1" applyProtection="1">
      <alignment horizontal="left" vertical="top" wrapText="1" readingOrder="1"/>
    </xf>
    <xf numFmtId="0" fontId="417" fillId="417" borderId="416" xfId="0" applyFont="1" applyFill="1" applyBorder="1" applyAlignment="1" applyProtection="1">
      <alignment horizontal="left" vertical="top" wrapText="1" readingOrder="1"/>
    </xf>
    <xf numFmtId="3" fontId="418" fillId="418" borderId="417" xfId="0" applyNumberFormat="1" applyFont="1" applyFill="1" applyBorder="1" applyAlignment="1" applyProtection="1">
      <alignment horizontal="right" wrapText="1" readingOrder="1"/>
    </xf>
    <xf numFmtId="0" fontId="419" fillId="419" borderId="418" xfId="0" applyFont="1" applyFill="1" applyBorder="1" applyAlignment="1" applyProtection="1">
      <alignment horizontal="left" vertical="top" wrapText="1" readingOrder="1"/>
    </xf>
    <xf numFmtId="0" fontId="420" fillId="420" borderId="419" xfId="0" applyFont="1" applyFill="1" applyBorder="1" applyAlignment="1" applyProtection="1">
      <alignment horizontal="left" vertical="top" wrapText="1" readingOrder="1"/>
    </xf>
    <xf numFmtId="3" fontId="421" fillId="421" borderId="420" xfId="0" applyNumberFormat="1" applyFont="1" applyFill="1" applyBorder="1" applyAlignment="1" applyProtection="1">
      <alignment horizontal="right" wrapText="1" readingOrder="1"/>
    </xf>
    <xf numFmtId="0" fontId="422" fillId="422" borderId="421" xfId="0" applyFont="1" applyFill="1" applyBorder="1" applyAlignment="1" applyProtection="1">
      <alignment horizontal="left" vertical="top" wrapText="1" readingOrder="1"/>
    </xf>
    <xf numFmtId="0" fontId="423" fillId="423" borderId="422" xfId="0" applyFont="1" applyFill="1" applyBorder="1" applyAlignment="1" applyProtection="1">
      <alignment horizontal="left" vertical="top" wrapText="1" readingOrder="1"/>
    </xf>
    <xf numFmtId="3" fontId="424" fillId="424" borderId="423" xfId="0" applyNumberFormat="1" applyFont="1" applyFill="1" applyBorder="1" applyAlignment="1" applyProtection="1">
      <alignment horizontal="right" wrapText="1" readingOrder="1"/>
    </xf>
    <xf numFmtId="0" fontId="425" fillId="425" borderId="424" xfId="0" applyFont="1" applyFill="1" applyBorder="1" applyAlignment="1" applyProtection="1">
      <alignment horizontal="left" vertical="top" wrapText="1" readingOrder="1"/>
    </xf>
    <xf numFmtId="0" fontId="426" fillId="426" borderId="425" xfId="0" applyFont="1" applyFill="1" applyBorder="1" applyAlignment="1" applyProtection="1">
      <alignment horizontal="left" vertical="top" wrapText="1" readingOrder="1"/>
    </xf>
    <xf numFmtId="3" fontId="427" fillId="427" borderId="426" xfId="0" applyNumberFormat="1" applyFont="1" applyFill="1" applyBorder="1" applyAlignment="1" applyProtection="1">
      <alignment horizontal="right" wrapText="1" readingOrder="1"/>
    </xf>
    <xf numFmtId="0" fontId="428" fillId="428" borderId="427" xfId="0" applyFont="1" applyFill="1" applyBorder="1" applyAlignment="1" applyProtection="1">
      <alignment horizontal="left" vertical="top" wrapText="1" readingOrder="1"/>
    </xf>
    <xf numFmtId="0" fontId="429" fillId="429" borderId="428" xfId="0" applyFont="1" applyFill="1" applyBorder="1" applyAlignment="1" applyProtection="1">
      <alignment horizontal="left" vertical="top" wrapText="1" readingOrder="1"/>
    </xf>
    <xf numFmtId="3" fontId="430" fillId="430" borderId="429" xfId="0" applyNumberFormat="1" applyFont="1" applyFill="1" applyBorder="1" applyAlignment="1" applyProtection="1">
      <alignment horizontal="right" wrapText="1" readingOrder="1"/>
    </xf>
    <xf numFmtId="0" fontId="431" fillId="431" borderId="430" xfId="0" applyFont="1" applyFill="1" applyBorder="1" applyAlignment="1" applyProtection="1">
      <alignment horizontal="left" vertical="top" wrapText="1" readingOrder="1"/>
    </xf>
    <xf numFmtId="0" fontId="432" fillId="432" borderId="431" xfId="0" applyFont="1" applyFill="1" applyBorder="1" applyAlignment="1" applyProtection="1">
      <alignment horizontal="left" vertical="top" wrapText="1" readingOrder="1"/>
    </xf>
    <xf numFmtId="3" fontId="433" fillId="433" borderId="432" xfId="0" applyNumberFormat="1" applyFont="1" applyFill="1" applyBorder="1" applyAlignment="1" applyProtection="1">
      <alignment horizontal="right" wrapText="1" readingOrder="1"/>
    </xf>
    <xf numFmtId="0" fontId="434" fillId="434" borderId="433" xfId="0" applyFont="1" applyFill="1" applyBorder="1" applyAlignment="1" applyProtection="1">
      <alignment horizontal="left" vertical="top" wrapText="1" readingOrder="1"/>
    </xf>
    <xf numFmtId="0" fontId="435" fillId="435" borderId="434" xfId="0" applyFont="1" applyFill="1" applyBorder="1" applyAlignment="1" applyProtection="1">
      <alignment horizontal="left" vertical="top" wrapText="1" readingOrder="1"/>
    </xf>
    <xf numFmtId="3" fontId="436" fillId="436" borderId="435" xfId="0" applyNumberFormat="1" applyFont="1" applyFill="1" applyBorder="1" applyAlignment="1" applyProtection="1">
      <alignment horizontal="right" wrapText="1" readingOrder="1"/>
    </xf>
    <xf numFmtId="0" fontId="437" fillId="437" borderId="436" xfId="0" applyFont="1" applyFill="1" applyBorder="1" applyAlignment="1" applyProtection="1">
      <alignment horizontal="left" vertical="top" wrapText="1" readingOrder="1"/>
    </xf>
    <xf numFmtId="0" fontId="438" fillId="438" borderId="437" xfId="0" applyFont="1" applyFill="1" applyBorder="1" applyAlignment="1" applyProtection="1">
      <alignment horizontal="left" vertical="top" wrapText="1" readingOrder="1"/>
    </xf>
    <xf numFmtId="3" fontId="439" fillId="439" borderId="438" xfId="0" applyNumberFormat="1" applyFont="1" applyFill="1" applyBorder="1" applyAlignment="1" applyProtection="1">
      <alignment horizontal="right" wrapText="1" readingOrder="1"/>
    </xf>
    <xf numFmtId="0" fontId="440" fillId="440" borderId="439" xfId="0" applyFont="1" applyFill="1" applyBorder="1" applyAlignment="1" applyProtection="1">
      <alignment horizontal="left" vertical="top" wrapText="1" readingOrder="1"/>
    </xf>
    <xf numFmtId="0" fontId="441" fillId="441" borderId="440" xfId="0" applyFont="1" applyFill="1" applyBorder="1" applyAlignment="1" applyProtection="1">
      <alignment horizontal="left" vertical="top" wrapText="1" readingOrder="1"/>
    </xf>
    <xf numFmtId="3" fontId="442" fillId="442" borderId="441" xfId="0" applyNumberFormat="1" applyFont="1" applyFill="1" applyBorder="1" applyAlignment="1" applyProtection="1">
      <alignment horizontal="right" wrapText="1" readingOrder="1"/>
    </xf>
    <xf numFmtId="0" fontId="443" fillId="443" borderId="442" xfId="0" applyFont="1" applyFill="1" applyBorder="1" applyAlignment="1" applyProtection="1">
      <alignment horizontal="left" vertical="top" wrapText="1" readingOrder="1"/>
    </xf>
    <xf numFmtId="0" fontId="444" fillId="444" borderId="443" xfId="0" applyFont="1" applyFill="1" applyBorder="1" applyAlignment="1" applyProtection="1">
      <alignment horizontal="left" vertical="top" wrapText="1" readingOrder="1"/>
    </xf>
    <xf numFmtId="3" fontId="445" fillId="445" borderId="444" xfId="0" applyNumberFormat="1" applyFont="1" applyFill="1" applyBorder="1" applyAlignment="1" applyProtection="1">
      <alignment horizontal="right" wrapText="1" readingOrder="1"/>
    </xf>
    <xf numFmtId="0" fontId="446" fillId="446" borderId="445" xfId="0" applyFont="1" applyFill="1" applyBorder="1" applyAlignment="1" applyProtection="1">
      <alignment horizontal="left" vertical="top" wrapText="1" readingOrder="1"/>
    </xf>
    <xf numFmtId="0" fontId="447" fillId="447" borderId="446" xfId="0" applyFont="1" applyFill="1" applyBorder="1" applyAlignment="1" applyProtection="1">
      <alignment horizontal="left" vertical="top" wrapText="1" readingOrder="1"/>
    </xf>
    <xf numFmtId="3" fontId="448" fillId="448" borderId="447" xfId="0" applyNumberFormat="1" applyFont="1" applyFill="1" applyBorder="1" applyAlignment="1" applyProtection="1">
      <alignment horizontal="right" wrapText="1" readingOrder="1"/>
    </xf>
    <xf numFmtId="0" fontId="449" fillId="449" borderId="448" xfId="0" applyFont="1" applyFill="1" applyBorder="1" applyAlignment="1" applyProtection="1">
      <alignment horizontal="left" vertical="top" wrapText="1" readingOrder="1"/>
    </xf>
    <xf numFmtId="0" fontId="450" fillId="450" borderId="449" xfId="0" applyFont="1" applyFill="1" applyBorder="1" applyAlignment="1" applyProtection="1">
      <alignment horizontal="left" vertical="top" wrapText="1" readingOrder="1"/>
    </xf>
    <xf numFmtId="3" fontId="451" fillId="451" borderId="450" xfId="0" applyNumberFormat="1" applyFont="1" applyFill="1" applyBorder="1" applyAlignment="1" applyProtection="1">
      <alignment horizontal="right" wrapText="1" readingOrder="1"/>
    </xf>
    <xf numFmtId="0" fontId="452" fillId="452" borderId="451" xfId="0" applyFont="1" applyFill="1" applyBorder="1" applyAlignment="1" applyProtection="1">
      <alignment horizontal="left" vertical="top" wrapText="1" readingOrder="1"/>
    </xf>
    <xf numFmtId="0" fontId="453" fillId="453" borderId="452" xfId="0" applyFont="1" applyFill="1" applyBorder="1" applyAlignment="1" applyProtection="1">
      <alignment horizontal="left" vertical="top" wrapText="1" readingOrder="1"/>
    </xf>
    <xf numFmtId="3" fontId="454" fillId="454" borderId="453" xfId="0" applyNumberFormat="1" applyFont="1" applyFill="1" applyBorder="1" applyAlignment="1" applyProtection="1">
      <alignment horizontal="right" wrapText="1" readingOrder="1"/>
    </xf>
    <xf numFmtId="0" fontId="455" fillId="455" borderId="454" xfId="0" applyFont="1" applyFill="1" applyBorder="1" applyAlignment="1" applyProtection="1">
      <alignment horizontal="left" vertical="top" wrapText="1" readingOrder="1"/>
    </xf>
    <xf numFmtId="0" fontId="456" fillId="456" borderId="455" xfId="0" applyFont="1" applyFill="1" applyBorder="1" applyAlignment="1" applyProtection="1">
      <alignment horizontal="left" vertical="top" wrapText="1" readingOrder="1"/>
    </xf>
    <xf numFmtId="3" fontId="457" fillId="457" borderId="456" xfId="0" applyNumberFormat="1" applyFont="1" applyFill="1" applyBorder="1" applyAlignment="1" applyProtection="1">
      <alignment horizontal="right" wrapText="1" readingOrder="1"/>
    </xf>
    <xf numFmtId="0" fontId="458" fillId="458" borderId="457" xfId="0" applyFont="1" applyFill="1" applyBorder="1" applyAlignment="1" applyProtection="1">
      <alignment horizontal="left" vertical="top" wrapText="1" readingOrder="1"/>
    </xf>
    <xf numFmtId="0" fontId="459" fillId="459" borderId="458" xfId="0" applyFont="1" applyFill="1" applyBorder="1" applyAlignment="1" applyProtection="1">
      <alignment horizontal="left" vertical="top" wrapText="1" readingOrder="1"/>
    </xf>
    <xf numFmtId="3" fontId="460" fillId="460" borderId="459" xfId="0" applyNumberFormat="1" applyFont="1" applyFill="1" applyBorder="1" applyAlignment="1" applyProtection="1">
      <alignment horizontal="right" wrapText="1" readingOrder="1"/>
    </xf>
    <xf numFmtId="0" fontId="461" fillId="461" borderId="460" xfId="0" applyFont="1" applyFill="1" applyBorder="1" applyAlignment="1" applyProtection="1">
      <alignment horizontal="left" vertical="top" wrapText="1" readingOrder="1"/>
    </xf>
    <xf numFmtId="0" fontId="462" fillId="462" borderId="461" xfId="0" applyFont="1" applyFill="1" applyBorder="1" applyAlignment="1" applyProtection="1">
      <alignment horizontal="left" vertical="top" wrapText="1" readingOrder="1"/>
    </xf>
    <xf numFmtId="3" fontId="463" fillId="463" borderId="462" xfId="0" applyNumberFormat="1" applyFont="1" applyFill="1" applyBorder="1" applyAlignment="1" applyProtection="1">
      <alignment horizontal="right" wrapText="1" readingOrder="1"/>
    </xf>
    <xf numFmtId="0" fontId="464" fillId="464" borderId="463" xfId="0" applyFont="1" applyFill="1" applyBorder="1" applyAlignment="1" applyProtection="1">
      <alignment horizontal="left" vertical="top" wrapText="1" readingOrder="1"/>
    </xf>
    <xf numFmtId="0" fontId="465" fillId="465" borderId="464" xfId="0" applyFont="1" applyFill="1" applyBorder="1" applyAlignment="1" applyProtection="1">
      <alignment horizontal="left" vertical="top" wrapText="1" readingOrder="1"/>
    </xf>
    <xf numFmtId="3" fontId="466" fillId="466" borderId="465" xfId="0" applyNumberFormat="1" applyFont="1" applyFill="1" applyBorder="1" applyAlignment="1" applyProtection="1">
      <alignment horizontal="right" wrapText="1" readingOrder="1"/>
    </xf>
    <xf numFmtId="0" fontId="467" fillId="467" borderId="466" xfId="0" applyFont="1" applyFill="1" applyBorder="1" applyAlignment="1" applyProtection="1">
      <alignment horizontal="left" vertical="top" wrapText="1" readingOrder="1"/>
    </xf>
    <xf numFmtId="0" fontId="468" fillId="468" borderId="467" xfId="0" applyFont="1" applyFill="1" applyBorder="1" applyAlignment="1" applyProtection="1">
      <alignment horizontal="left" vertical="top" wrapText="1" readingOrder="1"/>
    </xf>
    <xf numFmtId="3" fontId="469" fillId="469" borderId="468" xfId="0" applyNumberFormat="1" applyFont="1" applyFill="1" applyBorder="1" applyAlignment="1" applyProtection="1">
      <alignment horizontal="right" wrapText="1" readingOrder="1"/>
    </xf>
    <xf numFmtId="0" fontId="470" fillId="470" borderId="469" xfId="0" applyFont="1" applyFill="1" applyBorder="1" applyAlignment="1" applyProtection="1">
      <alignment horizontal="left" vertical="top" wrapText="1" readingOrder="1"/>
    </xf>
    <xf numFmtId="0" fontId="471" fillId="471" borderId="470" xfId="0" applyFont="1" applyFill="1" applyBorder="1" applyAlignment="1" applyProtection="1">
      <alignment horizontal="left" vertical="top" wrapText="1" readingOrder="1"/>
    </xf>
    <xf numFmtId="3" fontId="472" fillId="472" borderId="471" xfId="0" applyNumberFormat="1" applyFont="1" applyFill="1" applyBorder="1" applyAlignment="1" applyProtection="1">
      <alignment horizontal="right" wrapText="1" readingOrder="1"/>
    </xf>
    <xf numFmtId="0" fontId="473" fillId="473" borderId="472" xfId="0" applyFont="1" applyFill="1" applyBorder="1" applyAlignment="1" applyProtection="1">
      <alignment horizontal="left" vertical="top" wrapText="1" readingOrder="1"/>
    </xf>
    <xf numFmtId="0" fontId="474" fillId="474" borderId="473" xfId="0" applyFont="1" applyFill="1" applyBorder="1" applyAlignment="1" applyProtection="1">
      <alignment horizontal="left" vertical="top" wrapText="1" readingOrder="1"/>
    </xf>
    <xf numFmtId="3" fontId="475" fillId="475" borderId="474" xfId="0" applyNumberFormat="1" applyFont="1" applyFill="1" applyBorder="1" applyAlignment="1" applyProtection="1">
      <alignment horizontal="right" wrapText="1" readingOrder="1"/>
    </xf>
    <xf numFmtId="0" fontId="476" fillId="476" borderId="475" xfId="0" applyFont="1" applyFill="1" applyBorder="1" applyAlignment="1" applyProtection="1">
      <alignment horizontal="left" vertical="top" wrapText="1" readingOrder="1"/>
    </xf>
    <xf numFmtId="0" fontId="477" fillId="477" borderId="476" xfId="0" applyFont="1" applyFill="1" applyBorder="1" applyAlignment="1" applyProtection="1">
      <alignment horizontal="left" vertical="top" wrapText="1" readingOrder="1"/>
    </xf>
    <xf numFmtId="0" fontId="478" fillId="478" borderId="477" xfId="0" applyFont="1" applyFill="1" applyBorder="1" applyAlignment="1" applyProtection="1">
      <alignment horizontal="left" vertical="top" wrapText="1" readingOrder="1"/>
    </xf>
    <xf numFmtId="0" fontId="479" fillId="479" borderId="478" xfId="0" applyFont="1" applyFill="1" applyBorder="1" applyAlignment="1" applyProtection="1">
      <alignment horizontal="right" vertical="top" wrapText="1" readingOrder="1"/>
    </xf>
    <xf numFmtId="0" fontId="480" fillId="480" borderId="479" xfId="0" applyFont="1" applyFill="1" applyBorder="1" applyAlignment="1" applyProtection="1">
      <alignment horizontal="left" vertical="top" wrapText="1" readingOrder="1"/>
    </xf>
    <xf numFmtId="0" fontId="481" fillId="481" borderId="480" xfId="0" applyFont="1" applyFill="1" applyBorder="1" applyAlignment="1" applyProtection="1">
      <alignment horizontal="left" vertical="top" wrapText="1" readingOrder="1"/>
    </xf>
    <xf numFmtId="0" fontId="482" fillId="482" borderId="481" xfId="0" applyFont="1" applyFill="1" applyBorder="1" applyAlignment="1" applyProtection="1">
      <alignment horizontal="left" vertical="top" wrapText="1" readingOrder="1"/>
    </xf>
    <xf numFmtId="0" fontId="483" fillId="483" borderId="482" xfId="0" applyFont="1" applyFill="1" applyBorder="1" applyAlignment="1" applyProtection="1">
      <alignment horizontal="left" vertical="top" wrapText="1" readingOrder="1"/>
    </xf>
    <xf numFmtId="3" fontId="484" fillId="484" borderId="483" xfId="0" applyNumberFormat="1" applyFont="1" applyFill="1" applyBorder="1" applyAlignment="1" applyProtection="1">
      <alignment horizontal="right" wrapText="1" readingOrder="1"/>
    </xf>
    <xf numFmtId="0" fontId="485" fillId="485" borderId="484" xfId="0" applyFont="1" applyFill="1" applyBorder="1" applyAlignment="1" applyProtection="1">
      <alignment horizontal="left" vertical="top" wrapText="1" readingOrder="1"/>
    </xf>
    <xf numFmtId="0" fontId="486" fillId="486" borderId="485" xfId="0" applyFont="1" applyFill="1" applyBorder="1" applyAlignment="1" applyProtection="1">
      <alignment horizontal="left" vertical="top" wrapText="1" readingOrder="1"/>
    </xf>
    <xf numFmtId="3" fontId="487" fillId="487" borderId="486" xfId="0" applyNumberFormat="1" applyFont="1" applyFill="1" applyBorder="1" applyAlignment="1" applyProtection="1">
      <alignment horizontal="right" wrapText="1" readingOrder="1"/>
    </xf>
    <xf numFmtId="0" fontId="488" fillId="488" borderId="487" xfId="0" applyFont="1" applyFill="1" applyBorder="1" applyAlignment="1" applyProtection="1">
      <alignment horizontal="left" vertical="top" wrapText="1" readingOrder="1"/>
    </xf>
    <xf numFmtId="0" fontId="489" fillId="489" borderId="488" xfId="0" applyFont="1" applyFill="1" applyBorder="1" applyAlignment="1" applyProtection="1">
      <alignment horizontal="left" vertical="top" wrapText="1" readingOrder="1"/>
    </xf>
    <xf numFmtId="3" fontId="490" fillId="490" borderId="489" xfId="0" applyNumberFormat="1" applyFont="1" applyFill="1" applyBorder="1" applyAlignment="1" applyProtection="1">
      <alignment horizontal="right" wrapText="1" readingOrder="1"/>
    </xf>
    <xf numFmtId="0" fontId="491" fillId="491" borderId="490" xfId="0" applyFont="1" applyFill="1" applyBorder="1" applyAlignment="1" applyProtection="1">
      <alignment horizontal="left" vertical="top" wrapText="1" readingOrder="1"/>
    </xf>
    <xf numFmtId="0" fontId="492" fillId="492" borderId="491" xfId="0" applyFont="1" applyFill="1" applyBorder="1" applyAlignment="1" applyProtection="1">
      <alignment horizontal="left" vertical="top" wrapText="1" readingOrder="1"/>
    </xf>
    <xf numFmtId="3" fontId="493" fillId="493" borderId="492" xfId="0" applyNumberFormat="1" applyFont="1" applyFill="1" applyBorder="1" applyAlignment="1" applyProtection="1">
      <alignment horizontal="right" wrapText="1" readingOrder="1"/>
    </xf>
    <xf numFmtId="0" fontId="494" fillId="494" borderId="493" xfId="0" applyFont="1" applyFill="1" applyBorder="1" applyAlignment="1" applyProtection="1">
      <alignment horizontal="left" vertical="top" wrapText="1" readingOrder="1"/>
    </xf>
    <xf numFmtId="0" fontId="495" fillId="495" borderId="494" xfId="0" applyFont="1" applyFill="1" applyBorder="1" applyAlignment="1" applyProtection="1">
      <alignment horizontal="left" vertical="top" wrapText="1" readingOrder="1"/>
    </xf>
    <xf numFmtId="3" fontId="496" fillId="496" borderId="495" xfId="0" applyNumberFormat="1" applyFont="1" applyFill="1" applyBorder="1" applyAlignment="1" applyProtection="1">
      <alignment horizontal="right" wrapText="1" readingOrder="1"/>
    </xf>
    <xf numFmtId="0" fontId="497" fillId="497" borderId="496" xfId="0" applyFont="1" applyFill="1" applyBorder="1" applyAlignment="1" applyProtection="1">
      <alignment horizontal="left" vertical="top" wrapText="1" readingOrder="1"/>
    </xf>
    <xf numFmtId="0" fontId="498" fillId="498" borderId="497" xfId="0" applyFont="1" applyFill="1" applyBorder="1" applyAlignment="1" applyProtection="1">
      <alignment horizontal="left" vertical="top" wrapText="1" readingOrder="1"/>
    </xf>
    <xf numFmtId="3" fontId="499" fillId="499" borderId="498" xfId="0" applyNumberFormat="1" applyFont="1" applyFill="1" applyBorder="1" applyAlignment="1" applyProtection="1">
      <alignment horizontal="right" wrapText="1" readingOrder="1"/>
    </xf>
    <xf numFmtId="0" fontId="500" fillId="500" borderId="499" xfId="0" applyFont="1" applyFill="1" applyBorder="1" applyAlignment="1" applyProtection="1">
      <alignment horizontal="left" vertical="top" wrapText="1" readingOrder="1"/>
    </xf>
    <xf numFmtId="0" fontId="501" fillId="501" borderId="500" xfId="0" applyFont="1" applyFill="1" applyBorder="1" applyAlignment="1" applyProtection="1">
      <alignment horizontal="left" vertical="top" wrapText="1" readingOrder="1"/>
    </xf>
    <xf numFmtId="3" fontId="502" fillId="502" borderId="501" xfId="0" applyNumberFormat="1" applyFont="1" applyFill="1" applyBorder="1" applyAlignment="1" applyProtection="1">
      <alignment horizontal="right" wrapText="1" readingOrder="1"/>
    </xf>
    <xf numFmtId="0" fontId="503" fillId="503" borderId="502" xfId="0" applyFont="1" applyFill="1" applyBorder="1" applyAlignment="1" applyProtection="1">
      <alignment horizontal="left" vertical="top" wrapText="1" readingOrder="1"/>
    </xf>
    <xf numFmtId="0" fontId="504" fillId="504" borderId="503" xfId="0" applyFont="1" applyFill="1" applyBorder="1" applyAlignment="1" applyProtection="1">
      <alignment horizontal="left" vertical="top" wrapText="1" readingOrder="1"/>
    </xf>
    <xf numFmtId="3" fontId="505" fillId="505" borderId="504" xfId="0" applyNumberFormat="1" applyFont="1" applyFill="1" applyBorder="1" applyAlignment="1" applyProtection="1">
      <alignment horizontal="right" wrapText="1" readingOrder="1"/>
    </xf>
    <xf numFmtId="0" fontId="506" fillId="506" borderId="505" xfId="0" applyFont="1" applyFill="1" applyBorder="1" applyAlignment="1" applyProtection="1">
      <alignment horizontal="left" vertical="top" wrapText="1" readingOrder="1"/>
    </xf>
    <xf numFmtId="0" fontId="507" fillId="507" borderId="506" xfId="0" applyFont="1" applyFill="1" applyBorder="1" applyAlignment="1" applyProtection="1">
      <alignment horizontal="left" vertical="top" wrapText="1" readingOrder="1"/>
    </xf>
    <xf numFmtId="3" fontId="508" fillId="508" borderId="507" xfId="0" applyNumberFormat="1" applyFont="1" applyFill="1" applyBorder="1" applyAlignment="1" applyProtection="1">
      <alignment horizontal="right" wrapText="1" readingOrder="1"/>
    </xf>
    <xf numFmtId="0" fontId="509" fillId="509" borderId="508" xfId="0" applyFont="1" applyFill="1" applyBorder="1" applyAlignment="1" applyProtection="1">
      <alignment horizontal="left" vertical="top" wrapText="1" readingOrder="1"/>
    </xf>
    <xf numFmtId="0" fontId="510" fillId="510" borderId="509" xfId="0" applyFont="1" applyFill="1" applyBorder="1" applyAlignment="1" applyProtection="1">
      <alignment horizontal="left" vertical="top" wrapText="1" readingOrder="1"/>
    </xf>
    <xf numFmtId="3" fontId="511" fillId="511" borderId="510" xfId="0" applyNumberFormat="1" applyFont="1" applyFill="1" applyBorder="1" applyAlignment="1" applyProtection="1">
      <alignment horizontal="right" wrapText="1" readingOrder="1"/>
    </xf>
    <xf numFmtId="0" fontId="512" fillId="512" borderId="511" xfId="0" applyFont="1" applyFill="1" applyBorder="1" applyAlignment="1" applyProtection="1">
      <alignment horizontal="left" vertical="top" wrapText="1" readingOrder="1"/>
    </xf>
    <xf numFmtId="0" fontId="513" fillId="513" borderId="512" xfId="0" applyFont="1" applyFill="1" applyBorder="1" applyAlignment="1" applyProtection="1">
      <alignment horizontal="left" vertical="top" wrapText="1" readingOrder="1"/>
    </xf>
    <xf numFmtId="3" fontId="514" fillId="514" borderId="513" xfId="0" applyNumberFormat="1" applyFont="1" applyFill="1" applyBorder="1" applyAlignment="1" applyProtection="1">
      <alignment horizontal="right" wrapText="1" readingOrder="1"/>
    </xf>
    <xf numFmtId="0" fontId="515" fillId="515" borderId="514" xfId="0" applyFont="1" applyFill="1" applyBorder="1" applyAlignment="1" applyProtection="1">
      <alignment horizontal="left" vertical="top" wrapText="1" readingOrder="1"/>
    </xf>
    <xf numFmtId="0" fontId="516" fillId="516" borderId="515" xfId="0" applyFont="1" applyFill="1" applyBorder="1" applyAlignment="1" applyProtection="1">
      <alignment horizontal="left" vertical="top" wrapText="1" readingOrder="1"/>
    </xf>
    <xf numFmtId="3" fontId="517" fillId="517" borderId="516" xfId="0" applyNumberFormat="1" applyFont="1" applyFill="1" applyBorder="1" applyAlignment="1" applyProtection="1">
      <alignment horizontal="right" wrapText="1" readingOrder="1"/>
    </xf>
    <xf numFmtId="0" fontId="518" fillId="518" borderId="517" xfId="0" applyFont="1" applyFill="1" applyBorder="1" applyAlignment="1" applyProtection="1">
      <alignment horizontal="left" vertical="top" wrapText="1" readingOrder="1"/>
    </xf>
    <xf numFmtId="0" fontId="519" fillId="519" borderId="518" xfId="0" applyFont="1" applyFill="1" applyBorder="1" applyAlignment="1" applyProtection="1">
      <alignment horizontal="left" vertical="top" wrapText="1" readingOrder="1"/>
    </xf>
    <xf numFmtId="3" fontId="520" fillId="520" borderId="519" xfId="0" applyNumberFormat="1" applyFont="1" applyFill="1" applyBorder="1" applyAlignment="1" applyProtection="1">
      <alignment horizontal="right" wrapText="1" readingOrder="1"/>
    </xf>
    <xf numFmtId="0" fontId="521" fillId="521" borderId="520" xfId="0" applyFont="1" applyFill="1" applyBorder="1" applyAlignment="1" applyProtection="1">
      <alignment horizontal="left" vertical="top" wrapText="1" readingOrder="1"/>
    </xf>
    <xf numFmtId="0" fontId="522" fillId="522" borderId="521" xfId="0" applyFont="1" applyFill="1" applyBorder="1" applyAlignment="1" applyProtection="1">
      <alignment horizontal="left" vertical="top" wrapText="1" readingOrder="1"/>
    </xf>
    <xf numFmtId="3" fontId="523" fillId="523" borderId="522" xfId="0" applyNumberFormat="1" applyFont="1" applyFill="1" applyBorder="1" applyAlignment="1" applyProtection="1">
      <alignment horizontal="right" wrapText="1" readingOrder="1"/>
    </xf>
    <xf numFmtId="0" fontId="524" fillId="524" borderId="523" xfId="0" applyFont="1" applyFill="1" applyBorder="1" applyAlignment="1" applyProtection="1">
      <alignment horizontal="left" vertical="top" wrapText="1" readingOrder="1"/>
    </xf>
    <xf numFmtId="0" fontId="525" fillId="525" borderId="524" xfId="0" applyFont="1" applyFill="1" applyBorder="1" applyAlignment="1" applyProtection="1">
      <alignment horizontal="left" vertical="top" wrapText="1" readingOrder="1"/>
    </xf>
    <xf numFmtId="3" fontId="526" fillId="526" borderId="525" xfId="0" applyNumberFormat="1" applyFont="1" applyFill="1" applyBorder="1" applyAlignment="1" applyProtection="1">
      <alignment horizontal="right" wrapText="1" readingOrder="1"/>
    </xf>
    <xf numFmtId="0" fontId="527" fillId="527" borderId="526" xfId="0" applyFont="1" applyFill="1" applyBorder="1" applyAlignment="1" applyProtection="1">
      <alignment horizontal="left" vertical="top" wrapText="1" readingOrder="1"/>
    </xf>
    <xf numFmtId="0" fontId="528" fillId="528" borderId="527" xfId="0" applyFont="1" applyFill="1" applyBorder="1" applyAlignment="1" applyProtection="1">
      <alignment horizontal="left" vertical="top" wrapText="1" readingOrder="1"/>
    </xf>
    <xf numFmtId="3" fontId="529" fillId="529" borderId="528" xfId="0" applyNumberFormat="1" applyFont="1" applyFill="1" applyBorder="1" applyAlignment="1" applyProtection="1">
      <alignment horizontal="right" wrapText="1" readingOrder="1"/>
    </xf>
    <xf numFmtId="0" fontId="530" fillId="530" borderId="529" xfId="0" applyFont="1" applyFill="1" applyBorder="1" applyAlignment="1" applyProtection="1">
      <alignment horizontal="left" vertical="top" wrapText="1" readingOrder="1"/>
    </xf>
    <xf numFmtId="0" fontId="531" fillId="531" borderId="530" xfId="0" applyFont="1" applyFill="1" applyBorder="1" applyAlignment="1" applyProtection="1">
      <alignment horizontal="left" vertical="top" wrapText="1" readingOrder="1"/>
    </xf>
    <xf numFmtId="3" fontId="532" fillId="532" borderId="531" xfId="0" applyNumberFormat="1" applyFont="1" applyFill="1" applyBorder="1" applyAlignment="1" applyProtection="1">
      <alignment horizontal="right" wrapText="1" readingOrder="1"/>
    </xf>
    <xf numFmtId="0" fontId="533" fillId="533" borderId="532" xfId="0" applyFont="1" applyFill="1" applyBorder="1" applyAlignment="1" applyProtection="1">
      <alignment horizontal="left" vertical="top" wrapText="1" readingOrder="1"/>
    </xf>
    <xf numFmtId="0" fontId="534" fillId="534" borderId="533" xfId="0" applyFont="1" applyFill="1" applyBorder="1" applyAlignment="1" applyProtection="1">
      <alignment horizontal="left" vertical="top" wrapText="1" readingOrder="1"/>
    </xf>
    <xf numFmtId="3" fontId="535" fillId="535" borderId="534" xfId="0" applyNumberFormat="1" applyFont="1" applyFill="1" applyBorder="1" applyAlignment="1" applyProtection="1">
      <alignment horizontal="right" wrapText="1" readingOrder="1"/>
    </xf>
    <xf numFmtId="0" fontId="536" fillId="536" borderId="535" xfId="0" applyFont="1" applyFill="1" applyBorder="1" applyAlignment="1" applyProtection="1">
      <alignment horizontal="left" vertical="top" wrapText="1" readingOrder="1"/>
    </xf>
    <xf numFmtId="0" fontId="537" fillId="537" borderId="536" xfId="0" applyFont="1" applyFill="1" applyBorder="1" applyAlignment="1" applyProtection="1">
      <alignment horizontal="left" vertical="top" wrapText="1" readingOrder="1"/>
    </xf>
    <xf numFmtId="3" fontId="538" fillId="538" borderId="537" xfId="0" applyNumberFormat="1" applyFont="1" applyFill="1" applyBorder="1" applyAlignment="1" applyProtection="1">
      <alignment horizontal="right" wrapText="1" readingOrder="1"/>
    </xf>
    <xf numFmtId="0" fontId="539" fillId="539" borderId="538" xfId="0" applyFont="1" applyFill="1" applyBorder="1" applyAlignment="1" applyProtection="1">
      <alignment horizontal="left" vertical="top" wrapText="1" readingOrder="1"/>
    </xf>
    <xf numFmtId="0" fontId="540" fillId="540" borderId="539" xfId="0" applyFont="1" applyFill="1" applyBorder="1" applyAlignment="1" applyProtection="1">
      <alignment horizontal="left" vertical="top" wrapText="1" readingOrder="1"/>
    </xf>
    <xf numFmtId="3" fontId="541" fillId="541" borderId="540" xfId="0" applyNumberFormat="1" applyFont="1" applyFill="1" applyBorder="1" applyAlignment="1" applyProtection="1">
      <alignment horizontal="right" wrapText="1" readingOrder="1"/>
    </xf>
    <xf numFmtId="0" fontId="542" fillId="542" borderId="541" xfId="0" applyFont="1" applyFill="1" applyBorder="1" applyAlignment="1" applyProtection="1">
      <alignment horizontal="left" vertical="top" wrapText="1" readingOrder="1"/>
    </xf>
    <xf numFmtId="0" fontId="543" fillId="543" borderId="542" xfId="0" applyFont="1" applyFill="1" applyBorder="1" applyAlignment="1" applyProtection="1">
      <alignment horizontal="left" vertical="top" wrapText="1" readingOrder="1"/>
    </xf>
    <xf numFmtId="3" fontId="544" fillId="544" borderId="543" xfId="0" applyNumberFormat="1" applyFont="1" applyFill="1" applyBorder="1" applyAlignment="1" applyProtection="1">
      <alignment horizontal="right" wrapText="1" readingOrder="1"/>
    </xf>
    <xf numFmtId="0" fontId="545" fillId="545" borderId="544" xfId="0" applyFont="1" applyFill="1" applyBorder="1" applyAlignment="1" applyProtection="1">
      <alignment horizontal="left" vertical="top" wrapText="1" readingOrder="1"/>
    </xf>
    <xf numFmtId="0" fontId="546" fillId="546" borderId="545" xfId="0" applyFont="1" applyFill="1" applyBorder="1" applyAlignment="1" applyProtection="1">
      <alignment horizontal="left" vertical="top" wrapText="1" readingOrder="1"/>
    </xf>
    <xf numFmtId="3" fontId="547" fillId="547" borderId="546" xfId="0" applyNumberFormat="1" applyFont="1" applyFill="1" applyBorder="1" applyAlignment="1" applyProtection="1">
      <alignment horizontal="right" wrapText="1" readingOrder="1"/>
    </xf>
    <xf numFmtId="0" fontId="548" fillId="548" borderId="547" xfId="0" applyFont="1" applyFill="1" applyBorder="1" applyAlignment="1" applyProtection="1">
      <alignment horizontal="left" vertical="top" wrapText="1" readingOrder="1"/>
    </xf>
    <xf numFmtId="0" fontId="549" fillId="549" borderId="548" xfId="0" applyFont="1" applyFill="1" applyBorder="1" applyAlignment="1" applyProtection="1">
      <alignment horizontal="left" vertical="top" wrapText="1" readingOrder="1"/>
    </xf>
    <xf numFmtId="3" fontId="550" fillId="550" borderId="549" xfId="0" applyNumberFormat="1" applyFont="1" applyFill="1" applyBorder="1" applyAlignment="1" applyProtection="1">
      <alignment horizontal="right" wrapText="1" readingOrder="1"/>
    </xf>
    <xf numFmtId="0" fontId="551" fillId="551" borderId="550" xfId="0" applyFont="1" applyFill="1" applyBorder="1" applyAlignment="1" applyProtection="1">
      <alignment horizontal="left" vertical="top" wrapText="1" readingOrder="1"/>
    </xf>
    <xf numFmtId="0" fontId="552" fillId="552" borderId="551" xfId="0" applyFont="1" applyFill="1" applyBorder="1" applyAlignment="1" applyProtection="1">
      <alignment horizontal="left" vertical="top" wrapText="1" readingOrder="1"/>
    </xf>
    <xf numFmtId="3" fontId="553" fillId="553" borderId="552" xfId="0" applyNumberFormat="1" applyFont="1" applyFill="1" applyBorder="1" applyAlignment="1" applyProtection="1">
      <alignment horizontal="right" wrapText="1" readingOrder="1"/>
    </xf>
    <xf numFmtId="0" fontId="554" fillId="554" borderId="553" xfId="0" applyFont="1" applyFill="1" applyBorder="1" applyAlignment="1" applyProtection="1">
      <alignment horizontal="left" vertical="top" wrapText="1" readingOrder="1"/>
    </xf>
    <xf numFmtId="0" fontId="555" fillId="555" borderId="554" xfId="0" applyFont="1" applyFill="1" applyBorder="1" applyAlignment="1" applyProtection="1">
      <alignment horizontal="left" vertical="top" wrapText="1" readingOrder="1"/>
    </xf>
    <xf numFmtId="0" fontId="556" fillId="556" borderId="555" xfId="0" applyFont="1" applyFill="1" applyBorder="1" applyAlignment="1" applyProtection="1">
      <alignment horizontal="left" vertical="top" wrapText="1" readingOrder="1"/>
    </xf>
    <xf numFmtId="0" fontId="557" fillId="557" borderId="556" xfId="0" applyFont="1" applyFill="1" applyBorder="1" applyAlignment="1" applyProtection="1">
      <alignment horizontal="right" vertical="top" wrapText="1" readingOrder="1"/>
    </xf>
    <xf numFmtId="0" fontId="558" fillId="558" borderId="557" xfId="0" applyFont="1" applyFill="1" applyBorder="1" applyAlignment="1" applyProtection="1">
      <alignment horizontal="left" vertical="top" wrapText="1" readingOrder="1"/>
    </xf>
    <xf numFmtId="0" fontId="559" fillId="559" borderId="558" xfId="0" applyFont="1" applyFill="1" applyBorder="1" applyAlignment="1" applyProtection="1">
      <alignment horizontal="left" vertical="top" wrapText="1" readingOrder="1"/>
    </xf>
    <xf numFmtId="0" fontId="560" fillId="560" borderId="559" xfId="0" applyFont="1" applyFill="1" applyBorder="1" applyAlignment="1" applyProtection="1">
      <alignment horizontal="left" vertical="top" wrapText="1" readingOrder="1"/>
    </xf>
    <xf numFmtId="0" fontId="561" fillId="561" borderId="560" xfId="0" applyFont="1" applyFill="1" applyBorder="1" applyAlignment="1" applyProtection="1">
      <alignment horizontal="left" vertical="top" wrapText="1" readingOrder="1"/>
    </xf>
    <xf numFmtId="3" fontId="562" fillId="562" borderId="561" xfId="0" applyNumberFormat="1" applyFont="1" applyFill="1" applyBorder="1" applyAlignment="1" applyProtection="1">
      <alignment horizontal="right" wrapText="1" readingOrder="1"/>
    </xf>
    <xf numFmtId="0" fontId="563" fillId="563" borderId="562" xfId="0" applyFont="1" applyFill="1" applyBorder="1" applyAlignment="1" applyProtection="1">
      <alignment horizontal="left" vertical="top" wrapText="1" readingOrder="1"/>
    </xf>
    <xf numFmtId="0" fontId="564" fillId="564" borderId="563" xfId="0" applyFont="1" applyFill="1" applyBorder="1" applyAlignment="1" applyProtection="1">
      <alignment horizontal="left" vertical="top" wrapText="1" readingOrder="1"/>
    </xf>
    <xf numFmtId="3" fontId="565" fillId="565" borderId="564" xfId="0" applyNumberFormat="1" applyFont="1" applyFill="1" applyBorder="1" applyAlignment="1" applyProtection="1">
      <alignment horizontal="right" wrapText="1" readingOrder="1"/>
    </xf>
    <xf numFmtId="0" fontId="566" fillId="566" borderId="565" xfId="0" applyFont="1" applyFill="1" applyBorder="1" applyAlignment="1" applyProtection="1">
      <alignment horizontal="left" vertical="top" wrapText="1" readingOrder="1"/>
    </xf>
    <xf numFmtId="0" fontId="567" fillId="567" borderId="566" xfId="0" applyFont="1" applyFill="1" applyBorder="1" applyAlignment="1" applyProtection="1">
      <alignment horizontal="left" vertical="top" wrapText="1" readingOrder="1"/>
    </xf>
    <xf numFmtId="3" fontId="568" fillId="568" borderId="567" xfId="0" applyNumberFormat="1" applyFont="1" applyFill="1" applyBorder="1" applyAlignment="1" applyProtection="1">
      <alignment horizontal="right" wrapText="1" readingOrder="1"/>
    </xf>
    <xf numFmtId="0" fontId="569" fillId="569" borderId="568" xfId="0" applyFont="1" applyFill="1" applyBorder="1" applyAlignment="1" applyProtection="1">
      <alignment horizontal="left" vertical="top" wrapText="1" readingOrder="1"/>
    </xf>
    <xf numFmtId="0" fontId="570" fillId="570" borderId="569" xfId="0" applyFont="1" applyFill="1" applyBorder="1" applyAlignment="1" applyProtection="1">
      <alignment horizontal="left" vertical="top" wrapText="1" readingOrder="1"/>
    </xf>
    <xf numFmtId="3" fontId="571" fillId="571" borderId="570" xfId="0" applyNumberFormat="1" applyFont="1" applyFill="1" applyBorder="1" applyAlignment="1" applyProtection="1">
      <alignment horizontal="right" wrapText="1" readingOrder="1"/>
    </xf>
    <xf numFmtId="0" fontId="572" fillId="572" borderId="571" xfId="0" applyFont="1" applyFill="1" applyBorder="1" applyAlignment="1" applyProtection="1">
      <alignment horizontal="left" vertical="top" wrapText="1" readingOrder="1"/>
    </xf>
    <xf numFmtId="0" fontId="573" fillId="573" borderId="572" xfId="0" applyFont="1" applyFill="1" applyBorder="1" applyAlignment="1" applyProtection="1">
      <alignment horizontal="left" vertical="top" wrapText="1" readingOrder="1"/>
    </xf>
    <xf numFmtId="3" fontId="574" fillId="574" borderId="573" xfId="0" applyNumberFormat="1" applyFont="1" applyFill="1" applyBorder="1" applyAlignment="1" applyProtection="1">
      <alignment horizontal="right" wrapText="1" readingOrder="1"/>
    </xf>
    <xf numFmtId="0" fontId="575" fillId="575" borderId="574" xfId="0" applyFont="1" applyFill="1" applyBorder="1" applyAlignment="1" applyProtection="1">
      <alignment horizontal="left" vertical="top" wrapText="1" readingOrder="1"/>
    </xf>
    <xf numFmtId="0" fontId="576" fillId="576" borderId="575" xfId="0" applyFont="1" applyFill="1" applyBorder="1" applyAlignment="1" applyProtection="1">
      <alignment horizontal="left" vertical="top" wrapText="1" readingOrder="1"/>
    </xf>
    <xf numFmtId="3" fontId="577" fillId="577" borderId="576" xfId="0" applyNumberFormat="1" applyFont="1" applyFill="1" applyBorder="1" applyAlignment="1" applyProtection="1">
      <alignment horizontal="right" wrapText="1" readingOrder="1"/>
    </xf>
    <xf numFmtId="0" fontId="578" fillId="578" borderId="577" xfId="0" applyFont="1" applyFill="1" applyBorder="1" applyAlignment="1" applyProtection="1">
      <alignment horizontal="left" vertical="top" wrapText="1" readingOrder="1"/>
    </xf>
    <xf numFmtId="0" fontId="579" fillId="579" borderId="578" xfId="0" applyFont="1" applyFill="1" applyBorder="1" applyAlignment="1" applyProtection="1">
      <alignment horizontal="left" vertical="top" wrapText="1" readingOrder="1"/>
    </xf>
    <xf numFmtId="3" fontId="580" fillId="580" borderId="579" xfId="0" applyNumberFormat="1" applyFont="1" applyFill="1" applyBorder="1" applyAlignment="1" applyProtection="1">
      <alignment horizontal="right" wrapText="1" readingOrder="1"/>
    </xf>
    <xf numFmtId="0" fontId="581" fillId="581" borderId="580" xfId="0" applyFont="1" applyFill="1" applyBorder="1" applyAlignment="1" applyProtection="1">
      <alignment horizontal="left" vertical="top" wrapText="1" readingOrder="1"/>
    </xf>
    <xf numFmtId="0" fontId="582" fillId="582" borderId="581" xfId="0" applyFont="1" applyFill="1" applyBorder="1" applyAlignment="1" applyProtection="1">
      <alignment horizontal="left" vertical="top" wrapText="1" readingOrder="1"/>
    </xf>
    <xf numFmtId="3" fontId="583" fillId="583" borderId="582" xfId="0" applyNumberFormat="1" applyFont="1" applyFill="1" applyBorder="1" applyAlignment="1" applyProtection="1">
      <alignment horizontal="right" wrapText="1" readingOrder="1"/>
    </xf>
    <xf numFmtId="0" fontId="584" fillId="584" borderId="583" xfId="0" applyFont="1" applyFill="1" applyBorder="1" applyAlignment="1" applyProtection="1">
      <alignment horizontal="left" vertical="top" wrapText="1" readingOrder="1"/>
    </xf>
    <xf numFmtId="0" fontId="585" fillId="585" borderId="584" xfId="0" applyFont="1" applyFill="1" applyBorder="1" applyAlignment="1" applyProtection="1">
      <alignment horizontal="left" vertical="top" wrapText="1" readingOrder="1"/>
    </xf>
    <xf numFmtId="3" fontId="586" fillId="586" borderId="585" xfId="0" applyNumberFormat="1" applyFont="1" applyFill="1" applyBorder="1" applyAlignment="1" applyProtection="1">
      <alignment horizontal="right" wrapText="1" readingOrder="1"/>
    </xf>
    <xf numFmtId="0" fontId="587" fillId="587" borderId="586" xfId="0" applyFont="1" applyFill="1" applyBorder="1" applyAlignment="1" applyProtection="1">
      <alignment horizontal="left" vertical="top" wrapText="1" readingOrder="1"/>
    </xf>
    <xf numFmtId="0" fontId="588" fillId="588" borderId="587" xfId="0" applyFont="1" applyFill="1" applyBorder="1" applyAlignment="1" applyProtection="1">
      <alignment horizontal="left" vertical="top" wrapText="1" readingOrder="1"/>
    </xf>
    <xf numFmtId="3" fontId="589" fillId="589" borderId="588" xfId="0" applyNumberFormat="1" applyFont="1" applyFill="1" applyBorder="1" applyAlignment="1" applyProtection="1">
      <alignment horizontal="right" wrapText="1" readingOrder="1"/>
    </xf>
    <xf numFmtId="0" fontId="590" fillId="590" borderId="589" xfId="0" applyFont="1" applyFill="1" applyBorder="1" applyAlignment="1" applyProtection="1">
      <alignment horizontal="left" vertical="top" wrapText="1" readingOrder="1"/>
    </xf>
    <xf numFmtId="0" fontId="591" fillId="591" borderId="590" xfId="0" applyFont="1" applyFill="1" applyBorder="1" applyAlignment="1" applyProtection="1">
      <alignment horizontal="left" vertical="top" wrapText="1" readingOrder="1"/>
    </xf>
    <xf numFmtId="3" fontId="592" fillId="592" borderId="591" xfId="0" applyNumberFormat="1" applyFont="1" applyFill="1" applyBorder="1" applyAlignment="1" applyProtection="1">
      <alignment horizontal="right" wrapText="1" readingOrder="1"/>
    </xf>
    <xf numFmtId="0" fontId="593" fillId="593" borderId="592" xfId="0" applyFont="1" applyFill="1" applyBorder="1" applyAlignment="1" applyProtection="1">
      <alignment horizontal="left" vertical="top" wrapText="1" readingOrder="1"/>
    </xf>
    <xf numFmtId="0" fontId="594" fillId="594" borderId="593" xfId="0" applyFont="1" applyFill="1" applyBorder="1" applyAlignment="1" applyProtection="1">
      <alignment horizontal="left" vertical="top" wrapText="1" readingOrder="1"/>
    </xf>
    <xf numFmtId="3" fontId="595" fillId="595" borderId="594" xfId="0" applyNumberFormat="1" applyFont="1" applyFill="1" applyBorder="1" applyAlignment="1" applyProtection="1">
      <alignment horizontal="right" wrapText="1" readingOrder="1"/>
    </xf>
    <xf numFmtId="0" fontId="596" fillId="596" borderId="595" xfId="0" applyFont="1" applyFill="1" applyBorder="1" applyAlignment="1" applyProtection="1">
      <alignment horizontal="left" vertical="top" wrapText="1" readingOrder="1"/>
    </xf>
    <xf numFmtId="0" fontId="597" fillId="597" borderId="596" xfId="0" applyFont="1" applyFill="1" applyBorder="1" applyAlignment="1" applyProtection="1">
      <alignment horizontal="left" vertical="top" wrapText="1" readingOrder="1"/>
    </xf>
    <xf numFmtId="3" fontId="598" fillId="598" borderId="597" xfId="0" applyNumberFormat="1" applyFont="1" applyFill="1" applyBorder="1" applyAlignment="1" applyProtection="1">
      <alignment horizontal="right" wrapText="1" readingOrder="1"/>
    </xf>
    <xf numFmtId="0" fontId="599" fillId="599" borderId="598" xfId="0" applyFont="1" applyFill="1" applyBorder="1" applyAlignment="1" applyProtection="1">
      <alignment horizontal="left" vertical="top" wrapText="1" readingOrder="1"/>
    </xf>
    <xf numFmtId="0" fontId="600" fillId="600" borderId="599" xfId="0" applyFont="1" applyFill="1" applyBorder="1" applyAlignment="1" applyProtection="1">
      <alignment horizontal="left" vertical="top" wrapText="1" readingOrder="1"/>
    </xf>
    <xf numFmtId="3" fontId="601" fillId="601" borderId="600" xfId="0" applyNumberFormat="1" applyFont="1" applyFill="1" applyBorder="1" applyAlignment="1" applyProtection="1">
      <alignment horizontal="right" wrapText="1" readingOrder="1"/>
    </xf>
    <xf numFmtId="0" fontId="602" fillId="602" borderId="601" xfId="0" applyFont="1" applyFill="1" applyBorder="1" applyAlignment="1" applyProtection="1">
      <alignment horizontal="left" vertical="top" wrapText="1" readingOrder="1"/>
    </xf>
    <xf numFmtId="0" fontId="603" fillId="603" borderId="602" xfId="0" applyFont="1" applyFill="1" applyBorder="1" applyAlignment="1" applyProtection="1">
      <alignment horizontal="left" vertical="top" wrapText="1" readingOrder="1"/>
    </xf>
    <xf numFmtId="3" fontId="604" fillId="604" borderId="603" xfId="0" applyNumberFormat="1" applyFont="1" applyFill="1" applyBorder="1" applyAlignment="1" applyProtection="1">
      <alignment horizontal="right" wrapText="1" readingOrder="1"/>
    </xf>
    <xf numFmtId="0" fontId="605" fillId="605" borderId="604" xfId="0" applyFont="1" applyFill="1" applyBorder="1" applyAlignment="1" applyProtection="1">
      <alignment horizontal="left" vertical="top" wrapText="1" readingOrder="1"/>
    </xf>
    <xf numFmtId="0" fontId="606" fillId="606" borderId="605" xfId="0" applyFont="1" applyFill="1" applyBorder="1" applyAlignment="1" applyProtection="1">
      <alignment horizontal="left" vertical="top" wrapText="1" readingOrder="1"/>
    </xf>
    <xf numFmtId="3" fontId="607" fillId="607" borderId="606" xfId="0" applyNumberFormat="1" applyFont="1" applyFill="1" applyBorder="1" applyAlignment="1" applyProtection="1">
      <alignment horizontal="right" wrapText="1" readingOrder="1"/>
    </xf>
    <xf numFmtId="0" fontId="608" fillId="608" borderId="607" xfId="0" applyFont="1" applyFill="1" applyBorder="1" applyAlignment="1" applyProtection="1">
      <alignment horizontal="left" vertical="top" wrapText="1" readingOrder="1"/>
    </xf>
    <xf numFmtId="0" fontId="609" fillId="609" borderId="608" xfId="0" applyFont="1" applyFill="1" applyBorder="1" applyAlignment="1" applyProtection="1">
      <alignment horizontal="left" vertical="top" wrapText="1" readingOrder="1"/>
    </xf>
    <xf numFmtId="3" fontId="610" fillId="610" borderId="609" xfId="0" applyNumberFormat="1" applyFont="1" applyFill="1" applyBorder="1" applyAlignment="1" applyProtection="1">
      <alignment horizontal="right" wrapText="1" readingOrder="1"/>
    </xf>
    <xf numFmtId="0" fontId="611" fillId="611" borderId="610" xfId="0" applyFont="1" applyFill="1" applyBorder="1" applyAlignment="1" applyProtection="1">
      <alignment horizontal="left" vertical="top" wrapText="1" readingOrder="1"/>
    </xf>
    <xf numFmtId="0" fontId="612" fillId="612" borderId="611" xfId="0" applyFont="1" applyFill="1" applyBorder="1" applyAlignment="1" applyProtection="1">
      <alignment horizontal="left" vertical="top" wrapText="1" readingOrder="1"/>
    </xf>
    <xf numFmtId="3" fontId="613" fillId="613" borderId="612" xfId="0" applyNumberFormat="1" applyFont="1" applyFill="1" applyBorder="1" applyAlignment="1" applyProtection="1">
      <alignment horizontal="right" wrapText="1" readingOrder="1"/>
    </xf>
    <xf numFmtId="0" fontId="614" fillId="614" borderId="613" xfId="0" applyFont="1" applyFill="1" applyBorder="1" applyAlignment="1" applyProtection="1">
      <alignment horizontal="left" vertical="top" wrapText="1" readingOrder="1"/>
    </xf>
    <xf numFmtId="0" fontId="615" fillId="615" borderId="614" xfId="0" applyFont="1" applyFill="1" applyBorder="1" applyAlignment="1" applyProtection="1">
      <alignment horizontal="left" vertical="top" wrapText="1" readingOrder="1"/>
    </xf>
    <xf numFmtId="3" fontId="616" fillId="616" borderId="615" xfId="0" applyNumberFormat="1" applyFont="1" applyFill="1" applyBorder="1" applyAlignment="1" applyProtection="1">
      <alignment horizontal="right" wrapText="1" readingOrder="1"/>
    </xf>
    <xf numFmtId="0" fontId="617" fillId="617" borderId="616" xfId="0" applyFont="1" applyFill="1" applyBorder="1" applyAlignment="1" applyProtection="1">
      <alignment horizontal="left" vertical="top" wrapText="1" readingOrder="1"/>
    </xf>
    <xf numFmtId="0" fontId="618" fillId="618" borderId="617" xfId="0" applyFont="1" applyFill="1" applyBorder="1" applyAlignment="1" applyProtection="1">
      <alignment horizontal="left" vertical="top" wrapText="1" readingOrder="1"/>
    </xf>
    <xf numFmtId="3" fontId="619" fillId="619" borderId="618" xfId="0" applyNumberFormat="1" applyFont="1" applyFill="1" applyBorder="1" applyAlignment="1" applyProtection="1">
      <alignment horizontal="right" wrapText="1" readingOrder="1"/>
    </xf>
    <xf numFmtId="0" fontId="620" fillId="620" borderId="619" xfId="0" applyFont="1" applyFill="1" applyBorder="1" applyAlignment="1" applyProtection="1">
      <alignment horizontal="left" vertical="top" wrapText="1" readingOrder="1"/>
    </xf>
    <xf numFmtId="0" fontId="621" fillId="621" borderId="620" xfId="0" applyFont="1" applyFill="1" applyBorder="1" applyAlignment="1" applyProtection="1">
      <alignment horizontal="left" vertical="top" wrapText="1" readingOrder="1"/>
    </xf>
    <xf numFmtId="3" fontId="622" fillId="622" borderId="621" xfId="0" applyNumberFormat="1" applyFont="1" applyFill="1" applyBorder="1" applyAlignment="1" applyProtection="1">
      <alignment horizontal="right" wrapText="1" readingOrder="1"/>
    </xf>
    <xf numFmtId="0" fontId="623" fillId="623" borderId="622" xfId="0" applyFont="1" applyFill="1" applyBorder="1" applyAlignment="1" applyProtection="1">
      <alignment horizontal="left" vertical="top" wrapText="1" readingOrder="1"/>
    </xf>
    <xf numFmtId="0" fontId="624" fillId="624" borderId="623" xfId="0" applyFont="1" applyFill="1" applyBorder="1" applyAlignment="1" applyProtection="1">
      <alignment horizontal="left" vertical="top" wrapText="1" readingOrder="1"/>
    </xf>
    <xf numFmtId="3" fontId="625" fillId="625" borderId="624" xfId="0" applyNumberFormat="1" applyFont="1" applyFill="1" applyBorder="1" applyAlignment="1" applyProtection="1">
      <alignment horizontal="right" wrapText="1" readingOrder="1"/>
    </xf>
    <xf numFmtId="0" fontId="626" fillId="626" borderId="625" xfId="0" applyFont="1" applyFill="1" applyBorder="1" applyAlignment="1" applyProtection="1">
      <alignment horizontal="left" vertical="top" wrapText="1" readingOrder="1"/>
    </xf>
    <xf numFmtId="0" fontId="627" fillId="627" borderId="626" xfId="0" applyFont="1" applyFill="1" applyBorder="1" applyAlignment="1" applyProtection="1">
      <alignment horizontal="left" vertical="top" wrapText="1" readingOrder="1"/>
    </xf>
    <xf numFmtId="3" fontId="628" fillId="628" borderId="627" xfId="0" applyNumberFormat="1" applyFont="1" applyFill="1" applyBorder="1" applyAlignment="1" applyProtection="1">
      <alignment horizontal="right" wrapText="1" readingOrder="1"/>
    </xf>
    <xf numFmtId="0" fontId="629" fillId="629" borderId="628" xfId="0" applyFont="1" applyFill="1" applyBorder="1" applyAlignment="1" applyProtection="1">
      <alignment horizontal="left" vertical="top" wrapText="1" readingOrder="1"/>
    </xf>
    <xf numFmtId="0" fontId="630" fillId="630" borderId="629" xfId="0" applyFont="1" applyFill="1" applyBorder="1" applyAlignment="1" applyProtection="1">
      <alignment horizontal="left" vertical="top" wrapText="1" readingOrder="1"/>
    </xf>
    <xf numFmtId="3" fontId="631" fillId="631" borderId="630" xfId="0" applyNumberFormat="1" applyFont="1" applyFill="1" applyBorder="1" applyAlignment="1" applyProtection="1">
      <alignment horizontal="right" wrapText="1" readingOrder="1"/>
    </xf>
    <xf numFmtId="0" fontId="632" fillId="632" borderId="631" xfId="0" applyFont="1" applyFill="1" applyBorder="1" applyAlignment="1" applyProtection="1">
      <alignment horizontal="left" vertical="top" wrapText="1" readingOrder="1"/>
    </xf>
    <xf numFmtId="0" fontId="633" fillId="633" borderId="632" xfId="0" applyFont="1" applyFill="1" applyBorder="1" applyAlignment="1" applyProtection="1">
      <alignment horizontal="left" vertical="top" wrapText="1" readingOrder="1"/>
    </xf>
    <xf numFmtId="0" fontId="634" fillId="634" borderId="633" xfId="0" applyFont="1" applyFill="1" applyBorder="1" applyAlignment="1" applyProtection="1">
      <alignment horizontal="left" vertical="top" wrapText="1" readingOrder="1"/>
    </xf>
    <xf numFmtId="0" fontId="635" fillId="635" borderId="634" xfId="0" applyFont="1" applyFill="1" applyBorder="1" applyAlignment="1" applyProtection="1">
      <alignment horizontal="right" vertical="top" wrapText="1" readingOrder="1"/>
    </xf>
    <xf numFmtId="0" fontId="636" fillId="636" borderId="635" xfId="0" applyFont="1" applyFill="1" applyBorder="1" applyAlignment="1" applyProtection="1">
      <alignment horizontal="left" vertical="top" wrapText="1" readingOrder="1"/>
    </xf>
    <xf numFmtId="0" fontId="637" fillId="637" borderId="636" xfId="0" applyFont="1" applyFill="1" applyBorder="1" applyAlignment="1" applyProtection="1">
      <alignment horizontal="left" vertical="top" wrapText="1" readingOrder="1"/>
    </xf>
    <xf numFmtId="0" fontId="638" fillId="639" borderId="637" xfId="0" applyFont="1" applyFill="1" applyBorder="1" applyAlignment="1" applyProtection="1">
      <alignment horizontal="left" vertical="top" wrapText="1" readingOrder="1"/>
    </xf>
    <xf numFmtId="0" fontId="639" fillId="640" borderId="638" xfId="0" applyFont="1" applyFill="1" applyBorder="1" applyAlignment="1" applyProtection="1">
      <alignment horizontal="left" vertical="top" wrapText="1" readingOrder="1"/>
    </xf>
    <xf numFmtId="3" fontId="640" fillId="641" borderId="639" xfId="0" applyNumberFormat="1" applyFont="1" applyFill="1" applyBorder="1" applyAlignment="1" applyProtection="1">
      <alignment horizontal="right" wrapText="1" readingOrder="1"/>
    </xf>
    <xf numFmtId="0" fontId="641" fillId="642" borderId="640" xfId="0" applyFont="1" applyFill="1" applyBorder="1" applyAlignment="1" applyProtection="1">
      <alignment horizontal="left" vertical="top" wrapText="1" readingOrder="1"/>
    </xf>
    <xf numFmtId="0" fontId="642" fillId="643" borderId="641" xfId="0" applyFont="1" applyFill="1" applyBorder="1" applyAlignment="1" applyProtection="1">
      <alignment horizontal="left" vertical="top" wrapText="1" readingOrder="1"/>
    </xf>
    <xf numFmtId="3" fontId="643" fillId="644" borderId="642" xfId="0" applyNumberFormat="1" applyFont="1" applyFill="1" applyBorder="1" applyAlignment="1" applyProtection="1">
      <alignment horizontal="right" wrapText="1" readingOrder="1"/>
    </xf>
    <xf numFmtId="0" fontId="644" fillId="645" borderId="643" xfId="0" applyFont="1" applyFill="1" applyBorder="1" applyAlignment="1" applyProtection="1">
      <alignment horizontal="left" vertical="top" wrapText="1" readingOrder="1"/>
    </xf>
    <xf numFmtId="0" fontId="645" fillId="646" borderId="644" xfId="0" applyFont="1" applyFill="1" applyBorder="1" applyAlignment="1" applyProtection="1">
      <alignment horizontal="left" vertical="top" wrapText="1" readingOrder="1"/>
    </xf>
    <xf numFmtId="3" fontId="646" fillId="647" borderId="645" xfId="0" applyNumberFormat="1" applyFont="1" applyFill="1" applyBorder="1" applyAlignment="1" applyProtection="1">
      <alignment horizontal="right" wrapText="1" readingOrder="1"/>
    </xf>
    <xf numFmtId="0" fontId="647" fillId="648" borderId="646" xfId="0" applyFont="1" applyFill="1" applyBorder="1" applyAlignment="1" applyProtection="1">
      <alignment horizontal="left" vertical="top" wrapText="1" readingOrder="1"/>
    </xf>
    <xf numFmtId="0" fontId="648" fillId="649" borderId="647" xfId="0" applyFont="1" applyFill="1" applyBorder="1" applyAlignment="1" applyProtection="1">
      <alignment horizontal="left" vertical="top" wrapText="1" readingOrder="1"/>
    </xf>
    <xf numFmtId="3" fontId="649" fillId="650" borderId="648" xfId="0" applyNumberFormat="1" applyFont="1" applyFill="1" applyBorder="1" applyAlignment="1" applyProtection="1">
      <alignment horizontal="right" wrapText="1" readingOrder="1"/>
    </xf>
    <xf numFmtId="0" fontId="650" fillId="651" borderId="649" xfId="0" applyFont="1" applyFill="1" applyBorder="1" applyAlignment="1" applyProtection="1">
      <alignment horizontal="left" vertical="top" wrapText="1" readingOrder="1"/>
    </xf>
    <xf numFmtId="0" fontId="651" fillId="652" borderId="650" xfId="0" applyFont="1" applyFill="1" applyBorder="1" applyAlignment="1" applyProtection="1">
      <alignment horizontal="left" vertical="top" wrapText="1" readingOrder="1"/>
    </xf>
    <xf numFmtId="3" fontId="652" fillId="653" borderId="651" xfId="0" applyNumberFormat="1" applyFont="1" applyFill="1" applyBorder="1" applyAlignment="1" applyProtection="1">
      <alignment horizontal="right" wrapText="1" readingOrder="1"/>
    </xf>
    <xf numFmtId="0" fontId="653" fillId="654" borderId="652" xfId="0" applyFont="1" applyFill="1" applyBorder="1" applyAlignment="1" applyProtection="1">
      <alignment horizontal="left" vertical="top" wrapText="1" readingOrder="1"/>
    </xf>
    <xf numFmtId="0" fontId="654" fillId="655" borderId="653" xfId="0" applyFont="1" applyFill="1" applyBorder="1" applyAlignment="1" applyProtection="1">
      <alignment horizontal="left" vertical="top" wrapText="1" readingOrder="1"/>
    </xf>
    <xf numFmtId="3" fontId="655" fillId="656" borderId="654" xfId="0" applyNumberFormat="1" applyFont="1" applyFill="1" applyBorder="1" applyAlignment="1" applyProtection="1">
      <alignment horizontal="right" wrapText="1" readingOrder="1"/>
    </xf>
    <xf numFmtId="0" fontId="656" fillId="657" borderId="655" xfId="0" applyFont="1" applyFill="1" applyBorder="1" applyAlignment="1" applyProtection="1">
      <alignment horizontal="left" vertical="top" wrapText="1" readingOrder="1"/>
    </xf>
    <xf numFmtId="0" fontId="657" fillId="658" borderId="656" xfId="0" applyFont="1" applyFill="1" applyBorder="1" applyAlignment="1" applyProtection="1">
      <alignment horizontal="left" vertical="top" wrapText="1" readingOrder="1"/>
    </xf>
    <xf numFmtId="3" fontId="658" fillId="659" borderId="657" xfId="0" applyNumberFormat="1" applyFont="1" applyFill="1" applyBorder="1" applyAlignment="1" applyProtection="1">
      <alignment horizontal="right" wrapText="1" readingOrder="1"/>
    </xf>
    <xf numFmtId="0" fontId="659" fillId="660" borderId="658" xfId="0" applyFont="1" applyFill="1" applyBorder="1" applyAlignment="1" applyProtection="1">
      <alignment horizontal="left" vertical="top" wrapText="1" readingOrder="1"/>
    </xf>
    <xf numFmtId="0" fontId="660" fillId="661" borderId="659" xfId="0" applyFont="1" applyFill="1" applyBorder="1" applyAlignment="1" applyProtection="1">
      <alignment horizontal="left" vertical="top" wrapText="1" readingOrder="1"/>
    </xf>
    <xf numFmtId="3" fontId="661" fillId="662" borderId="660" xfId="0" applyNumberFormat="1" applyFont="1" applyFill="1" applyBorder="1" applyAlignment="1" applyProtection="1">
      <alignment horizontal="right" wrapText="1" readingOrder="1"/>
    </xf>
    <xf numFmtId="0" fontId="662" fillId="663" borderId="661" xfId="0" applyFont="1" applyFill="1" applyBorder="1" applyAlignment="1" applyProtection="1">
      <alignment horizontal="left" vertical="top" wrapText="1" readingOrder="1"/>
    </xf>
    <xf numFmtId="0" fontId="663" fillId="664" borderId="662" xfId="0" applyFont="1" applyFill="1" applyBorder="1" applyAlignment="1" applyProtection="1">
      <alignment horizontal="left" vertical="top" wrapText="1" readingOrder="1"/>
    </xf>
    <xf numFmtId="3" fontId="664" fillId="665" borderId="663" xfId="0" applyNumberFormat="1" applyFont="1" applyFill="1" applyBorder="1" applyAlignment="1" applyProtection="1">
      <alignment horizontal="right" wrapText="1" readingOrder="1"/>
    </xf>
    <xf numFmtId="0" fontId="665" fillId="666" borderId="664" xfId="0" applyFont="1" applyFill="1" applyBorder="1" applyAlignment="1" applyProtection="1">
      <alignment horizontal="left" vertical="top" wrapText="1" readingOrder="1"/>
    </xf>
    <xf numFmtId="0" fontId="666" fillId="667" borderId="665" xfId="0" applyFont="1" applyFill="1" applyBorder="1" applyAlignment="1" applyProtection="1">
      <alignment horizontal="left" vertical="top" wrapText="1" readingOrder="1"/>
    </xf>
    <xf numFmtId="3" fontId="667" fillId="668" borderId="666" xfId="0" applyNumberFormat="1" applyFont="1" applyFill="1" applyBorder="1" applyAlignment="1" applyProtection="1">
      <alignment horizontal="right" wrapText="1" readingOrder="1"/>
    </xf>
    <xf numFmtId="0" fontId="668" fillId="669" borderId="667" xfId="0" applyFont="1" applyFill="1" applyBorder="1" applyAlignment="1" applyProtection="1">
      <alignment horizontal="left" vertical="top" wrapText="1" readingOrder="1"/>
    </xf>
    <xf numFmtId="0" fontId="669" fillId="670" borderId="668" xfId="0" applyFont="1" applyFill="1" applyBorder="1" applyAlignment="1" applyProtection="1">
      <alignment horizontal="left" vertical="top" wrapText="1" readingOrder="1"/>
    </xf>
    <xf numFmtId="3" fontId="670" fillId="671" borderId="669" xfId="0" applyNumberFormat="1" applyFont="1" applyFill="1" applyBorder="1" applyAlignment="1" applyProtection="1">
      <alignment horizontal="right" wrapText="1" readingOrder="1"/>
    </xf>
    <xf numFmtId="0" fontId="671" fillId="672" borderId="670" xfId="0" applyFont="1" applyFill="1" applyBorder="1" applyAlignment="1" applyProtection="1">
      <alignment horizontal="left" vertical="top" wrapText="1" readingOrder="1"/>
    </xf>
    <xf numFmtId="0" fontId="672" fillId="673" borderId="671" xfId="0" applyFont="1" applyFill="1" applyBorder="1" applyAlignment="1" applyProtection="1">
      <alignment horizontal="left" vertical="top" wrapText="1" readingOrder="1"/>
    </xf>
    <xf numFmtId="3" fontId="673" fillId="674" borderId="672" xfId="0" applyNumberFormat="1" applyFont="1" applyFill="1" applyBorder="1" applyAlignment="1" applyProtection="1">
      <alignment horizontal="right" wrapText="1" readingOrder="1"/>
    </xf>
    <xf numFmtId="0" fontId="674" fillId="675" borderId="673" xfId="0" applyFont="1" applyFill="1" applyBorder="1" applyAlignment="1" applyProtection="1">
      <alignment horizontal="left" vertical="top" wrapText="1" readingOrder="1"/>
    </xf>
    <xf numFmtId="0" fontId="675" fillId="676" borderId="674" xfId="0" applyFont="1" applyFill="1" applyBorder="1" applyAlignment="1" applyProtection="1">
      <alignment horizontal="left" vertical="top" wrapText="1" readingOrder="1"/>
    </xf>
    <xf numFmtId="3" fontId="676" fillId="677" borderId="675" xfId="0" applyNumberFormat="1" applyFont="1" applyFill="1" applyBorder="1" applyAlignment="1" applyProtection="1">
      <alignment horizontal="right" wrapText="1" readingOrder="1"/>
    </xf>
    <xf numFmtId="0" fontId="677" fillId="678" borderId="676" xfId="0" applyFont="1" applyFill="1" applyBorder="1" applyAlignment="1" applyProtection="1">
      <alignment horizontal="left" vertical="top" wrapText="1" readingOrder="1"/>
    </xf>
    <xf numFmtId="0" fontId="678" fillId="679" borderId="677" xfId="0" applyFont="1" applyFill="1" applyBorder="1" applyAlignment="1" applyProtection="1">
      <alignment horizontal="left" vertical="top" wrapText="1" readingOrder="1"/>
    </xf>
    <xf numFmtId="3" fontId="679" fillId="680" borderId="678" xfId="0" applyNumberFormat="1" applyFont="1" applyFill="1" applyBorder="1" applyAlignment="1" applyProtection="1">
      <alignment horizontal="right" wrapText="1" readingOrder="1"/>
    </xf>
    <xf numFmtId="0" fontId="680" fillId="681" borderId="679" xfId="0" applyFont="1" applyFill="1" applyBorder="1" applyAlignment="1" applyProtection="1">
      <alignment horizontal="left" vertical="top" wrapText="1" readingOrder="1"/>
    </xf>
    <xf numFmtId="0" fontId="681" fillId="682" borderId="680" xfId="0" applyFont="1" applyFill="1" applyBorder="1" applyAlignment="1" applyProtection="1">
      <alignment horizontal="left" vertical="top" wrapText="1" readingOrder="1"/>
    </xf>
    <xf numFmtId="3" fontId="682" fillId="683" borderId="681" xfId="0" applyNumberFormat="1" applyFont="1" applyFill="1" applyBorder="1" applyAlignment="1" applyProtection="1">
      <alignment horizontal="right" wrapText="1" readingOrder="1"/>
    </xf>
    <xf numFmtId="0" fontId="683" fillId="684" borderId="682" xfId="0" applyFont="1" applyFill="1" applyBorder="1" applyAlignment="1" applyProtection="1">
      <alignment horizontal="left" vertical="top" wrapText="1" readingOrder="1"/>
    </xf>
    <xf numFmtId="0" fontId="684" fillId="685" borderId="683" xfId="0" applyFont="1" applyFill="1" applyBorder="1" applyAlignment="1" applyProtection="1">
      <alignment horizontal="left" vertical="top" wrapText="1" readingOrder="1"/>
    </xf>
    <xf numFmtId="3" fontId="685" fillId="686" borderId="684" xfId="0" applyNumberFormat="1" applyFont="1" applyFill="1" applyBorder="1" applyAlignment="1" applyProtection="1">
      <alignment horizontal="right" wrapText="1" readingOrder="1"/>
    </xf>
    <xf numFmtId="0" fontId="686" fillId="687" borderId="685" xfId="0" applyFont="1" applyFill="1" applyBorder="1" applyAlignment="1" applyProtection="1">
      <alignment horizontal="left" vertical="top" wrapText="1" readingOrder="1"/>
    </xf>
    <xf numFmtId="0" fontId="687" fillId="688" borderId="686" xfId="0" applyFont="1" applyFill="1" applyBorder="1" applyAlignment="1" applyProtection="1">
      <alignment horizontal="left" vertical="top" wrapText="1" readingOrder="1"/>
    </xf>
    <xf numFmtId="3" fontId="688" fillId="689" borderId="687" xfId="0" applyNumberFormat="1" applyFont="1" applyFill="1" applyBorder="1" applyAlignment="1" applyProtection="1">
      <alignment horizontal="right" wrapText="1" readingOrder="1"/>
    </xf>
    <xf numFmtId="0" fontId="689" fillId="690" borderId="688" xfId="0" applyFont="1" applyFill="1" applyBorder="1" applyAlignment="1" applyProtection="1">
      <alignment horizontal="left" vertical="top" wrapText="1" readingOrder="1"/>
    </xf>
    <xf numFmtId="0" fontId="690" fillId="691" borderId="689" xfId="0" applyFont="1" applyFill="1" applyBorder="1" applyAlignment="1" applyProtection="1">
      <alignment horizontal="left" vertical="top" wrapText="1" readingOrder="1"/>
    </xf>
    <xf numFmtId="3" fontId="691" fillId="692" borderId="690" xfId="0" applyNumberFormat="1" applyFont="1" applyFill="1" applyBorder="1" applyAlignment="1" applyProtection="1">
      <alignment horizontal="right" wrapText="1" readingOrder="1"/>
    </xf>
    <xf numFmtId="0" fontId="692" fillId="693" borderId="691" xfId="0" applyFont="1" applyFill="1" applyBorder="1" applyAlignment="1" applyProtection="1">
      <alignment horizontal="left" vertical="top" wrapText="1" readingOrder="1"/>
    </xf>
    <xf numFmtId="0" fontId="693" fillId="694" borderId="692" xfId="0" applyFont="1" applyFill="1" applyBorder="1" applyAlignment="1" applyProtection="1">
      <alignment horizontal="left" vertical="top" wrapText="1" readingOrder="1"/>
    </xf>
    <xf numFmtId="3" fontId="694" fillId="695" borderId="693" xfId="0" applyNumberFormat="1" applyFont="1" applyFill="1" applyBorder="1" applyAlignment="1" applyProtection="1">
      <alignment horizontal="right" wrapText="1" readingOrder="1"/>
    </xf>
    <xf numFmtId="0" fontId="695" fillId="696" borderId="694" xfId="0" applyFont="1" applyFill="1" applyBorder="1" applyAlignment="1" applyProtection="1">
      <alignment horizontal="left" vertical="top" wrapText="1" readingOrder="1"/>
    </xf>
    <xf numFmtId="0" fontId="696" fillId="697" borderId="695" xfId="0" applyFont="1" applyFill="1" applyBorder="1" applyAlignment="1" applyProtection="1">
      <alignment horizontal="left" vertical="top" wrapText="1" readingOrder="1"/>
    </xf>
    <xf numFmtId="3" fontId="697" fillId="698" borderId="696" xfId="0" applyNumberFormat="1" applyFont="1" applyFill="1" applyBorder="1" applyAlignment="1" applyProtection="1">
      <alignment horizontal="right" wrapText="1" readingOrder="1"/>
    </xf>
    <xf numFmtId="0" fontId="698" fillId="699" borderId="697" xfId="0" applyFont="1" applyFill="1" applyBorder="1" applyAlignment="1" applyProtection="1">
      <alignment horizontal="left" vertical="top" wrapText="1" readingOrder="1"/>
    </xf>
    <xf numFmtId="0" fontId="699" fillId="700" borderId="698" xfId="0" applyFont="1" applyFill="1" applyBorder="1" applyAlignment="1" applyProtection="1">
      <alignment horizontal="left" vertical="top" wrapText="1" readingOrder="1"/>
    </xf>
    <xf numFmtId="3" fontId="700" fillId="701" borderId="699" xfId="0" applyNumberFormat="1" applyFont="1" applyFill="1" applyBorder="1" applyAlignment="1" applyProtection="1">
      <alignment horizontal="right" wrapText="1" readingOrder="1"/>
    </xf>
    <xf numFmtId="0" fontId="701" fillId="702" borderId="700" xfId="0" applyFont="1" applyFill="1" applyBorder="1" applyAlignment="1" applyProtection="1">
      <alignment horizontal="left" vertical="top" wrapText="1" readingOrder="1"/>
    </xf>
    <xf numFmtId="0" fontId="702" fillId="703" borderId="701" xfId="0" applyFont="1" applyFill="1" applyBorder="1" applyAlignment="1" applyProtection="1">
      <alignment horizontal="left" vertical="top" wrapText="1" readingOrder="1"/>
    </xf>
    <xf numFmtId="3" fontId="703" fillId="704" borderId="702" xfId="0" applyNumberFormat="1" applyFont="1" applyFill="1" applyBorder="1" applyAlignment="1" applyProtection="1">
      <alignment horizontal="right" wrapText="1" readingOrder="1"/>
    </xf>
    <xf numFmtId="0" fontId="704" fillId="705" borderId="703" xfId="0" applyFont="1" applyFill="1" applyBorder="1" applyAlignment="1" applyProtection="1">
      <alignment horizontal="left" vertical="top" wrapText="1" readingOrder="1"/>
    </xf>
    <xf numFmtId="0" fontId="705" fillId="706" borderId="704" xfId="0" applyFont="1" applyFill="1" applyBorder="1" applyAlignment="1" applyProtection="1">
      <alignment horizontal="left" vertical="top" wrapText="1" readingOrder="1"/>
    </xf>
    <xf numFmtId="3" fontId="706" fillId="707" borderId="705" xfId="0" applyNumberFormat="1" applyFont="1" applyFill="1" applyBorder="1" applyAlignment="1" applyProtection="1">
      <alignment horizontal="right" wrapText="1" readingOrder="1"/>
    </xf>
    <xf numFmtId="0" fontId="707" fillId="708" borderId="706" xfId="0" applyFont="1" applyFill="1" applyBorder="1" applyAlignment="1" applyProtection="1">
      <alignment horizontal="left" vertical="top" wrapText="1" readingOrder="1"/>
    </xf>
    <xf numFmtId="0" fontId="708" fillId="709" borderId="707" xfId="0" applyFont="1" applyFill="1" applyBorder="1" applyAlignment="1" applyProtection="1">
      <alignment horizontal="left" vertical="top" wrapText="1" readingOrder="1"/>
    </xf>
    <xf numFmtId="3" fontId="709" fillId="711" borderId="708" xfId="0" applyNumberFormat="1" applyFont="1" applyFill="1" applyBorder="1" applyAlignment="1" applyProtection="1">
      <alignment horizontal="right" wrapText="1" readingOrder="1"/>
    </xf>
    <xf numFmtId="0" fontId="710" fillId="712" borderId="709" xfId="0" applyFont="1" applyFill="1" applyBorder="1" applyAlignment="1" applyProtection="1">
      <alignment horizontal="left" vertical="top" wrapText="1"/>
    </xf>
    <xf numFmtId="0" fontId="711" fillId="713" borderId="710" xfId="0" applyFont="1" applyFill="1" applyBorder="1" applyAlignment="1" applyProtection="1">
      <alignment horizontal="left" vertical="top" wrapText="1"/>
    </xf>
    <xf numFmtId="0" fontId="712" fillId="714" borderId="711" xfId="0" applyFont="1" applyFill="1" applyBorder="1" applyAlignment="1" applyProtection="1">
      <alignment horizontal="left" vertical="top" wrapText="1"/>
    </xf>
    <xf numFmtId="0" fontId="713" fillId="715" borderId="712" xfId="0" applyFont="1" applyFill="1" applyBorder="1" applyAlignment="1" applyProtection="1">
      <alignment horizontal="left" vertical="top" wrapText="1"/>
    </xf>
    <xf numFmtId="0" fontId="714" fillId="716" borderId="713" xfId="0" applyFont="1" applyFill="1" applyBorder="1" applyAlignment="1" applyProtection="1">
      <alignment horizontal="left" vertical="top" wrapText="1"/>
    </xf>
    <xf numFmtId="0" fontId="715" fillId="717" borderId="714" xfId="0" applyFont="1" applyFill="1" applyBorder="1" applyAlignment="1" applyProtection="1">
      <alignment horizontal="left" vertical="top" wrapText="1"/>
    </xf>
    <xf numFmtId="0" fontId="716" fillId="718" borderId="715" xfId="0" applyFont="1" applyFill="1" applyBorder="1" applyAlignment="1" applyProtection="1">
      <alignment horizontal="left" vertical="top" wrapText="1"/>
    </xf>
    <xf numFmtId="0" fontId="717" fillId="719" borderId="716" xfId="0" applyFont="1" applyFill="1" applyBorder="1" applyAlignment="1" applyProtection="1">
      <alignment horizontal="left" vertical="top" wrapText="1"/>
    </xf>
    <xf numFmtId="0" fontId="718" fillId="720" borderId="717" xfId="0" applyFont="1" applyFill="1" applyBorder="1" applyAlignment="1" applyProtection="1">
      <alignment horizontal="left" vertical="top" wrapText="1"/>
    </xf>
    <xf numFmtId="0" fontId="719" fillId="721" borderId="718" xfId="0" applyFont="1" applyFill="1" applyBorder="1" applyAlignment="1" applyProtection="1">
      <alignment horizontal="left" vertical="top" wrapText="1"/>
    </xf>
    <xf numFmtId="0" fontId="720" fillId="722" borderId="719" xfId="0" applyFont="1" applyFill="1" applyBorder="1" applyAlignment="1" applyProtection="1">
      <alignment horizontal="left" vertical="top" wrapText="1"/>
    </xf>
    <xf numFmtId="0" fontId="721" fillId="723" borderId="720" xfId="0" applyFont="1" applyFill="1" applyBorder="1" applyAlignment="1" applyProtection="1">
      <alignment horizontal="left" vertical="top" wrapText="1"/>
    </xf>
    <xf numFmtId="0" fontId="722" fillId="724" borderId="721" xfId="0" applyFont="1" applyFill="1" applyBorder="1" applyAlignment="1" applyProtection="1">
      <alignment horizontal="left" vertical="top" wrapText="1"/>
    </xf>
    <xf numFmtId="0" fontId="0" fillId="0" borderId="721" xfId="0" applyBorder="1"/>
    <xf numFmtId="0" fontId="1" fillId="724" borderId="721" xfId="0" applyFont="1" applyFill="1" applyBorder="1" applyAlignment="1" applyProtection="1">
      <alignment horizontal="left" readingOrder="1"/>
    </xf>
    <xf numFmtId="0" fontId="2" fillId="724" borderId="721" xfId="0" applyFont="1" applyFill="1" applyBorder="1" applyAlignment="1" applyProtection="1">
      <alignment horizontal="left" readingOrder="1"/>
    </xf>
    <xf numFmtId="0" fontId="7" fillId="709" borderId="708" xfId="0" applyFont="1" applyFill="1" applyBorder="1" applyAlignment="1" applyProtection="1">
      <alignment horizontal="left" vertical="top" wrapText="1" readingOrder="1"/>
    </xf>
    <xf numFmtId="0" fontId="2" fillId="710" borderId="708" xfId="0" applyFont="1" applyFill="1" applyBorder="1" applyAlignment="1" applyProtection="1">
      <alignment horizontal="left" vertical="top" wrapText="1" readingOrder="1"/>
    </xf>
    <xf numFmtId="0" fontId="10" fillId="638" borderId="632" xfId="0" applyFont="1" applyFill="1" applyBorder="1" applyAlignment="1" applyProtection="1">
      <alignment horizontal="left" vertical="top" wrapText="1" readingOrder="1"/>
    </xf>
    <xf numFmtId="0" fontId="10" fillId="638" borderId="721" xfId="0" applyFont="1" applyFill="1" applyBorder="1" applyAlignment="1" applyProtection="1">
      <alignment horizontal="left" vertical="top" wrapText="1" readingOrder="1"/>
    </xf>
    <xf numFmtId="0" fontId="10" fillId="638" borderId="635" xfId="0" applyFont="1" applyFill="1" applyBorder="1" applyAlignment="1" applyProtection="1">
      <alignment horizontal="right" vertical="top" wrapText="1" readingOrder="1"/>
    </xf>
    <xf numFmtId="0" fontId="10" fillId="638" borderId="635" xfId="0" applyFont="1" applyFill="1" applyBorder="1" applyAlignment="1" applyProtection="1">
      <alignment horizontal="left" vertical="top" wrapText="1" readingOrder="1"/>
    </xf>
    <xf numFmtId="0" fontId="10" fillId="709" borderId="708" xfId="0" applyFont="1" applyFill="1" applyBorder="1" applyAlignment="1" applyProtection="1">
      <alignment horizontal="left" vertical="top" wrapText="1" readingOrder="1"/>
    </xf>
    <xf numFmtId="3" fontId="2" fillId="724" borderId="708" xfId="0" applyNumberFormat="1" applyFont="1" applyFill="1" applyBorder="1" applyAlignment="1" applyProtection="1">
      <alignment horizontal="right" wrapText="1" readingOrder="1"/>
    </xf>
    <xf numFmtId="164" fontId="328" fillId="328" borderId="327" xfId="0" applyNumberFormat="1" applyFont="1" applyFill="1" applyBorder="1" applyAlignment="1" applyProtection="1">
      <alignment horizontal="right" wrapText="1" readingOrder="1"/>
    </xf>
    <xf numFmtId="0" fontId="724" fillId="0" borderId="722" xfId="0" applyFont="1" applyBorder="1"/>
    <xf numFmtId="0" fontId="725" fillId="726" borderId="723" xfId="0" applyFont="1" applyFill="1" applyBorder="1" applyAlignment="1" applyProtection="1">
      <alignment horizontal="left" vertical="top" wrapText="1" readingOrder="1"/>
    </xf>
    <xf numFmtId="0" fontId="726" fillId="725" borderId="724" xfId="0" applyFont="1" applyFill="1" applyBorder="1"/>
    <xf numFmtId="0" fontId="727" fillId="726" borderId="722" xfId="0" applyFont="1" applyFill="1" applyBorder="1" applyAlignment="1" applyProtection="1">
      <alignment horizontal="left" vertical="top" wrapText="1" readingOrder="1"/>
    </xf>
    <xf numFmtId="0" fontId="724" fillId="0" borderId="724" xfId="0" applyFont="1" applyBorder="1"/>
    <xf numFmtId="164" fontId="726" fillId="0" borderId="725" xfId="1" applyNumberFormat="1" applyFont="1" applyBorder="1" applyAlignment="1">
      <alignment horizontal="center"/>
    </xf>
    <xf numFmtId="164" fontId="726" fillId="0" borderId="727" xfId="1" applyNumberFormat="1" applyFont="1" applyBorder="1" applyAlignment="1">
      <alignment horizontal="center"/>
    </xf>
    <xf numFmtId="164" fontId="726" fillId="0" borderId="726" xfId="1" applyNumberFormat="1" applyFont="1" applyBorder="1" applyAlignment="1">
      <alignment horizontal="center"/>
    </xf>
    <xf numFmtId="164" fontId="726" fillId="0" borderId="726" xfId="0" applyNumberFormat="1" applyFont="1" applyBorder="1" applyAlignment="1">
      <alignment horizontal="center"/>
    </xf>
    <xf numFmtId="164" fontId="726" fillId="728" borderId="725" xfId="0" applyNumberFormat="1" applyFont="1" applyFill="1" applyBorder="1" applyAlignment="1">
      <alignment horizontal="center"/>
    </xf>
    <xf numFmtId="164" fontId="726" fillId="728" borderId="727" xfId="0" applyNumberFormat="1" applyFont="1" applyFill="1" applyBorder="1" applyAlignment="1">
      <alignment horizontal="center"/>
    </xf>
    <xf numFmtId="164" fontId="726" fillId="0" borderId="725" xfId="0" applyNumberFormat="1" applyFont="1" applyBorder="1" applyAlignment="1">
      <alignment horizontal="center"/>
    </xf>
    <xf numFmtId="164" fontId="726" fillId="0" borderId="727" xfId="0" applyNumberFormat="1" applyFont="1" applyBorder="1" applyAlignment="1">
      <alignment horizontal="center"/>
    </xf>
    <xf numFmtId="164" fontId="724" fillId="0" borderId="632" xfId="1" applyNumberFormat="1" applyFont="1" applyBorder="1" applyAlignment="1">
      <alignment horizontal="center"/>
    </xf>
    <xf numFmtId="164" fontId="724" fillId="0" borderId="635" xfId="1" applyNumberFormat="1" applyFont="1" applyBorder="1" applyAlignment="1">
      <alignment horizontal="center"/>
    </xf>
    <xf numFmtId="164" fontId="724" fillId="0" borderId="721" xfId="1" applyNumberFormat="1" applyFont="1" applyBorder="1" applyAlignment="1">
      <alignment horizontal="center"/>
    </xf>
    <xf numFmtId="164" fontId="724" fillId="0" borderId="721" xfId="0" applyNumberFormat="1" applyFont="1" applyBorder="1" applyAlignment="1">
      <alignment horizontal="center"/>
    </xf>
    <xf numFmtId="164" fontId="724" fillId="728" borderId="632" xfId="0" applyNumberFormat="1" applyFont="1" applyFill="1" applyBorder="1" applyAlignment="1">
      <alignment horizontal="center"/>
    </xf>
    <xf numFmtId="164" fontId="724" fillId="728" borderId="635" xfId="0" applyNumberFormat="1" applyFont="1" applyFill="1" applyBorder="1" applyAlignment="1">
      <alignment horizontal="center"/>
    </xf>
    <xf numFmtId="164" fontId="724" fillId="0" borderId="632" xfId="0" applyNumberFormat="1" applyFont="1" applyBorder="1" applyAlignment="1">
      <alignment horizontal="center"/>
    </xf>
    <xf numFmtId="164" fontId="724" fillId="0" borderId="635" xfId="0" applyNumberFormat="1" applyFont="1" applyBorder="1" applyAlignment="1">
      <alignment horizontal="center"/>
    </xf>
    <xf numFmtId="164" fontId="726" fillId="725" borderId="728" xfId="0" applyNumberFormat="1" applyFont="1" applyFill="1" applyBorder="1" applyAlignment="1">
      <alignment horizontal="center"/>
    </xf>
    <xf numFmtId="164" fontId="726" fillId="725" borderId="730" xfId="0" applyNumberFormat="1" applyFont="1" applyFill="1" applyBorder="1" applyAlignment="1">
      <alignment horizontal="center"/>
    </xf>
    <xf numFmtId="164" fontId="726" fillId="725" borderId="729" xfId="0" applyNumberFormat="1" applyFont="1" applyFill="1" applyBorder="1" applyAlignment="1">
      <alignment horizontal="center"/>
    </xf>
    <xf numFmtId="164" fontId="724" fillId="728" borderId="725" xfId="0" applyNumberFormat="1" applyFont="1" applyFill="1" applyBorder="1" applyAlignment="1">
      <alignment horizontal="center"/>
    </xf>
    <xf numFmtId="164" fontId="724" fillId="728" borderId="727" xfId="0" applyNumberFormat="1" applyFont="1" applyFill="1" applyBorder="1" applyAlignment="1">
      <alignment horizontal="center"/>
    </xf>
    <xf numFmtId="164" fontId="724" fillId="728" borderId="728" xfId="0" applyNumberFormat="1" applyFont="1" applyFill="1" applyBorder="1" applyAlignment="1">
      <alignment horizontal="center"/>
    </xf>
    <xf numFmtId="164" fontId="724" fillId="728" borderId="730" xfId="0" applyNumberFormat="1" applyFont="1" applyFill="1" applyBorder="1" applyAlignment="1">
      <alignment horizontal="center"/>
    </xf>
    <xf numFmtId="0" fontId="725" fillId="727" borderId="722" xfId="0" applyFont="1" applyFill="1" applyBorder="1" applyAlignment="1" applyProtection="1">
      <alignment horizontal="left" vertical="top" wrapText="1" readingOrder="1"/>
    </xf>
    <xf numFmtId="164" fontId="724" fillId="727" borderId="725" xfId="1" applyNumberFormat="1" applyFont="1" applyFill="1" applyBorder="1" applyAlignment="1">
      <alignment horizontal="center"/>
    </xf>
    <xf numFmtId="164" fontId="724" fillId="727" borderId="727" xfId="1" applyNumberFormat="1" applyFont="1" applyFill="1" applyBorder="1" applyAlignment="1">
      <alignment horizontal="center"/>
    </xf>
    <xf numFmtId="164" fontId="724" fillId="727" borderId="726" xfId="1" applyNumberFormat="1" applyFont="1" applyFill="1" applyBorder="1" applyAlignment="1">
      <alignment horizontal="center"/>
    </xf>
    <xf numFmtId="164" fontId="724" fillId="727" borderId="726" xfId="0" applyNumberFormat="1" applyFont="1" applyFill="1" applyBorder="1" applyAlignment="1">
      <alignment horizontal="center"/>
    </xf>
    <xf numFmtId="164" fontId="724" fillId="727" borderId="725" xfId="0" applyNumberFormat="1" applyFont="1" applyFill="1" applyBorder="1" applyAlignment="1">
      <alignment horizontal="center"/>
    </xf>
    <xf numFmtId="164" fontId="724" fillId="727" borderId="727" xfId="0" applyNumberFormat="1" applyFont="1" applyFill="1" applyBorder="1" applyAlignment="1">
      <alignment horizontal="center"/>
    </xf>
    <xf numFmtId="0" fontId="725" fillId="727" borderId="723" xfId="0" applyFont="1" applyFill="1" applyBorder="1" applyAlignment="1" applyProtection="1">
      <alignment horizontal="left" vertical="top" wrapText="1" readingOrder="1"/>
    </xf>
    <xf numFmtId="164" fontId="724" fillId="727" borderId="632" xfId="1" applyNumberFormat="1" applyFont="1" applyFill="1" applyBorder="1" applyAlignment="1">
      <alignment horizontal="center"/>
    </xf>
    <xf numFmtId="164" fontId="724" fillId="727" borderId="635" xfId="1" applyNumberFormat="1" applyFont="1" applyFill="1" applyBorder="1" applyAlignment="1">
      <alignment horizontal="center"/>
    </xf>
    <xf numFmtId="164" fontId="724" fillId="727" borderId="721" xfId="1" applyNumberFormat="1" applyFont="1" applyFill="1" applyBorder="1" applyAlignment="1">
      <alignment horizontal="center"/>
    </xf>
    <xf numFmtId="164" fontId="724" fillId="727" borderId="721" xfId="0" applyNumberFormat="1" applyFont="1" applyFill="1" applyBorder="1" applyAlignment="1">
      <alignment horizontal="center"/>
    </xf>
    <xf numFmtId="164" fontId="724" fillId="727" borderId="632" xfId="0" applyNumberFormat="1" applyFont="1" applyFill="1" applyBorder="1" applyAlignment="1">
      <alignment horizontal="center"/>
    </xf>
    <xf numFmtId="164" fontId="724" fillId="727" borderId="635" xfId="0" applyNumberFormat="1" applyFont="1" applyFill="1" applyBorder="1" applyAlignment="1">
      <alignment horizontal="center"/>
    </xf>
    <xf numFmtId="0" fontId="725" fillId="727" borderId="724" xfId="0" applyFont="1" applyFill="1" applyBorder="1" applyAlignment="1" applyProtection="1">
      <alignment horizontal="left" vertical="top" wrapText="1" readingOrder="1"/>
    </xf>
    <xf numFmtId="164" fontId="724" fillId="727" borderId="728" xfId="1" applyNumberFormat="1" applyFont="1" applyFill="1" applyBorder="1" applyAlignment="1">
      <alignment horizontal="center"/>
    </xf>
    <xf numFmtId="164" fontId="724" fillId="727" borderId="730" xfId="1" applyNumberFormat="1" applyFont="1" applyFill="1" applyBorder="1" applyAlignment="1">
      <alignment horizontal="center"/>
    </xf>
    <xf numFmtId="164" fontId="724" fillId="727" borderId="729" xfId="1" applyNumberFormat="1" applyFont="1" applyFill="1" applyBorder="1" applyAlignment="1">
      <alignment horizontal="center"/>
    </xf>
    <xf numFmtId="164" fontId="724" fillId="727" borderId="729" xfId="0" applyNumberFormat="1" applyFont="1" applyFill="1" applyBorder="1" applyAlignment="1">
      <alignment horizontal="center"/>
    </xf>
    <xf numFmtId="164" fontId="724" fillId="727" borderId="728" xfId="0" applyNumberFormat="1" applyFont="1" applyFill="1" applyBorder="1" applyAlignment="1">
      <alignment horizontal="center"/>
    </xf>
    <xf numFmtId="164" fontId="724" fillId="727" borderId="730" xfId="0" applyNumberFormat="1" applyFont="1" applyFill="1" applyBorder="1" applyAlignment="1">
      <alignment horizontal="center"/>
    </xf>
    <xf numFmtId="0" fontId="726" fillId="0" borderId="728" xfId="0" applyFont="1" applyBorder="1"/>
    <xf numFmtId="0" fontId="726" fillId="0" borderId="729" xfId="0" applyFont="1" applyBorder="1"/>
    <xf numFmtId="0" fontId="726" fillId="728" borderId="729" xfId="0" applyFont="1" applyFill="1" applyBorder="1"/>
    <xf numFmtId="0" fontId="726" fillId="0" borderId="730" xfId="0" applyFont="1" applyBorder="1"/>
    <xf numFmtId="0" fontId="728" fillId="726" borderId="721" xfId="0" applyFont="1" applyFill="1" applyBorder="1" applyAlignment="1" applyProtection="1">
      <alignment horizontal="left" wrapText="1" readingOrder="1"/>
    </xf>
    <xf numFmtId="0" fontId="10" fillId="638" borderId="635" xfId="0" applyFont="1" applyFill="1" applyBorder="1" applyAlignment="1" applyProtection="1">
      <alignment horizontal="right" vertical="top" wrapText="1" readingOrder="1"/>
    </xf>
    <xf numFmtId="0" fontId="10" fillId="638" borderId="635" xfId="0" applyFont="1" applyFill="1" applyBorder="1" applyAlignment="1" applyProtection="1">
      <alignment horizontal="left" vertical="top" wrapText="1" readingOrder="1"/>
    </xf>
    <xf numFmtId="4" fontId="2" fillId="724" borderId="708" xfId="0" applyNumberFormat="1" applyFont="1" applyFill="1" applyBorder="1" applyAlignment="1" applyProtection="1">
      <alignment horizontal="right" wrapText="1" readingOrder="1"/>
    </xf>
    <xf numFmtId="0" fontId="10" fillId="725" borderId="708" xfId="0" applyFont="1" applyFill="1" applyBorder="1" applyAlignment="1" applyProtection="1">
      <alignment horizontal="left" vertical="top" wrapText="1" readingOrder="1"/>
    </xf>
    <xf numFmtId="4" fontId="0" fillId="725" borderId="0" xfId="0" applyNumberFormat="1" applyFill="1"/>
    <xf numFmtId="0" fontId="729" fillId="724" borderId="721" xfId="0" applyFont="1" applyFill="1" applyBorder="1" applyProtection="1"/>
    <xf numFmtId="0" fontId="10" fillId="709" borderId="708" xfId="2" applyFont="1" applyFill="1" applyBorder="1" applyAlignment="1" applyProtection="1">
      <alignment horizontal="left" vertical="top" wrapText="1" readingOrder="1"/>
    </xf>
    <xf numFmtId="4" fontId="2" fillId="724" borderId="708" xfId="2" applyNumberFormat="1" applyFont="1" applyFill="1" applyBorder="1" applyAlignment="1" applyProtection="1">
      <alignment horizontal="right" wrapText="1" readingOrder="1"/>
    </xf>
    <xf numFmtId="0" fontId="2" fillId="710" borderId="708" xfId="2" applyFont="1" applyFill="1" applyBorder="1" applyAlignment="1" applyProtection="1">
      <alignment horizontal="right" vertical="top" wrapText="1" readingOrder="1"/>
    </xf>
    <xf numFmtId="0" fontId="2" fillId="710" borderId="721" xfId="0" applyFont="1" applyFill="1" applyBorder="1" applyAlignment="1" applyProtection="1">
      <alignment horizontal="left" vertical="top" wrapText="1" readingOrder="1"/>
    </xf>
    <xf numFmtId="0" fontId="10" fillId="638" borderId="721" xfId="0" applyFont="1" applyFill="1" applyBorder="1" applyAlignment="1" applyProtection="1">
      <alignment horizontal="right" vertical="top" wrapText="1" readingOrder="1"/>
    </xf>
    <xf numFmtId="4" fontId="2" fillId="724" borderId="721" xfId="0" applyNumberFormat="1" applyFont="1" applyFill="1" applyBorder="1" applyAlignment="1" applyProtection="1">
      <alignment horizontal="right" wrapText="1" readingOrder="1"/>
    </xf>
    <xf numFmtId="0" fontId="727" fillId="726" borderId="725" xfId="0" applyFont="1" applyFill="1" applyBorder="1" applyAlignment="1" applyProtection="1">
      <alignment horizontal="left" vertical="top" wrapText="1" readingOrder="1"/>
    </xf>
    <xf numFmtId="0" fontId="725" fillId="726" borderId="632" xfId="0" applyFont="1" applyFill="1" applyBorder="1" applyAlignment="1" applyProtection="1">
      <alignment horizontal="left" vertical="top" wrapText="1" readingOrder="1"/>
    </xf>
    <xf numFmtId="0" fontId="725" fillId="727" borderId="725" xfId="0" applyFont="1" applyFill="1" applyBorder="1" applyAlignment="1" applyProtection="1">
      <alignment horizontal="left" vertical="top" wrapText="1" readingOrder="1"/>
    </xf>
    <xf numFmtId="0" fontId="725" fillId="727" borderId="632" xfId="0" applyFont="1" applyFill="1" applyBorder="1" applyAlignment="1" applyProtection="1">
      <alignment horizontal="left" vertical="top" wrapText="1" readingOrder="1"/>
    </xf>
    <xf numFmtId="0" fontId="725" fillId="727" borderId="728" xfId="0" applyFont="1" applyFill="1" applyBorder="1" applyAlignment="1" applyProtection="1">
      <alignment horizontal="left" vertical="top" wrapText="1" readingOrder="1"/>
    </xf>
    <xf numFmtId="0" fontId="726" fillId="725" borderId="728" xfId="0" applyFont="1" applyFill="1" applyBorder="1"/>
    <xf numFmtId="0" fontId="726" fillId="0" borderId="632" xfId="0" applyFont="1" applyBorder="1"/>
    <xf numFmtId="0" fontId="726" fillId="0" borderId="721" xfId="0" applyFont="1" applyBorder="1"/>
    <xf numFmtId="0" fontId="726" fillId="728" borderId="721" xfId="0" applyFont="1" applyFill="1" applyBorder="1"/>
    <xf numFmtId="0" fontId="726" fillId="0" borderId="635" xfId="0" applyFont="1" applyBorder="1"/>
    <xf numFmtId="164" fontId="726" fillId="0" borderId="721" xfId="1" applyNumberFormat="1" applyFont="1" applyBorder="1" applyAlignment="1">
      <alignment horizontal="center"/>
    </xf>
    <xf numFmtId="164" fontId="726" fillId="0" borderId="721" xfId="0" applyNumberFormat="1" applyFont="1" applyBorder="1" applyAlignment="1">
      <alignment horizontal="center"/>
    </xf>
    <xf numFmtId="164" fontId="726" fillId="728" borderId="721" xfId="0" applyNumberFormat="1" applyFont="1" applyFill="1" applyBorder="1" applyAlignment="1">
      <alignment horizontal="center"/>
    </xf>
    <xf numFmtId="164" fontId="726" fillId="728" borderId="726" xfId="0" applyNumberFormat="1" applyFont="1" applyFill="1" applyBorder="1" applyAlignment="1">
      <alignment horizontal="center"/>
    </xf>
    <xf numFmtId="164" fontId="726" fillId="0" borderId="632" xfId="1" applyNumberFormat="1" applyFont="1" applyBorder="1" applyAlignment="1">
      <alignment horizontal="center"/>
    </xf>
    <xf numFmtId="164" fontId="726" fillId="0" borderId="635" xfId="0" applyNumberFormat="1" applyFont="1" applyBorder="1" applyAlignment="1">
      <alignment horizontal="center"/>
    </xf>
    <xf numFmtId="164" fontId="726" fillId="0" borderId="728" xfId="1" applyNumberFormat="1" applyFont="1" applyBorder="1" applyAlignment="1">
      <alignment horizontal="center"/>
    </xf>
    <xf numFmtId="164" fontId="726" fillId="0" borderId="729" xfId="1" applyNumberFormat="1" applyFont="1" applyBorder="1" applyAlignment="1">
      <alignment horizontal="center"/>
    </xf>
    <xf numFmtId="164" fontId="726" fillId="0" borderId="729" xfId="0" applyNumberFormat="1" applyFont="1" applyBorder="1" applyAlignment="1">
      <alignment horizontal="center"/>
    </xf>
    <xf numFmtId="164" fontId="726" fillId="728" borderId="729" xfId="0" applyNumberFormat="1" applyFont="1" applyFill="1" applyBorder="1" applyAlignment="1">
      <alignment horizontal="center"/>
    </xf>
    <xf numFmtId="164" fontId="726" fillId="0" borderId="730" xfId="0" applyNumberFormat="1" applyFont="1" applyBorder="1" applyAlignment="1">
      <alignment horizontal="center"/>
    </xf>
    <xf numFmtId="164" fontId="726" fillId="725" borderId="731" xfId="0" applyNumberFormat="1" applyFont="1" applyFill="1" applyBorder="1" applyAlignment="1">
      <alignment horizontal="center"/>
    </xf>
    <xf numFmtId="164" fontId="726" fillId="725" borderId="732" xfId="0" applyNumberFormat="1" applyFont="1" applyFill="1" applyBorder="1" applyAlignment="1">
      <alignment horizontal="center"/>
    </xf>
    <xf numFmtId="164" fontId="726" fillId="725" borderId="733" xfId="0" applyNumberFormat="1" applyFont="1" applyFill="1" applyBorder="1" applyAlignment="1">
      <alignment horizontal="center"/>
    </xf>
    <xf numFmtId="164" fontId="2" fillId="724" borderId="708" xfId="0" applyNumberFormat="1" applyFont="1" applyFill="1" applyBorder="1" applyAlignment="1" applyProtection="1">
      <alignment horizontal="right" wrapText="1" readingOrder="1"/>
    </xf>
    <xf numFmtId="164" fontId="726" fillId="725" borderId="721" xfId="0" applyNumberFormat="1" applyFont="1" applyFill="1" applyBorder="1" applyAlignment="1">
      <alignment horizontal="center"/>
    </xf>
    <xf numFmtId="164" fontId="726" fillId="0" borderId="635" xfId="1" applyNumberFormat="1" applyFont="1" applyBorder="1" applyAlignment="1">
      <alignment horizontal="center"/>
    </xf>
    <xf numFmtId="164" fontId="726" fillId="0" borderId="730" xfId="1" applyNumberFormat="1" applyFont="1" applyBorder="1" applyAlignment="1">
      <alignment horizontal="center"/>
    </xf>
    <xf numFmtId="164" fontId="726" fillId="0" borderId="632" xfId="0" applyNumberFormat="1" applyFont="1" applyBorder="1" applyAlignment="1">
      <alignment horizontal="center"/>
    </xf>
    <xf numFmtId="164" fontId="726" fillId="0" borderId="728" xfId="0" applyNumberFormat="1" applyFont="1" applyBorder="1" applyAlignment="1">
      <alignment horizontal="center"/>
    </xf>
    <xf numFmtId="0" fontId="725" fillId="726" borderId="722" xfId="0" applyFont="1" applyFill="1" applyBorder="1" applyAlignment="1" applyProtection="1">
      <alignment horizontal="left" vertical="top" wrapText="1" readingOrder="1"/>
    </xf>
    <xf numFmtId="164" fontId="726" fillId="725" borderId="726" xfId="0" applyNumberFormat="1" applyFont="1" applyFill="1" applyBorder="1" applyAlignment="1">
      <alignment horizontal="center"/>
    </xf>
    <xf numFmtId="164" fontId="726" fillId="725" borderId="727" xfId="0" applyNumberFormat="1" applyFont="1" applyFill="1" applyBorder="1" applyAlignment="1">
      <alignment horizontal="center"/>
    </xf>
    <xf numFmtId="164" fontId="726" fillId="725" borderId="635" xfId="0" applyNumberFormat="1" applyFont="1" applyFill="1" applyBorder="1" applyAlignment="1">
      <alignment horizontal="center"/>
    </xf>
    <xf numFmtId="0" fontId="726" fillId="725" borderId="722" xfId="0" applyFont="1" applyFill="1" applyBorder="1"/>
    <xf numFmtId="0" fontId="726" fillId="725" borderId="723" xfId="0" applyFont="1" applyFill="1" applyBorder="1"/>
    <xf numFmtId="164" fontId="726" fillId="725" borderId="725" xfId="0" applyNumberFormat="1" applyFont="1" applyFill="1" applyBorder="1" applyAlignment="1">
      <alignment horizontal="center"/>
    </xf>
    <xf numFmtId="164" fontId="726" fillId="725" borderId="632" xfId="0" applyNumberFormat="1" applyFont="1" applyFill="1" applyBorder="1" applyAlignment="1">
      <alignment horizontal="center"/>
    </xf>
    <xf numFmtId="4" fontId="0" fillId="0" borderId="0" xfId="0" applyNumberFormat="1"/>
    <xf numFmtId="0" fontId="726" fillId="0" borderId="728" xfId="0" applyFont="1" applyBorder="1" applyAlignment="1">
      <alignment horizontal="center"/>
    </xf>
    <xf numFmtId="0" fontId="726" fillId="0" borderId="729" xfId="0" applyFont="1" applyBorder="1" applyAlignment="1">
      <alignment horizontal="center"/>
    </xf>
    <xf numFmtId="0" fontId="726" fillId="728" borderId="729" xfId="0" applyFont="1" applyFill="1" applyBorder="1" applyAlignment="1">
      <alignment horizontal="center"/>
    </xf>
    <xf numFmtId="0" fontId="726" fillId="0" borderId="730" xfId="0" applyFont="1" applyBorder="1" applyAlignment="1">
      <alignment horizontal="center"/>
    </xf>
    <xf numFmtId="0" fontId="10" fillId="638" borderId="635" xfId="0" applyFont="1" applyFill="1" applyBorder="1" applyAlignment="1" applyProtection="1">
      <alignment horizontal="right" vertical="top" wrapText="1" readingOrder="1"/>
    </xf>
    <xf numFmtId="0" fontId="10" fillId="638" borderId="635" xfId="0" applyFont="1" applyFill="1" applyBorder="1" applyAlignment="1" applyProtection="1">
      <alignment horizontal="left" vertical="top" wrapText="1" readingOrder="1"/>
    </xf>
    <xf numFmtId="0" fontId="726" fillId="0" borderId="726" xfId="0" applyFont="1" applyBorder="1" applyAlignment="1">
      <alignment horizontal="center"/>
    </xf>
    <xf numFmtId="0" fontId="726" fillId="0" borderId="727" xfId="0" applyFont="1" applyBorder="1" applyAlignment="1">
      <alignment horizontal="center"/>
    </xf>
    <xf numFmtId="0" fontId="726" fillId="0" borderId="725" xfId="0" applyFont="1" applyBorder="1" applyAlignment="1">
      <alignment horizontal="center"/>
    </xf>
    <xf numFmtId="0" fontId="726" fillId="728" borderId="726" xfId="0" applyFont="1" applyFill="1" applyBorder="1" applyAlignment="1">
      <alignment horizontal="center"/>
    </xf>
    <xf numFmtId="0" fontId="730" fillId="709" borderId="708" xfId="0" applyFont="1" applyFill="1" applyBorder="1" applyAlignment="1" applyProtection="1">
      <alignment horizontal="left" vertical="top" wrapText="1" readingOrder="1"/>
    </xf>
    <xf numFmtId="4" fontId="731" fillId="724" borderId="708" xfId="0" applyNumberFormat="1" applyFont="1" applyFill="1" applyBorder="1" applyAlignment="1" applyProtection="1">
      <alignment horizontal="right" wrapText="1" readingOrder="1"/>
    </xf>
    <xf numFmtId="4" fontId="731" fillId="724" borderId="708" xfId="4" applyNumberFormat="1" applyFont="1" applyFill="1" applyBorder="1" applyAlignment="1" applyProtection="1">
      <alignment horizontal="right" wrapText="1" readingOrder="1"/>
    </xf>
  </cellXfs>
  <cellStyles count="5">
    <cellStyle name="Normal" xfId="0" builtinId="0"/>
    <cellStyle name="Normal 2" xfId="2" xr:uid="{CAE1B22F-D077-43D4-AC1B-A31CACD59639}"/>
    <cellStyle name="Normal 3" xfId="3" xr:uid="{00000000-0005-0000-0000-000032000000}"/>
    <cellStyle name="Normal 4" xfId="4" xr:uid="{00000000-0005-0000-0000-00003300000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hyperlink" Target="https://data-explorer.oecd.org/vis?lc=en&amp;df%5bds%5d=dsDisseminateFinalDMZ&amp;df%5bid%5d=DSD_NASU%40DF_USEPP_T1600&amp;df%5bag%5d=OECD.SDD.NAD&amp;df%5bvs%5d=2.0&amp;dq=A.CZE%2BNLD%2BITA%2BGBR%2BUSA%2BESP%2BDEU%2BFRA%2BBEL%2BAUT.P2.C._T%2BCPA08_A%2BCPA08_B%2BCPA08_C%2BCPA08_D%2BCPA08_E%2BCPA08_F%2BCPA08_G%2BCPA08_H%2BCPA08_I%2BCPA08_J%2BCPA08_K%2BCPA08_L%2BCPA08_M%2BCPA08_N%2BCPA08_O%2BCPA08_P%2BCPA08_Q%2BCPA08_R%2BCPA08_S%2BCPA08_T%2BCPA08_U%2B_X...V.&amp;pd=2021%2C2021&amp;to%5bTIME_PERIOD%5d=false&amp;vw=tb"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explorer.oecd.org/vis?lc=en&amp;df%5bds%5d=dsDisseminateFinalDMZ&amp;df%5bid%5d=DSD_NASU%40DF_USEPP_T1600&amp;df%5bag%5d=OECD.SDD.NAD&amp;df%5bvs%5d=2.0&amp;dq=A.CZE%2BNLD%2BITA%2BGBR%2BUSA%2BESP%2BDEU%2BFRA%2BBEL%2BAUT.P2.C._T%2BCPA08_A%2BCPA08_B%2BCPA08_C%2BCPA08_D%2BCPA08_E%2BCPA08_F%2BCPA08_G%2BCPA08_H%2BCPA08_I%2BCPA08_J%2BCPA08_K%2BCPA08_L%2BCPA08_M%2BCPA08_N%2BCPA08_O%2BCPA08_P%2BCPA08_Q%2BCPA08_R%2BCPA08_S%2BCPA08_T%2BCPA08_U%2B_X...V.&amp;pd=2021%2C2021&amp;to%5bTIME_PERIOD%5d=false&amp;vw=tb"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https://data-explorer.oecd.org/vis?lc=en&amp;df%5bds%5d=dsDisseminateFinalDMZ&amp;df%5bid%5d=DSD_NASU%40DF_USEPP_T1600&amp;df%5bag%5d=OECD.SDD.NAD&amp;df%5bvs%5d=2.0&amp;dq=A.CZE%2BNLD%2BITA%2BGBR%2BUSA%2BESP%2BDEU%2BFRA%2BBEL%2BAUT.P2.C._T%2BCPA08_A%2BCPA08_B%2BCPA08_C%2BCPA08_D%2BCPA08_E%2BCPA08_F%2BCPA08_G%2BCPA08_H%2BCPA08_I%2BCPA08_J%2BCPA08_K%2BCPA08_L%2BCPA08_M%2BCPA08_N%2BCPA08_O%2BCPA08_P%2BCPA08_Q%2BCPA08_R%2BCPA08_S%2BCPA08_T%2BCPA08_U%2B_X...V.&amp;pd=2021%2C2021&amp;to%5bTIME_PERIOD%5d=false&amp;vw=tb"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B1:I255"/>
  <sheetViews>
    <sheetView workbookViewId="0">
      <selection activeCell="E12" sqref="E12"/>
    </sheetView>
  </sheetViews>
  <sheetFormatPr baseColWidth="10" defaultRowHeight="19.899999999999999" customHeight="1"/>
  <cols>
    <col min="2" max="2" width="31.42578125" customWidth="1"/>
    <col min="3" max="3" width="27.28515625" customWidth="1"/>
    <col min="6" max="6" width="11.5703125" style="722"/>
    <col min="7" max="7" width="24.42578125" style="722" customWidth="1"/>
    <col min="8" max="9" width="11.5703125" style="722"/>
  </cols>
  <sheetData>
    <row r="1" spans="2:9" ht="19.899999999999999" customHeight="1">
      <c r="B1" s="1" t="s">
        <v>0</v>
      </c>
      <c r="G1" s="723" t="s">
        <v>0</v>
      </c>
    </row>
    <row r="2" spans="2:9" ht="19.899999999999999" customHeight="1">
      <c r="B2" s="2" t="s">
        <v>1</v>
      </c>
      <c r="G2" s="724" t="s">
        <v>61</v>
      </c>
    </row>
    <row r="3" spans="2:9" ht="19.899999999999999" customHeight="1">
      <c r="B3" s="3" t="s">
        <v>2</v>
      </c>
      <c r="G3" s="724" t="s">
        <v>1</v>
      </c>
    </row>
    <row r="4" spans="2:9" ht="19.899999999999999" customHeight="1">
      <c r="G4" s="724" t="s">
        <v>62</v>
      </c>
    </row>
    <row r="5" spans="2:9" ht="19.899999999999999" customHeight="1">
      <c r="B5" s="4" t="s">
        <v>3</v>
      </c>
      <c r="C5" s="5" t="s">
        <v>3</v>
      </c>
      <c r="D5" s="6" t="s">
        <v>4</v>
      </c>
    </row>
    <row r="6" spans="2:9" ht="19.899999999999999" customHeight="1">
      <c r="B6" s="10" t="s">
        <v>9</v>
      </c>
      <c r="C6" s="11" t="s">
        <v>10</v>
      </c>
      <c r="D6" s="12">
        <v>1204760</v>
      </c>
      <c r="G6" s="731" t="s">
        <v>9</v>
      </c>
      <c r="H6" s="731" t="s">
        <v>10</v>
      </c>
      <c r="I6" s="732">
        <v>1053692</v>
      </c>
    </row>
    <row r="7" spans="2:9" ht="19.899999999999999" customHeight="1">
      <c r="B7" s="13" t="s">
        <v>11</v>
      </c>
      <c r="C7" s="15"/>
      <c r="D7" s="16" t="s">
        <v>7</v>
      </c>
      <c r="G7" s="727" t="s">
        <v>11</v>
      </c>
      <c r="H7" s="728"/>
      <c r="I7" s="729" t="s">
        <v>7</v>
      </c>
    </row>
    <row r="8" spans="2:9" ht="19.899999999999999" customHeight="1">
      <c r="B8" s="14" t="s">
        <v>8</v>
      </c>
      <c r="C8" s="18"/>
      <c r="D8" s="17"/>
      <c r="G8" s="727" t="s">
        <v>8</v>
      </c>
      <c r="H8" s="728"/>
      <c r="I8" s="730"/>
    </row>
    <row r="9" spans="2:9" ht="19.899999999999999" customHeight="1">
      <c r="B9" s="19" t="s">
        <v>12</v>
      </c>
      <c r="C9" s="20" t="s">
        <v>10</v>
      </c>
      <c r="D9" s="21">
        <v>124298.618</v>
      </c>
      <c r="G9" s="731" t="s">
        <v>12</v>
      </c>
      <c r="H9" s="731" t="s">
        <v>10</v>
      </c>
      <c r="I9" s="732">
        <v>101636.822</v>
      </c>
    </row>
    <row r="10" spans="2:9" ht="19.899999999999999" customHeight="1">
      <c r="B10" s="22" t="s">
        <v>12</v>
      </c>
      <c r="C10" s="23" t="s">
        <v>13</v>
      </c>
      <c r="D10" s="24">
        <v>5735.4870000000001</v>
      </c>
      <c r="G10" s="731" t="s">
        <v>12</v>
      </c>
      <c r="H10" s="731" t="s">
        <v>13</v>
      </c>
      <c r="I10" s="732">
        <v>4994.2030000000004</v>
      </c>
    </row>
    <row r="11" spans="2:9" ht="19.899999999999999" customHeight="1">
      <c r="B11" s="25" t="s">
        <v>12</v>
      </c>
      <c r="C11" s="26" t="s">
        <v>14</v>
      </c>
      <c r="D11" s="27">
        <v>3724.2469999999998</v>
      </c>
      <c r="G11" s="731" t="s">
        <v>12</v>
      </c>
      <c r="H11" s="731" t="s">
        <v>14</v>
      </c>
      <c r="I11" s="732">
        <v>5235.8339999999998</v>
      </c>
    </row>
    <row r="12" spans="2:9" ht="19.899999999999999" customHeight="1">
      <c r="B12" s="28" t="s">
        <v>12</v>
      </c>
      <c r="C12" s="29" t="s">
        <v>15</v>
      </c>
      <c r="D12" s="30">
        <v>75632.17</v>
      </c>
      <c r="G12" s="731" t="s">
        <v>12</v>
      </c>
      <c r="H12" s="731" t="s">
        <v>15</v>
      </c>
      <c r="I12" s="732">
        <v>59806.705000000002</v>
      </c>
    </row>
    <row r="13" spans="2:9" ht="19.899999999999999" customHeight="1">
      <c r="B13" s="31" t="s">
        <v>12</v>
      </c>
      <c r="C13" s="32" t="s">
        <v>16</v>
      </c>
      <c r="D13" s="33">
        <v>2504.7739999999999</v>
      </c>
      <c r="G13" s="731" t="s">
        <v>12</v>
      </c>
      <c r="H13" s="731" t="s">
        <v>16</v>
      </c>
      <c r="I13" s="732">
        <v>2699.5390000000002</v>
      </c>
    </row>
    <row r="14" spans="2:9" ht="19.899999999999999" customHeight="1">
      <c r="B14" s="34" t="s">
        <v>12</v>
      </c>
      <c r="C14" s="35" t="s">
        <v>17</v>
      </c>
      <c r="D14" s="36">
        <v>1919.085</v>
      </c>
      <c r="G14" s="731" t="s">
        <v>12</v>
      </c>
      <c r="H14" s="731" t="s">
        <v>17</v>
      </c>
      <c r="I14" s="732">
        <v>1690.6030000000001</v>
      </c>
    </row>
    <row r="15" spans="2:9" ht="19.899999999999999" customHeight="1">
      <c r="B15" s="37" t="s">
        <v>12</v>
      </c>
      <c r="C15" s="38" t="s">
        <v>18</v>
      </c>
      <c r="D15" s="39">
        <v>2436.9050000000002</v>
      </c>
      <c r="G15" s="731" t="s">
        <v>12</v>
      </c>
      <c r="H15" s="731" t="s">
        <v>18</v>
      </c>
      <c r="I15" s="732">
        <v>1804.7280000000001</v>
      </c>
    </row>
    <row r="16" spans="2:9" ht="19.899999999999999" customHeight="1">
      <c r="B16" s="40" t="s">
        <v>12</v>
      </c>
      <c r="C16" s="41" t="s">
        <v>19</v>
      </c>
      <c r="D16" s="42">
        <v>8460.8559999999998</v>
      </c>
      <c r="G16" s="731" t="s">
        <v>12</v>
      </c>
      <c r="H16" s="731" t="s">
        <v>19</v>
      </c>
      <c r="I16" s="732">
        <v>7649.268</v>
      </c>
    </row>
    <row r="17" spans="2:9" ht="19.899999999999999" customHeight="1">
      <c r="B17" s="43" t="s">
        <v>12</v>
      </c>
      <c r="C17" s="44" t="s">
        <v>20</v>
      </c>
      <c r="D17" s="45">
        <v>5736.348</v>
      </c>
      <c r="G17" s="731" t="s">
        <v>12</v>
      </c>
      <c r="H17" s="731" t="s">
        <v>20</v>
      </c>
      <c r="I17" s="732">
        <v>4649.83</v>
      </c>
    </row>
    <row r="18" spans="2:9" ht="19.899999999999999" customHeight="1">
      <c r="B18" s="46" t="s">
        <v>12</v>
      </c>
      <c r="C18" s="47" t="s">
        <v>21</v>
      </c>
      <c r="D18" s="48">
        <v>435.76600000000002</v>
      </c>
      <c r="G18" s="731" t="s">
        <v>12</v>
      </c>
      <c r="H18" s="731" t="s">
        <v>21</v>
      </c>
      <c r="I18" s="732">
        <v>552.21799999999996</v>
      </c>
    </row>
    <row r="19" spans="2:9" ht="19.899999999999999" customHeight="1">
      <c r="B19" s="49" t="s">
        <v>12</v>
      </c>
      <c r="C19" s="50" t="s">
        <v>22</v>
      </c>
      <c r="D19" s="51">
        <v>1920.0150000000001</v>
      </c>
      <c r="G19" s="731" t="s">
        <v>12</v>
      </c>
      <c r="H19" s="731" t="s">
        <v>22</v>
      </c>
      <c r="I19" s="732">
        <v>1411.7270000000001</v>
      </c>
    </row>
    <row r="20" spans="2:9" ht="19.899999999999999" customHeight="1">
      <c r="B20" s="52" t="s">
        <v>12</v>
      </c>
      <c r="C20" s="53" t="s">
        <v>23</v>
      </c>
      <c r="D20" s="54">
        <v>2635.3330000000001</v>
      </c>
      <c r="G20" s="731" t="s">
        <v>12</v>
      </c>
      <c r="H20" s="731" t="s">
        <v>23</v>
      </c>
      <c r="I20" s="732">
        <v>2144.73</v>
      </c>
    </row>
    <row r="21" spans="2:9" ht="19.899999999999999" customHeight="1">
      <c r="B21" s="55" t="s">
        <v>12</v>
      </c>
      <c r="C21" s="56" t="s">
        <v>24</v>
      </c>
      <c r="D21" s="57">
        <v>1981.905</v>
      </c>
      <c r="G21" s="731" t="s">
        <v>12</v>
      </c>
      <c r="H21" s="731" t="s">
        <v>24</v>
      </c>
      <c r="I21" s="732">
        <v>1429.5139999999999</v>
      </c>
    </row>
    <row r="22" spans="2:9" ht="19.899999999999999" customHeight="1">
      <c r="B22" s="58" t="s">
        <v>12</v>
      </c>
      <c r="C22" s="59" t="s">
        <v>25</v>
      </c>
      <c r="D22" s="60">
        <v>7223.2</v>
      </c>
      <c r="G22" s="731" t="s">
        <v>12</v>
      </c>
      <c r="H22" s="731" t="s">
        <v>25</v>
      </c>
      <c r="I22" s="732">
        <v>4841.7550000000001</v>
      </c>
    </row>
    <row r="23" spans="2:9" ht="19.899999999999999" customHeight="1">
      <c r="B23" s="61" t="s">
        <v>12</v>
      </c>
      <c r="C23" s="62" t="s">
        <v>26</v>
      </c>
      <c r="D23" s="63">
        <v>3553.0079999999998</v>
      </c>
      <c r="G23" s="731" t="s">
        <v>12</v>
      </c>
      <c r="H23" s="731" t="s">
        <v>26</v>
      </c>
      <c r="I23" s="732">
        <v>2421.1979999999999</v>
      </c>
    </row>
    <row r="24" spans="2:9" ht="19.899999999999999" customHeight="1">
      <c r="B24" s="64" t="s">
        <v>12</v>
      </c>
      <c r="C24" s="65" t="s">
        <v>27</v>
      </c>
      <c r="D24" s="66">
        <v>46.938000000000002</v>
      </c>
      <c r="G24" s="731" t="s">
        <v>12</v>
      </c>
      <c r="H24" s="731" t="s">
        <v>27</v>
      </c>
      <c r="I24" s="732">
        <v>35.088000000000001</v>
      </c>
    </row>
    <row r="25" spans="2:9" ht="19.899999999999999" customHeight="1">
      <c r="B25" s="67" t="s">
        <v>12</v>
      </c>
      <c r="C25" s="68" t="s">
        <v>28</v>
      </c>
      <c r="D25" s="69">
        <v>108.691</v>
      </c>
      <c r="G25" s="731" t="s">
        <v>12</v>
      </c>
      <c r="H25" s="731" t="s">
        <v>28</v>
      </c>
      <c r="I25" s="732">
        <v>88.623999999999995</v>
      </c>
    </row>
    <row r="26" spans="2:9" ht="19.899999999999999" customHeight="1">
      <c r="B26" s="70" t="s">
        <v>12</v>
      </c>
      <c r="C26" s="71" t="s">
        <v>29</v>
      </c>
      <c r="D26" s="72">
        <v>26.184000000000001</v>
      </c>
      <c r="G26" s="731" t="s">
        <v>12</v>
      </c>
      <c r="H26" s="731" t="s">
        <v>29</v>
      </c>
      <c r="I26" s="732">
        <v>17.27</v>
      </c>
    </row>
    <row r="27" spans="2:9" ht="19.899999999999999" customHeight="1">
      <c r="B27" s="73" t="s">
        <v>12</v>
      </c>
      <c r="C27" s="74" t="s">
        <v>30</v>
      </c>
      <c r="D27" s="75">
        <v>65.122</v>
      </c>
      <c r="G27" s="731" t="s">
        <v>12</v>
      </c>
      <c r="H27" s="731" t="s">
        <v>30</v>
      </c>
      <c r="I27" s="732">
        <v>8.484</v>
      </c>
    </row>
    <row r="28" spans="2:9" ht="19.899999999999999" customHeight="1">
      <c r="B28" s="76" t="s">
        <v>12</v>
      </c>
      <c r="C28" s="77" t="s">
        <v>31</v>
      </c>
      <c r="D28" s="78">
        <v>152.584</v>
      </c>
      <c r="G28" s="731" t="s">
        <v>12</v>
      </c>
      <c r="H28" s="731" t="s">
        <v>31</v>
      </c>
      <c r="I28" s="732">
        <v>155.50399999999999</v>
      </c>
    </row>
    <row r="29" spans="2:9" ht="19.899999999999999" customHeight="1">
      <c r="B29" s="79" t="s">
        <v>12</v>
      </c>
      <c r="C29" s="80" t="s">
        <v>32</v>
      </c>
      <c r="D29" s="81">
        <v>0</v>
      </c>
      <c r="G29" s="731" t="s">
        <v>12</v>
      </c>
      <c r="H29" s="731" t="s">
        <v>32</v>
      </c>
      <c r="I29" s="732">
        <v>0</v>
      </c>
    </row>
    <row r="30" spans="2:9" ht="19.899999999999999" customHeight="1">
      <c r="B30" s="82" t="s">
        <v>12</v>
      </c>
      <c r="C30" s="83" t="s">
        <v>33</v>
      </c>
      <c r="D30" s="84">
        <v>0</v>
      </c>
      <c r="G30" s="731" t="s">
        <v>12</v>
      </c>
      <c r="H30" s="731" t="s">
        <v>33</v>
      </c>
      <c r="I30" s="732">
        <v>0</v>
      </c>
    </row>
    <row r="31" spans="2:9" ht="19.899999999999999" customHeight="1">
      <c r="B31" s="85" t="s">
        <v>34</v>
      </c>
      <c r="C31" s="86" t="s">
        <v>10</v>
      </c>
      <c r="D31" s="87">
        <v>571.19500000000005</v>
      </c>
      <c r="G31" s="731" t="s">
        <v>34</v>
      </c>
      <c r="H31" s="731" t="s">
        <v>10</v>
      </c>
      <c r="I31" s="732">
        <v>595.42200000000003</v>
      </c>
    </row>
    <row r="32" spans="2:9" ht="19.899999999999999" customHeight="1">
      <c r="B32" s="88" t="s">
        <v>9</v>
      </c>
      <c r="C32" s="89" t="s">
        <v>10</v>
      </c>
      <c r="D32" s="90">
        <v>124869.81299999999</v>
      </c>
      <c r="G32" s="731" t="s">
        <v>9</v>
      </c>
      <c r="H32" s="731" t="s">
        <v>10</v>
      </c>
      <c r="I32" s="732">
        <v>102232.24400000001</v>
      </c>
    </row>
    <row r="33" spans="2:9" ht="19.899999999999999" customHeight="1">
      <c r="B33" s="91" t="s">
        <v>35</v>
      </c>
      <c r="C33" s="93"/>
      <c r="D33" s="94" t="s">
        <v>7</v>
      </c>
      <c r="G33" s="727" t="s">
        <v>35</v>
      </c>
      <c r="H33" s="728"/>
      <c r="I33" s="729" t="s">
        <v>7</v>
      </c>
    </row>
    <row r="34" spans="2:9" ht="19.899999999999999" customHeight="1">
      <c r="B34" s="92" t="s">
        <v>8</v>
      </c>
      <c r="C34" s="96"/>
      <c r="D34" s="95"/>
      <c r="G34" s="727" t="s">
        <v>8</v>
      </c>
      <c r="H34" s="728"/>
      <c r="I34" s="730"/>
    </row>
    <row r="35" spans="2:9" ht="19.899999999999999" customHeight="1">
      <c r="B35" s="97" t="s">
        <v>12</v>
      </c>
      <c r="C35" s="98" t="s">
        <v>10</v>
      </c>
      <c r="D35" s="99">
        <v>160568.88800000001</v>
      </c>
      <c r="G35" s="731" t="s">
        <v>12</v>
      </c>
      <c r="H35" s="731" t="s">
        <v>10</v>
      </c>
      <c r="I35" s="732">
        <v>152794.15299999999</v>
      </c>
    </row>
    <row r="36" spans="2:9" ht="19.899999999999999" customHeight="1">
      <c r="B36" s="100" t="s">
        <v>12</v>
      </c>
      <c r="C36" s="101" t="s">
        <v>13</v>
      </c>
      <c r="D36" s="102">
        <v>10228.396000000001</v>
      </c>
      <c r="G36" s="731" t="s">
        <v>12</v>
      </c>
      <c r="H36" s="731" t="s">
        <v>13</v>
      </c>
      <c r="I36" s="732">
        <v>7964.9780000000001</v>
      </c>
    </row>
    <row r="37" spans="2:9" ht="19.899999999999999" customHeight="1">
      <c r="B37" s="103" t="s">
        <v>12</v>
      </c>
      <c r="C37" s="104" t="s">
        <v>14</v>
      </c>
      <c r="D37" s="105">
        <v>9674.2279999999992</v>
      </c>
      <c r="G37" s="731" t="s">
        <v>12</v>
      </c>
      <c r="H37" s="731" t="s">
        <v>14</v>
      </c>
      <c r="I37" s="732">
        <v>15883.584000000001</v>
      </c>
    </row>
    <row r="38" spans="2:9" ht="19.899999999999999" customHeight="1">
      <c r="B38" s="106" t="s">
        <v>12</v>
      </c>
      <c r="C38" s="107" t="s">
        <v>15</v>
      </c>
      <c r="D38" s="108">
        <v>80404.941999999995</v>
      </c>
      <c r="G38" s="731" t="s">
        <v>12</v>
      </c>
      <c r="H38" s="731" t="s">
        <v>15</v>
      </c>
      <c r="I38" s="732">
        <v>82585.202000000005</v>
      </c>
    </row>
    <row r="39" spans="2:9" ht="19.899999999999999" customHeight="1">
      <c r="B39" s="109" t="s">
        <v>12</v>
      </c>
      <c r="C39" s="110" t="s">
        <v>16</v>
      </c>
      <c r="D39" s="111">
        <v>3735.7919999999999</v>
      </c>
      <c r="G39" s="731" t="s">
        <v>12</v>
      </c>
      <c r="H39" s="731" t="s">
        <v>16</v>
      </c>
      <c r="I39" s="732">
        <v>4849.8450000000003</v>
      </c>
    </row>
    <row r="40" spans="2:9" ht="19.899999999999999" customHeight="1">
      <c r="B40" s="112" t="s">
        <v>12</v>
      </c>
      <c r="C40" s="113" t="s">
        <v>17</v>
      </c>
      <c r="D40" s="114">
        <v>5216.6930000000002</v>
      </c>
      <c r="G40" s="731" t="s">
        <v>12</v>
      </c>
      <c r="H40" s="731" t="s">
        <v>17</v>
      </c>
      <c r="I40" s="732">
        <v>4553.0839999999998</v>
      </c>
    </row>
    <row r="41" spans="2:9" ht="19.899999999999999" customHeight="1">
      <c r="B41" s="115" t="s">
        <v>12</v>
      </c>
      <c r="C41" s="116" t="s">
        <v>18</v>
      </c>
      <c r="D41" s="117">
        <v>1434.2</v>
      </c>
      <c r="G41" s="731" t="s">
        <v>12</v>
      </c>
      <c r="H41" s="731" t="s">
        <v>18</v>
      </c>
      <c r="I41" s="732">
        <v>829.51</v>
      </c>
    </row>
    <row r="42" spans="2:9" ht="19.899999999999999" customHeight="1">
      <c r="B42" s="118" t="s">
        <v>12</v>
      </c>
      <c r="C42" s="119" t="s">
        <v>19</v>
      </c>
      <c r="D42" s="120">
        <v>9830.4040000000005</v>
      </c>
      <c r="G42" s="731" t="s">
        <v>12</v>
      </c>
      <c r="H42" s="731" t="s">
        <v>19</v>
      </c>
      <c r="I42" s="732">
        <v>11318.579</v>
      </c>
    </row>
    <row r="43" spans="2:9" ht="19.899999999999999" customHeight="1">
      <c r="B43" s="121" t="s">
        <v>12</v>
      </c>
      <c r="C43" s="122" t="s">
        <v>20</v>
      </c>
      <c r="D43" s="123">
        <v>7551.9809999999998</v>
      </c>
      <c r="G43" s="731" t="s">
        <v>12</v>
      </c>
      <c r="H43" s="731" t="s">
        <v>20</v>
      </c>
      <c r="I43" s="732">
        <v>6417.7579999999998</v>
      </c>
    </row>
    <row r="44" spans="2:9" ht="19.899999999999999" customHeight="1">
      <c r="B44" s="124" t="s">
        <v>12</v>
      </c>
      <c r="C44" s="125" t="s">
        <v>21</v>
      </c>
      <c r="D44" s="126">
        <v>291.53199999999998</v>
      </c>
      <c r="G44" s="731" t="s">
        <v>12</v>
      </c>
      <c r="H44" s="731" t="s">
        <v>21</v>
      </c>
      <c r="I44" s="732">
        <v>327.85199999999998</v>
      </c>
    </row>
    <row r="45" spans="2:9" ht="19.899999999999999" customHeight="1">
      <c r="B45" s="127" t="s">
        <v>12</v>
      </c>
      <c r="C45" s="128" t="s">
        <v>22</v>
      </c>
      <c r="D45" s="129">
        <v>1995.5160000000001</v>
      </c>
      <c r="G45" s="731" t="s">
        <v>12</v>
      </c>
      <c r="H45" s="731" t="s">
        <v>22</v>
      </c>
      <c r="I45" s="732">
        <v>1217.5730000000001</v>
      </c>
    </row>
    <row r="46" spans="2:9" ht="19.899999999999999" customHeight="1">
      <c r="B46" s="130" t="s">
        <v>12</v>
      </c>
      <c r="C46" s="131" t="s">
        <v>23</v>
      </c>
      <c r="D46" s="132">
        <v>3141.7640000000001</v>
      </c>
      <c r="G46" s="731" t="s">
        <v>12</v>
      </c>
      <c r="H46" s="731" t="s">
        <v>23</v>
      </c>
      <c r="I46" s="732">
        <v>3228.3229999999999</v>
      </c>
    </row>
    <row r="47" spans="2:9" ht="19.899999999999999" customHeight="1">
      <c r="B47" s="133" t="s">
        <v>12</v>
      </c>
      <c r="C47" s="134" t="s">
        <v>24</v>
      </c>
      <c r="D47" s="135">
        <v>1123.7</v>
      </c>
      <c r="G47" s="731" t="s">
        <v>12</v>
      </c>
      <c r="H47" s="731" t="s">
        <v>24</v>
      </c>
      <c r="I47" s="732">
        <v>578.52300000000002</v>
      </c>
    </row>
    <row r="48" spans="2:9" ht="19.899999999999999" customHeight="1">
      <c r="B48" s="136" t="s">
        <v>12</v>
      </c>
      <c r="C48" s="137" t="s">
        <v>25</v>
      </c>
      <c r="D48" s="138">
        <v>16361.478999999999</v>
      </c>
      <c r="G48" s="731" t="s">
        <v>12</v>
      </c>
      <c r="H48" s="731" t="s">
        <v>25</v>
      </c>
      <c r="I48" s="732">
        <v>7790.9560000000001</v>
      </c>
    </row>
    <row r="49" spans="2:9" ht="19.899999999999999" customHeight="1">
      <c r="B49" s="139" t="s">
        <v>12</v>
      </c>
      <c r="C49" s="140" t="s">
        <v>26</v>
      </c>
      <c r="D49" s="141">
        <v>8738.0990000000002</v>
      </c>
      <c r="G49" s="731" t="s">
        <v>12</v>
      </c>
      <c r="H49" s="731" t="s">
        <v>26</v>
      </c>
      <c r="I49" s="732">
        <v>4827.299</v>
      </c>
    </row>
    <row r="50" spans="2:9" ht="19.899999999999999" customHeight="1">
      <c r="B50" s="142" t="s">
        <v>12</v>
      </c>
      <c r="C50" s="143" t="s">
        <v>27</v>
      </c>
      <c r="D50" s="144">
        <v>50.6</v>
      </c>
      <c r="G50" s="731" t="s">
        <v>12</v>
      </c>
      <c r="H50" s="731" t="s">
        <v>27</v>
      </c>
      <c r="I50" s="732">
        <v>10.372999999999999</v>
      </c>
    </row>
    <row r="51" spans="2:9" ht="19.899999999999999" customHeight="1">
      <c r="B51" s="145" t="s">
        <v>12</v>
      </c>
      <c r="C51" s="146" t="s">
        <v>28</v>
      </c>
      <c r="D51" s="147">
        <v>64.7</v>
      </c>
      <c r="G51" s="731" t="s">
        <v>12</v>
      </c>
      <c r="H51" s="731" t="s">
        <v>28</v>
      </c>
      <c r="I51" s="732">
        <v>89.155000000000001</v>
      </c>
    </row>
    <row r="52" spans="2:9" ht="19.899999999999999" customHeight="1">
      <c r="B52" s="148" t="s">
        <v>12</v>
      </c>
      <c r="C52" s="149" t="s">
        <v>29</v>
      </c>
      <c r="D52" s="150">
        <v>29.5</v>
      </c>
      <c r="G52" s="731" t="s">
        <v>12</v>
      </c>
      <c r="H52" s="731" t="s">
        <v>29</v>
      </c>
      <c r="I52" s="732">
        <v>25.658000000000001</v>
      </c>
    </row>
    <row r="53" spans="2:9" ht="19.899999999999999" customHeight="1">
      <c r="B53" s="151" t="s">
        <v>12</v>
      </c>
      <c r="C53" s="152" t="s">
        <v>30</v>
      </c>
      <c r="D53" s="153">
        <v>301.76</v>
      </c>
      <c r="G53" s="731" t="s">
        <v>12</v>
      </c>
      <c r="H53" s="731" t="s">
        <v>30</v>
      </c>
      <c r="I53" s="732">
        <v>120.51300000000001</v>
      </c>
    </row>
    <row r="54" spans="2:9" ht="19.899999999999999" customHeight="1">
      <c r="B54" s="154" t="s">
        <v>12</v>
      </c>
      <c r="C54" s="155" t="s">
        <v>31</v>
      </c>
      <c r="D54" s="156">
        <v>393.6</v>
      </c>
      <c r="G54" s="731" t="s">
        <v>12</v>
      </c>
      <c r="H54" s="731" t="s">
        <v>31</v>
      </c>
      <c r="I54" s="732">
        <v>175.387</v>
      </c>
    </row>
    <row r="55" spans="2:9" ht="19.899999999999999" customHeight="1">
      <c r="B55" s="157" t="s">
        <v>12</v>
      </c>
      <c r="C55" s="158" t="s">
        <v>32</v>
      </c>
      <c r="D55" s="159">
        <v>0</v>
      </c>
      <c r="G55" s="731" t="s">
        <v>12</v>
      </c>
      <c r="H55" s="731" t="s">
        <v>32</v>
      </c>
      <c r="I55" s="732">
        <v>0</v>
      </c>
    </row>
    <row r="56" spans="2:9" ht="19.899999999999999" customHeight="1">
      <c r="B56" s="160" t="s">
        <v>12</v>
      </c>
      <c r="C56" s="161" t="s">
        <v>33</v>
      </c>
      <c r="D56" s="162">
        <v>0</v>
      </c>
      <c r="G56" s="731" t="s">
        <v>12</v>
      </c>
      <c r="H56" s="731" t="s">
        <v>33</v>
      </c>
      <c r="I56" s="732">
        <v>0</v>
      </c>
    </row>
    <row r="57" spans="2:9" ht="19.899999999999999" customHeight="1">
      <c r="B57" s="163" t="s">
        <v>34</v>
      </c>
      <c r="C57" s="164" t="s">
        <v>10</v>
      </c>
      <c r="D57" s="165">
        <v>790.61199999999997</v>
      </c>
      <c r="G57" s="731" t="s">
        <v>34</v>
      </c>
      <c r="H57" s="731" t="s">
        <v>10</v>
      </c>
      <c r="I57" s="732">
        <v>907.46900000000005</v>
      </c>
    </row>
    <row r="58" spans="2:9" ht="19.899999999999999" customHeight="1">
      <c r="B58" s="166" t="s">
        <v>9</v>
      </c>
      <c r="C58" s="167" t="s">
        <v>10</v>
      </c>
      <c r="D58" s="168">
        <v>161359.5</v>
      </c>
      <c r="G58" s="731" t="s">
        <v>9</v>
      </c>
      <c r="H58" s="731" t="s">
        <v>10</v>
      </c>
      <c r="I58" s="732">
        <v>153701.622</v>
      </c>
    </row>
    <row r="59" spans="2:9" ht="19.899999999999999" customHeight="1">
      <c r="B59" s="169" t="s">
        <v>36</v>
      </c>
      <c r="C59" s="171"/>
      <c r="D59" s="172" t="s">
        <v>7</v>
      </c>
      <c r="G59" s="727" t="s">
        <v>36</v>
      </c>
      <c r="H59" s="728"/>
      <c r="I59" s="729" t="s">
        <v>7</v>
      </c>
    </row>
    <row r="60" spans="2:9" ht="19.899999999999999" customHeight="1">
      <c r="B60" s="170" t="s">
        <v>8</v>
      </c>
      <c r="C60" s="174"/>
      <c r="D60" s="173"/>
      <c r="G60" s="727" t="s">
        <v>8</v>
      </c>
      <c r="H60" s="728"/>
      <c r="I60" s="730"/>
    </row>
    <row r="61" spans="2:9" ht="19.899999999999999" customHeight="1">
      <c r="B61" s="175" t="s">
        <v>12</v>
      </c>
      <c r="C61" s="176" t="s">
        <v>10</v>
      </c>
      <c r="D61" s="177">
        <v>350832.8</v>
      </c>
      <c r="G61" s="731" t="s">
        <v>12</v>
      </c>
      <c r="H61" s="731" t="s">
        <v>10</v>
      </c>
      <c r="I61" s="732">
        <v>387200.3</v>
      </c>
    </row>
    <row r="62" spans="2:9" ht="19.899999999999999" customHeight="1">
      <c r="B62" s="178" t="s">
        <v>12</v>
      </c>
      <c r="C62" s="179" t="s">
        <v>13</v>
      </c>
      <c r="D62" s="180">
        <v>30923.5</v>
      </c>
      <c r="G62" s="731" t="s">
        <v>12</v>
      </c>
      <c r="H62" s="731" t="s">
        <v>13</v>
      </c>
      <c r="I62" s="732">
        <v>26388.6</v>
      </c>
    </row>
    <row r="63" spans="2:9" ht="19.899999999999999" customHeight="1">
      <c r="B63" s="181" t="s">
        <v>12</v>
      </c>
      <c r="C63" s="182" t="s">
        <v>14</v>
      </c>
      <c r="D63" s="183">
        <v>21066.7</v>
      </c>
      <c r="G63" s="731" t="s">
        <v>12</v>
      </c>
      <c r="H63" s="731" t="s">
        <v>14</v>
      </c>
      <c r="I63" s="732">
        <v>29627.8</v>
      </c>
    </row>
    <row r="64" spans="2:9" ht="19.899999999999999" customHeight="1">
      <c r="B64" s="184" t="s">
        <v>12</v>
      </c>
      <c r="C64" s="185" t="s">
        <v>15</v>
      </c>
      <c r="D64" s="186">
        <v>176539.8</v>
      </c>
      <c r="G64" s="731" t="s">
        <v>12</v>
      </c>
      <c r="H64" s="731" t="s">
        <v>15</v>
      </c>
      <c r="I64" s="732">
        <v>217653.9</v>
      </c>
    </row>
    <row r="65" spans="2:9" ht="19.899999999999999" customHeight="1">
      <c r="B65" s="187" t="s">
        <v>12</v>
      </c>
      <c r="C65" s="188" t="s">
        <v>16</v>
      </c>
      <c r="D65" s="189">
        <v>11015.7</v>
      </c>
      <c r="G65" s="731" t="s">
        <v>12</v>
      </c>
      <c r="H65" s="731" t="s">
        <v>16</v>
      </c>
      <c r="I65" s="732">
        <v>16449.900000000001</v>
      </c>
    </row>
    <row r="66" spans="2:9" ht="19.899999999999999" customHeight="1">
      <c r="B66" s="190" t="s">
        <v>12</v>
      </c>
      <c r="C66" s="191" t="s">
        <v>17</v>
      </c>
      <c r="D66" s="192">
        <v>6280.3</v>
      </c>
      <c r="G66" s="731" t="s">
        <v>12</v>
      </c>
      <c r="H66" s="731" t="s">
        <v>17</v>
      </c>
      <c r="I66" s="732">
        <v>6779.1</v>
      </c>
    </row>
    <row r="67" spans="2:9" ht="19.899999999999999" customHeight="1">
      <c r="B67" s="193" t="s">
        <v>12</v>
      </c>
      <c r="C67" s="194" t="s">
        <v>18</v>
      </c>
      <c r="D67" s="195">
        <v>2356.3000000000002</v>
      </c>
      <c r="G67" s="731" t="s">
        <v>12</v>
      </c>
      <c r="H67" s="731" t="s">
        <v>18</v>
      </c>
      <c r="I67" s="732">
        <v>3157.8</v>
      </c>
    </row>
    <row r="68" spans="2:9" ht="19.899999999999999" customHeight="1">
      <c r="B68" s="196" t="s">
        <v>12</v>
      </c>
      <c r="C68" s="197" t="s">
        <v>19</v>
      </c>
      <c r="D68" s="198">
        <v>51878.3</v>
      </c>
      <c r="G68" s="731" t="s">
        <v>12</v>
      </c>
      <c r="H68" s="731" t="s">
        <v>19</v>
      </c>
      <c r="I68" s="732">
        <v>25122.9</v>
      </c>
    </row>
    <row r="69" spans="2:9" ht="19.899999999999999" customHeight="1">
      <c r="B69" s="199" t="s">
        <v>12</v>
      </c>
      <c r="C69" s="200" t="s">
        <v>20</v>
      </c>
      <c r="D69" s="201">
        <v>12754.6</v>
      </c>
      <c r="G69" s="731" t="s">
        <v>12</v>
      </c>
      <c r="H69" s="731" t="s">
        <v>20</v>
      </c>
      <c r="I69" s="732">
        <v>18542.3</v>
      </c>
    </row>
    <row r="70" spans="2:9" ht="19.899999999999999" customHeight="1">
      <c r="B70" s="202" t="s">
        <v>12</v>
      </c>
      <c r="C70" s="203" t="s">
        <v>21</v>
      </c>
      <c r="D70" s="204">
        <v>480.5</v>
      </c>
      <c r="G70" s="731" t="s">
        <v>12</v>
      </c>
      <c r="H70" s="731" t="s">
        <v>21</v>
      </c>
      <c r="I70" s="732">
        <v>490.8</v>
      </c>
    </row>
    <row r="71" spans="2:9" ht="19.899999999999999" customHeight="1">
      <c r="B71" s="205" t="s">
        <v>12</v>
      </c>
      <c r="C71" s="206" t="s">
        <v>22</v>
      </c>
      <c r="D71" s="207">
        <v>3842.2</v>
      </c>
      <c r="G71" s="731" t="s">
        <v>12</v>
      </c>
      <c r="H71" s="731" t="s">
        <v>22</v>
      </c>
      <c r="I71" s="732">
        <v>4196.8</v>
      </c>
    </row>
    <row r="72" spans="2:9" ht="19.899999999999999" customHeight="1">
      <c r="B72" s="208" t="s">
        <v>12</v>
      </c>
      <c r="C72" s="209" t="s">
        <v>23</v>
      </c>
      <c r="D72" s="210">
        <v>4991.1000000000004</v>
      </c>
      <c r="G72" s="731" t="s">
        <v>12</v>
      </c>
      <c r="H72" s="731" t="s">
        <v>23</v>
      </c>
      <c r="I72" s="732">
        <v>5958.2</v>
      </c>
    </row>
    <row r="73" spans="2:9" ht="19.899999999999999" customHeight="1">
      <c r="B73" s="211" t="s">
        <v>12</v>
      </c>
      <c r="C73" s="212" t="s">
        <v>24</v>
      </c>
      <c r="D73" s="213">
        <v>2794.9</v>
      </c>
      <c r="G73" s="731" t="s">
        <v>12</v>
      </c>
      <c r="H73" s="731" t="s">
        <v>24</v>
      </c>
      <c r="I73" s="732">
        <v>3499.7</v>
      </c>
    </row>
    <row r="74" spans="2:9" ht="19.899999999999999" customHeight="1">
      <c r="B74" s="214" t="s">
        <v>12</v>
      </c>
      <c r="C74" s="215" t="s">
        <v>25</v>
      </c>
      <c r="D74" s="216">
        <v>9888.1</v>
      </c>
      <c r="G74" s="731" t="s">
        <v>12</v>
      </c>
      <c r="H74" s="731" t="s">
        <v>25</v>
      </c>
      <c r="I74" s="732">
        <v>12676.8</v>
      </c>
    </row>
    <row r="75" spans="2:9" ht="19.899999999999999" customHeight="1">
      <c r="B75" s="217" t="s">
        <v>12</v>
      </c>
      <c r="C75" s="218" t="s">
        <v>26</v>
      </c>
      <c r="D75" s="219">
        <v>13090.3</v>
      </c>
      <c r="G75" s="731" t="s">
        <v>12</v>
      </c>
      <c r="H75" s="731" t="s">
        <v>26</v>
      </c>
      <c r="I75" s="732">
        <v>12685.8</v>
      </c>
    </row>
    <row r="76" spans="2:9" ht="19.899999999999999" customHeight="1">
      <c r="B76" s="220" t="s">
        <v>12</v>
      </c>
      <c r="C76" s="221" t="s">
        <v>27</v>
      </c>
      <c r="D76" s="222">
        <v>181.7</v>
      </c>
      <c r="G76" s="731" t="s">
        <v>12</v>
      </c>
      <c r="H76" s="731" t="s">
        <v>27</v>
      </c>
      <c r="I76" s="732">
        <v>364.2</v>
      </c>
    </row>
    <row r="77" spans="2:9" ht="19.899999999999999" customHeight="1">
      <c r="B77" s="223" t="s">
        <v>12</v>
      </c>
      <c r="C77" s="224" t="s">
        <v>28</v>
      </c>
      <c r="D77" s="225">
        <v>579.79999999999995</v>
      </c>
      <c r="G77" s="731" t="s">
        <v>12</v>
      </c>
      <c r="H77" s="731" t="s">
        <v>28</v>
      </c>
      <c r="I77" s="732">
        <v>1186.4000000000001</v>
      </c>
    </row>
    <row r="78" spans="2:9" ht="19.899999999999999" customHeight="1">
      <c r="B78" s="226" t="s">
        <v>12</v>
      </c>
      <c r="C78" s="227" t="s">
        <v>29</v>
      </c>
      <c r="D78" s="228">
        <v>305.8</v>
      </c>
      <c r="G78" s="731" t="s">
        <v>12</v>
      </c>
      <c r="H78" s="731" t="s">
        <v>29</v>
      </c>
      <c r="I78" s="732">
        <v>549.79999999999995</v>
      </c>
    </row>
    <row r="79" spans="2:9" ht="19.899999999999999" customHeight="1">
      <c r="B79" s="229" t="s">
        <v>12</v>
      </c>
      <c r="C79" s="230" t="s">
        <v>30</v>
      </c>
      <c r="D79" s="231">
        <v>771.4</v>
      </c>
      <c r="G79" s="731" t="s">
        <v>12</v>
      </c>
      <c r="H79" s="731" t="s">
        <v>30</v>
      </c>
      <c r="I79" s="732">
        <v>902.5</v>
      </c>
    </row>
    <row r="80" spans="2:9" ht="19.899999999999999" customHeight="1">
      <c r="B80" s="232" t="s">
        <v>12</v>
      </c>
      <c r="C80" s="233" t="s">
        <v>31</v>
      </c>
      <c r="D80" s="234">
        <v>1091.8</v>
      </c>
      <c r="G80" s="731" t="s">
        <v>12</v>
      </c>
      <c r="H80" s="731" t="s">
        <v>31</v>
      </c>
      <c r="I80" s="732">
        <v>967</v>
      </c>
    </row>
    <row r="81" spans="2:9" ht="19.899999999999999" customHeight="1">
      <c r="B81" s="235" t="s">
        <v>12</v>
      </c>
      <c r="C81" s="236" t="s">
        <v>32</v>
      </c>
      <c r="D81" s="237">
        <v>0</v>
      </c>
      <c r="G81" s="731" t="s">
        <v>12</v>
      </c>
      <c r="H81" s="731" t="s">
        <v>32</v>
      </c>
      <c r="I81" s="732">
        <v>0</v>
      </c>
    </row>
    <row r="82" spans="2:9" ht="19.899999999999999" customHeight="1">
      <c r="B82" s="238" t="s">
        <v>12</v>
      </c>
      <c r="C82" s="239" t="s">
        <v>33</v>
      </c>
      <c r="D82" s="240">
        <v>0</v>
      </c>
      <c r="G82" s="731" t="s">
        <v>12</v>
      </c>
      <c r="H82" s="731" t="s">
        <v>33</v>
      </c>
      <c r="I82" s="732">
        <v>0</v>
      </c>
    </row>
    <row r="83" spans="2:9" ht="19.899999999999999" customHeight="1">
      <c r="B83" s="241" t="s">
        <v>34</v>
      </c>
      <c r="C83" s="242" t="s">
        <v>10</v>
      </c>
      <c r="D83" s="243">
        <v>2503.1999999999998</v>
      </c>
      <c r="G83" s="731" t="s">
        <v>34</v>
      </c>
      <c r="H83" s="731" t="s">
        <v>10</v>
      </c>
      <c r="I83" s="732">
        <v>1250.7</v>
      </c>
    </row>
    <row r="84" spans="2:9" ht="19.899999999999999" customHeight="1">
      <c r="B84" s="244" t="s">
        <v>9</v>
      </c>
      <c r="C84" s="245" t="s">
        <v>10</v>
      </c>
      <c r="D84" s="246">
        <v>353336</v>
      </c>
      <c r="G84" s="731" t="s">
        <v>9</v>
      </c>
      <c r="H84" s="731" t="s">
        <v>10</v>
      </c>
      <c r="I84" s="732">
        <v>388451</v>
      </c>
    </row>
    <row r="85" spans="2:9" ht="19.899999999999999" customHeight="1">
      <c r="B85" s="247" t="s">
        <v>37</v>
      </c>
      <c r="C85" s="249"/>
      <c r="D85" s="250" t="s">
        <v>7</v>
      </c>
      <c r="G85" s="727" t="s">
        <v>37</v>
      </c>
      <c r="H85" s="728"/>
      <c r="I85" s="729" t="s">
        <v>7</v>
      </c>
    </row>
    <row r="86" spans="2:9" ht="19.899999999999999" customHeight="1">
      <c r="B86" s="248" t="s">
        <v>38</v>
      </c>
      <c r="C86" s="252"/>
      <c r="D86" s="251"/>
      <c r="G86" s="727" t="s">
        <v>38</v>
      </c>
      <c r="H86" s="728"/>
      <c r="I86" s="730"/>
    </row>
    <row r="87" spans="2:9" ht="19.899999999999999" customHeight="1">
      <c r="B87" s="253" t="s">
        <v>12</v>
      </c>
      <c r="C87" s="254" t="s">
        <v>10</v>
      </c>
      <c r="D87" s="255">
        <v>3248188.35</v>
      </c>
      <c r="G87" s="731" t="s">
        <v>12</v>
      </c>
      <c r="H87" s="731" t="s">
        <v>10</v>
      </c>
      <c r="I87" s="732">
        <v>3199868.17</v>
      </c>
    </row>
    <row r="88" spans="2:9" ht="19.899999999999999" customHeight="1">
      <c r="B88" s="256" t="s">
        <v>12</v>
      </c>
      <c r="C88" s="257" t="s">
        <v>13</v>
      </c>
      <c r="D88" s="258">
        <v>259380.05</v>
      </c>
      <c r="G88" s="731" t="s">
        <v>12</v>
      </c>
      <c r="H88" s="731" t="s">
        <v>13</v>
      </c>
      <c r="I88" s="732">
        <v>221239.72</v>
      </c>
    </row>
    <row r="89" spans="2:9" ht="19.899999999999999" customHeight="1">
      <c r="B89" s="259" t="s">
        <v>12</v>
      </c>
      <c r="C89" s="260" t="s">
        <v>14</v>
      </c>
      <c r="D89" s="261">
        <v>197073.7</v>
      </c>
      <c r="G89" s="731" t="s">
        <v>12</v>
      </c>
      <c r="H89" s="731" t="s">
        <v>14</v>
      </c>
      <c r="I89" s="732">
        <v>437100.68</v>
      </c>
    </row>
    <row r="90" spans="2:9" ht="19.899999999999999" customHeight="1">
      <c r="B90" s="262" t="s">
        <v>12</v>
      </c>
      <c r="C90" s="263" t="s">
        <v>15</v>
      </c>
      <c r="D90" s="264">
        <v>1713401.12</v>
      </c>
      <c r="G90" s="731" t="s">
        <v>12</v>
      </c>
      <c r="H90" s="731" t="s">
        <v>15</v>
      </c>
      <c r="I90" s="732">
        <v>1661268.35</v>
      </c>
    </row>
    <row r="91" spans="2:9" ht="19.899999999999999" customHeight="1">
      <c r="B91" s="265" t="s">
        <v>12</v>
      </c>
      <c r="C91" s="266" t="s">
        <v>16</v>
      </c>
      <c r="D91" s="267">
        <v>47195.46</v>
      </c>
      <c r="G91" s="731" t="s">
        <v>12</v>
      </c>
      <c r="H91" s="731" t="s">
        <v>16</v>
      </c>
      <c r="I91" s="732">
        <v>65043.65</v>
      </c>
    </row>
    <row r="92" spans="2:9" ht="19.899999999999999" customHeight="1">
      <c r="B92" s="268" t="s">
        <v>12</v>
      </c>
      <c r="C92" s="269" t="s">
        <v>17</v>
      </c>
      <c r="D92" s="270">
        <v>11145.53</v>
      </c>
      <c r="G92" s="731" t="s">
        <v>12</v>
      </c>
      <c r="H92" s="731" t="s">
        <v>17</v>
      </c>
      <c r="I92" s="732">
        <v>14196.58</v>
      </c>
    </row>
    <row r="93" spans="2:9" ht="19.899999999999999" customHeight="1">
      <c r="B93" s="271" t="s">
        <v>12</v>
      </c>
      <c r="C93" s="272" t="s">
        <v>18</v>
      </c>
      <c r="D93" s="273">
        <v>16842.55</v>
      </c>
      <c r="G93" s="731" t="s">
        <v>12</v>
      </c>
      <c r="H93" s="731" t="s">
        <v>18</v>
      </c>
      <c r="I93" s="732">
        <v>14159.04</v>
      </c>
    </row>
    <row r="94" spans="2:9" ht="19.899999999999999" customHeight="1">
      <c r="B94" s="274" t="s">
        <v>12</v>
      </c>
      <c r="C94" s="275" t="s">
        <v>19</v>
      </c>
      <c r="D94" s="276">
        <v>351312.16</v>
      </c>
      <c r="G94" s="731" t="s">
        <v>12</v>
      </c>
      <c r="H94" s="731" t="s">
        <v>19</v>
      </c>
      <c r="I94" s="732">
        <v>263792.34999999998</v>
      </c>
    </row>
    <row r="95" spans="2:9" ht="19.899999999999999" customHeight="1">
      <c r="B95" s="277" t="s">
        <v>12</v>
      </c>
      <c r="C95" s="278" t="s">
        <v>20</v>
      </c>
      <c r="D95" s="279">
        <v>185703.63</v>
      </c>
      <c r="G95" s="731" t="s">
        <v>12</v>
      </c>
      <c r="H95" s="731" t="s">
        <v>20</v>
      </c>
      <c r="I95" s="732">
        <v>114121.07</v>
      </c>
    </row>
    <row r="96" spans="2:9" ht="19.899999999999999" customHeight="1">
      <c r="B96" s="280" t="s">
        <v>12</v>
      </c>
      <c r="C96" s="281" t="s">
        <v>21</v>
      </c>
      <c r="D96" s="282">
        <v>4950</v>
      </c>
      <c r="G96" s="731" t="s">
        <v>12</v>
      </c>
      <c r="H96" s="731" t="s">
        <v>21</v>
      </c>
      <c r="I96" s="732">
        <v>7901.04</v>
      </c>
    </row>
    <row r="97" spans="2:9" ht="19.899999999999999" customHeight="1">
      <c r="B97" s="283" t="s">
        <v>12</v>
      </c>
      <c r="C97" s="284" t="s">
        <v>22</v>
      </c>
      <c r="D97" s="285">
        <v>27168.5</v>
      </c>
      <c r="G97" s="731" t="s">
        <v>12</v>
      </c>
      <c r="H97" s="731" t="s">
        <v>22</v>
      </c>
      <c r="I97" s="732">
        <v>25062.59</v>
      </c>
    </row>
    <row r="98" spans="2:9" ht="19.899999999999999" customHeight="1">
      <c r="B98" s="286" t="s">
        <v>12</v>
      </c>
      <c r="C98" s="287" t="s">
        <v>23</v>
      </c>
      <c r="D98" s="288">
        <v>36544.82</v>
      </c>
      <c r="G98" s="731" t="s">
        <v>12</v>
      </c>
      <c r="H98" s="731" t="s">
        <v>23</v>
      </c>
      <c r="I98" s="732">
        <v>45523.88</v>
      </c>
    </row>
    <row r="99" spans="2:9" ht="19.899999999999999" customHeight="1">
      <c r="B99" s="289" t="s">
        <v>12</v>
      </c>
      <c r="C99" s="290" t="s">
        <v>24</v>
      </c>
      <c r="D99" s="291">
        <v>31413.16</v>
      </c>
      <c r="G99" s="731" t="s">
        <v>12</v>
      </c>
      <c r="H99" s="731" t="s">
        <v>24</v>
      </c>
      <c r="I99" s="732">
        <v>24309.66</v>
      </c>
    </row>
    <row r="100" spans="2:9" ht="19.899999999999999" customHeight="1">
      <c r="B100" s="292" t="s">
        <v>12</v>
      </c>
      <c r="C100" s="293" t="s">
        <v>25</v>
      </c>
      <c r="D100" s="294">
        <v>259936.93</v>
      </c>
      <c r="G100" s="731" t="s">
        <v>12</v>
      </c>
      <c r="H100" s="731" t="s">
        <v>25</v>
      </c>
      <c r="I100" s="732">
        <v>195751.16</v>
      </c>
    </row>
    <row r="101" spans="2:9" ht="19.899999999999999" customHeight="1">
      <c r="B101" s="295" t="s">
        <v>12</v>
      </c>
      <c r="C101" s="296" t="s">
        <v>26</v>
      </c>
      <c r="D101" s="297">
        <v>63270.57</v>
      </c>
      <c r="G101" s="731" t="s">
        <v>12</v>
      </c>
      <c r="H101" s="731" t="s">
        <v>26</v>
      </c>
      <c r="I101" s="732">
        <v>68186.77</v>
      </c>
    </row>
    <row r="102" spans="2:9" ht="19.899999999999999" customHeight="1">
      <c r="B102" s="298" t="s">
        <v>12</v>
      </c>
      <c r="C102" s="299" t="s">
        <v>27</v>
      </c>
      <c r="D102" s="300">
        <v>10.28</v>
      </c>
      <c r="G102" s="731" t="s">
        <v>12</v>
      </c>
      <c r="H102" s="731" t="s">
        <v>27</v>
      </c>
      <c r="I102" s="732">
        <v>14.62</v>
      </c>
    </row>
    <row r="103" spans="2:9" ht="19.899999999999999" customHeight="1">
      <c r="B103" s="301" t="s">
        <v>12</v>
      </c>
      <c r="C103" s="302" t="s">
        <v>28</v>
      </c>
      <c r="D103" s="303">
        <v>72.599999999999994</v>
      </c>
      <c r="G103" s="731" t="s">
        <v>12</v>
      </c>
      <c r="H103" s="731" t="s">
        <v>28</v>
      </c>
      <c r="I103" s="732">
        <v>81.349999999999994</v>
      </c>
    </row>
    <row r="104" spans="2:9" ht="19.899999999999999" customHeight="1">
      <c r="B104" s="304" t="s">
        <v>12</v>
      </c>
      <c r="C104" s="305" t="s">
        <v>30</v>
      </c>
      <c r="D104" s="306">
        <v>859.95</v>
      </c>
      <c r="G104" s="731" t="s">
        <v>12</v>
      </c>
      <c r="H104" s="731" t="s">
        <v>30</v>
      </c>
      <c r="I104" s="732">
        <v>1046.25</v>
      </c>
    </row>
    <row r="105" spans="2:9" ht="19.899999999999999" customHeight="1">
      <c r="B105" s="307" t="s">
        <v>12</v>
      </c>
      <c r="C105" s="308" t="s">
        <v>31</v>
      </c>
      <c r="D105" s="309">
        <v>2740.94</v>
      </c>
      <c r="G105" s="731" t="s">
        <v>12</v>
      </c>
      <c r="H105" s="731" t="s">
        <v>31</v>
      </c>
      <c r="I105" s="732">
        <v>3322.76</v>
      </c>
    </row>
    <row r="106" spans="2:9" ht="19.899999999999999" customHeight="1">
      <c r="B106" s="310" t="s">
        <v>12</v>
      </c>
      <c r="C106" s="311" t="s">
        <v>39</v>
      </c>
      <c r="D106" s="312">
        <v>39166.39</v>
      </c>
      <c r="G106" s="731" t="s">
        <v>12</v>
      </c>
      <c r="H106" s="731" t="s">
        <v>39</v>
      </c>
      <c r="I106" s="732">
        <v>37746.639999999999</v>
      </c>
    </row>
    <row r="107" spans="2:9" ht="19.899999999999999" customHeight="1">
      <c r="B107" s="313" t="s">
        <v>34</v>
      </c>
      <c r="C107" s="314" t="s">
        <v>10</v>
      </c>
      <c r="D107" s="315">
        <v>31379.52</v>
      </c>
      <c r="G107" s="731" t="s">
        <v>34</v>
      </c>
      <c r="H107" s="731" t="s">
        <v>10</v>
      </c>
      <c r="I107" s="732">
        <v>30028.76</v>
      </c>
    </row>
    <row r="108" spans="2:9" ht="19.899999999999999" customHeight="1">
      <c r="B108" s="316" t="s">
        <v>9</v>
      </c>
      <c r="C108" s="317" t="s">
        <v>10</v>
      </c>
      <c r="D108" s="318">
        <v>3279567.87</v>
      </c>
      <c r="G108" s="731" t="s">
        <v>9</v>
      </c>
      <c r="H108" s="731" t="s">
        <v>10</v>
      </c>
      <c r="I108" s="732">
        <v>3229896.94</v>
      </c>
    </row>
    <row r="109" spans="2:9" ht="19.899999999999999" customHeight="1">
      <c r="B109" s="319" t="s">
        <v>40</v>
      </c>
      <c r="C109" s="321"/>
      <c r="D109" s="322" t="s">
        <v>7</v>
      </c>
      <c r="G109" s="727" t="s">
        <v>40</v>
      </c>
      <c r="H109" s="728"/>
      <c r="I109" s="729" t="s">
        <v>7</v>
      </c>
    </row>
    <row r="110" spans="2:9" ht="19.899999999999999" customHeight="1">
      <c r="B110" s="320" t="s">
        <v>8</v>
      </c>
      <c r="C110" s="324"/>
      <c r="D110" s="323"/>
      <c r="G110" s="727" t="s">
        <v>8</v>
      </c>
      <c r="H110" s="728"/>
      <c r="I110" s="730"/>
    </row>
    <row r="111" spans="2:9" ht="19.899999999999999" customHeight="1">
      <c r="B111" s="325" t="s">
        <v>12</v>
      </c>
      <c r="C111" s="326" t="s">
        <v>10</v>
      </c>
      <c r="D111" s="327">
        <v>494824.67300000001</v>
      </c>
      <c r="G111" s="731" t="s">
        <v>12</v>
      </c>
      <c r="H111" s="731" t="s">
        <v>10</v>
      </c>
      <c r="I111" s="732">
        <v>500544.13</v>
      </c>
    </row>
    <row r="112" spans="2:9" ht="19.899999999999999" customHeight="1">
      <c r="B112" s="328" t="s">
        <v>12</v>
      </c>
      <c r="C112" s="329" t="s">
        <v>13</v>
      </c>
      <c r="D112" s="330">
        <v>38057.860999999997</v>
      </c>
      <c r="G112" s="731" t="s">
        <v>12</v>
      </c>
      <c r="H112" s="731" t="s">
        <v>13</v>
      </c>
      <c r="I112" s="732">
        <v>34694.031000000003</v>
      </c>
    </row>
    <row r="113" spans="2:9" ht="19.899999999999999" customHeight="1">
      <c r="B113" s="331" t="s">
        <v>12</v>
      </c>
      <c r="C113" s="332" t="s">
        <v>14</v>
      </c>
      <c r="D113" s="333">
        <v>15132.965</v>
      </c>
      <c r="G113" s="731" t="s">
        <v>12</v>
      </c>
      <c r="H113" s="731" t="s">
        <v>14</v>
      </c>
      <c r="I113" s="732">
        <v>33356.436000000002</v>
      </c>
    </row>
    <row r="114" spans="2:9" ht="19.899999999999999" customHeight="1">
      <c r="B114" s="334" t="s">
        <v>12</v>
      </c>
      <c r="C114" s="335" t="s">
        <v>15</v>
      </c>
      <c r="D114" s="336">
        <v>260921.29500000001</v>
      </c>
      <c r="G114" s="731" t="s">
        <v>12</v>
      </c>
      <c r="H114" s="731" t="s">
        <v>15</v>
      </c>
      <c r="I114" s="732">
        <v>262839.853</v>
      </c>
    </row>
    <row r="115" spans="2:9" ht="19.899999999999999" customHeight="1">
      <c r="B115" s="337" t="s">
        <v>12</v>
      </c>
      <c r="C115" s="338" t="s">
        <v>16</v>
      </c>
      <c r="D115" s="339">
        <v>10439.092000000001</v>
      </c>
      <c r="G115" s="731" t="s">
        <v>12</v>
      </c>
      <c r="H115" s="731" t="s">
        <v>16</v>
      </c>
      <c r="I115" s="732">
        <v>13371.419</v>
      </c>
    </row>
    <row r="116" spans="2:9" ht="19.899999999999999" customHeight="1">
      <c r="B116" s="340" t="s">
        <v>12</v>
      </c>
      <c r="C116" s="341" t="s">
        <v>17</v>
      </c>
      <c r="D116" s="342">
        <v>5862.65</v>
      </c>
      <c r="G116" s="731" t="s">
        <v>12</v>
      </c>
      <c r="H116" s="731" t="s">
        <v>17</v>
      </c>
      <c r="I116" s="732">
        <v>9034.2510000000002</v>
      </c>
    </row>
    <row r="117" spans="2:9" ht="19.899999999999999" customHeight="1">
      <c r="B117" s="343" t="s">
        <v>12</v>
      </c>
      <c r="C117" s="344" t="s">
        <v>18</v>
      </c>
      <c r="D117" s="345">
        <v>1830.2729999999999</v>
      </c>
      <c r="G117" s="731" t="s">
        <v>12</v>
      </c>
      <c r="H117" s="731" t="s">
        <v>18</v>
      </c>
      <c r="I117" s="732">
        <v>2374.5039999999999</v>
      </c>
    </row>
    <row r="118" spans="2:9" ht="19.899999999999999" customHeight="1">
      <c r="B118" s="346" t="s">
        <v>12</v>
      </c>
      <c r="C118" s="347" t="s">
        <v>19</v>
      </c>
      <c r="D118" s="348">
        <v>55330.425000000003</v>
      </c>
      <c r="G118" s="731" t="s">
        <v>12</v>
      </c>
      <c r="H118" s="731" t="s">
        <v>19</v>
      </c>
      <c r="I118" s="732">
        <v>47607.807999999997</v>
      </c>
    </row>
    <row r="119" spans="2:9" ht="19.899999999999999" customHeight="1">
      <c r="B119" s="349" t="s">
        <v>12</v>
      </c>
      <c r="C119" s="350" t="s">
        <v>20</v>
      </c>
      <c r="D119" s="351">
        <v>23898.725999999999</v>
      </c>
      <c r="G119" s="731" t="s">
        <v>12</v>
      </c>
      <c r="H119" s="731" t="s">
        <v>20</v>
      </c>
      <c r="I119" s="732">
        <v>18498.428</v>
      </c>
    </row>
    <row r="120" spans="2:9" ht="19.899999999999999" customHeight="1">
      <c r="B120" s="352" t="s">
        <v>12</v>
      </c>
      <c r="C120" s="353" t="s">
        <v>21</v>
      </c>
      <c r="D120" s="354">
        <v>1564.615</v>
      </c>
      <c r="G120" s="731" t="s">
        <v>12</v>
      </c>
      <c r="H120" s="731" t="s">
        <v>21</v>
      </c>
      <c r="I120" s="732">
        <v>2322.4720000000002</v>
      </c>
    </row>
    <row r="121" spans="2:9" ht="19.899999999999999" customHeight="1">
      <c r="B121" s="355" t="s">
        <v>12</v>
      </c>
      <c r="C121" s="356" t="s">
        <v>22</v>
      </c>
      <c r="D121" s="357">
        <v>8902.3819999999996</v>
      </c>
      <c r="G121" s="731" t="s">
        <v>12</v>
      </c>
      <c r="H121" s="731" t="s">
        <v>22</v>
      </c>
      <c r="I121" s="732">
        <v>5211.4390000000003</v>
      </c>
    </row>
    <row r="122" spans="2:9" ht="19.899999999999999" customHeight="1">
      <c r="B122" s="358" t="s">
        <v>12</v>
      </c>
      <c r="C122" s="359" t="s">
        <v>23</v>
      </c>
      <c r="D122" s="360">
        <v>8007.1019999999999</v>
      </c>
      <c r="G122" s="731" t="s">
        <v>12</v>
      </c>
      <c r="H122" s="731" t="s">
        <v>23</v>
      </c>
      <c r="I122" s="732">
        <v>8656.6880000000001</v>
      </c>
    </row>
    <row r="123" spans="2:9" ht="19.899999999999999" customHeight="1">
      <c r="B123" s="361" t="s">
        <v>12</v>
      </c>
      <c r="C123" s="362" t="s">
        <v>24</v>
      </c>
      <c r="D123" s="363">
        <v>5136.4390000000003</v>
      </c>
      <c r="G123" s="731" t="s">
        <v>12</v>
      </c>
      <c r="H123" s="731" t="s">
        <v>24</v>
      </c>
      <c r="I123" s="732">
        <v>3826.2539999999999</v>
      </c>
    </row>
    <row r="124" spans="2:9" ht="19.899999999999999" customHeight="1">
      <c r="B124" s="364" t="s">
        <v>12</v>
      </c>
      <c r="C124" s="365" t="s">
        <v>25</v>
      </c>
      <c r="D124" s="366">
        <v>30489.05</v>
      </c>
      <c r="G124" s="731" t="s">
        <v>12</v>
      </c>
      <c r="H124" s="731" t="s">
        <v>25</v>
      </c>
      <c r="I124" s="732">
        <v>28695.017</v>
      </c>
    </row>
    <row r="125" spans="2:9" ht="19.899999999999999" customHeight="1">
      <c r="B125" s="367" t="s">
        <v>12</v>
      </c>
      <c r="C125" s="368" t="s">
        <v>26</v>
      </c>
      <c r="D125" s="369">
        <v>24894.401000000002</v>
      </c>
      <c r="G125" s="731" t="s">
        <v>12</v>
      </c>
      <c r="H125" s="731" t="s">
        <v>26</v>
      </c>
      <c r="I125" s="732">
        <v>24509.133999999998</v>
      </c>
    </row>
    <row r="126" spans="2:9" ht="19.899999999999999" customHeight="1">
      <c r="B126" s="370" t="s">
        <v>12</v>
      </c>
      <c r="C126" s="371" t="s">
        <v>27</v>
      </c>
      <c r="D126" s="372">
        <v>0</v>
      </c>
      <c r="G126" s="731" t="s">
        <v>12</v>
      </c>
      <c r="H126" s="731" t="s">
        <v>27</v>
      </c>
      <c r="I126" s="732">
        <v>0</v>
      </c>
    </row>
    <row r="127" spans="2:9" ht="19.899999999999999" customHeight="1">
      <c r="B127" s="373" t="s">
        <v>12</v>
      </c>
      <c r="C127" s="374" t="s">
        <v>28</v>
      </c>
      <c r="D127" s="375">
        <v>1845.1</v>
      </c>
      <c r="G127" s="731" t="s">
        <v>12</v>
      </c>
      <c r="H127" s="731" t="s">
        <v>28</v>
      </c>
      <c r="I127" s="732">
        <v>2396.2199999999998</v>
      </c>
    </row>
    <row r="128" spans="2:9" ht="19.899999999999999" customHeight="1">
      <c r="B128" s="376" t="s">
        <v>12</v>
      </c>
      <c r="C128" s="377" t="s">
        <v>29</v>
      </c>
      <c r="D128" s="378">
        <v>234.7</v>
      </c>
      <c r="G128" s="731" t="s">
        <v>12</v>
      </c>
      <c r="H128" s="731" t="s">
        <v>29</v>
      </c>
      <c r="I128" s="732">
        <v>161.56</v>
      </c>
    </row>
    <row r="129" spans="2:9" ht="19.899999999999999" customHeight="1">
      <c r="B129" s="379" t="s">
        <v>12</v>
      </c>
      <c r="C129" s="380" t="s">
        <v>30</v>
      </c>
      <c r="D129" s="381">
        <v>420.81299999999999</v>
      </c>
      <c r="G129" s="731" t="s">
        <v>12</v>
      </c>
      <c r="H129" s="731" t="s">
        <v>30</v>
      </c>
      <c r="I129" s="732">
        <v>334.91500000000002</v>
      </c>
    </row>
    <row r="130" spans="2:9" ht="19.899999999999999" customHeight="1">
      <c r="B130" s="382" t="s">
        <v>12</v>
      </c>
      <c r="C130" s="383" t="s">
        <v>31</v>
      </c>
      <c r="D130" s="384">
        <v>1856.7840000000001</v>
      </c>
      <c r="G130" s="731" t="s">
        <v>12</v>
      </c>
      <c r="H130" s="731" t="s">
        <v>31</v>
      </c>
      <c r="I130" s="732">
        <v>2653.7</v>
      </c>
    </row>
    <row r="131" spans="2:9" ht="19.899999999999999" customHeight="1">
      <c r="B131" s="385" t="s">
        <v>12</v>
      </c>
      <c r="C131" s="386" t="s">
        <v>32</v>
      </c>
      <c r="D131" s="387">
        <v>0</v>
      </c>
      <c r="G131" s="731" t="s">
        <v>12</v>
      </c>
      <c r="H131" s="731" t="s">
        <v>32</v>
      </c>
      <c r="I131" s="732">
        <v>0</v>
      </c>
    </row>
    <row r="132" spans="2:9" ht="19.899999999999999" customHeight="1">
      <c r="B132" s="388" t="s">
        <v>12</v>
      </c>
      <c r="C132" s="389" t="s">
        <v>33</v>
      </c>
      <c r="D132" s="390">
        <v>0</v>
      </c>
      <c r="G132" s="731" t="s">
        <v>12</v>
      </c>
      <c r="H132" s="731" t="s">
        <v>33</v>
      </c>
      <c r="I132" s="732">
        <v>0</v>
      </c>
    </row>
    <row r="133" spans="2:9" ht="19.899999999999999" customHeight="1">
      <c r="B133" s="391" t="s">
        <v>34</v>
      </c>
      <c r="C133" s="392" t="s">
        <v>10</v>
      </c>
      <c r="D133" s="393">
        <v>7197.8270000000002</v>
      </c>
      <c r="G133" s="731" t="s">
        <v>34</v>
      </c>
      <c r="H133" s="731" t="s">
        <v>10</v>
      </c>
      <c r="I133" s="732">
        <v>6807.2430000000004</v>
      </c>
    </row>
    <row r="134" spans="2:9" ht="19.899999999999999" customHeight="1">
      <c r="B134" s="394" t="s">
        <v>9</v>
      </c>
      <c r="C134" s="395" t="s">
        <v>10</v>
      </c>
      <c r="D134" s="396">
        <v>502022.5</v>
      </c>
      <c r="G134" s="731" t="s">
        <v>9</v>
      </c>
      <c r="H134" s="731" t="s">
        <v>10</v>
      </c>
      <c r="I134" s="732">
        <v>507351.37300000002</v>
      </c>
    </row>
    <row r="135" spans="2:9" ht="19.899999999999999" customHeight="1">
      <c r="B135" s="397" t="s">
        <v>41</v>
      </c>
      <c r="C135" s="399"/>
      <c r="D135" s="400" t="s">
        <v>7</v>
      </c>
      <c r="G135" s="727" t="s">
        <v>41</v>
      </c>
      <c r="H135" s="728"/>
      <c r="I135" s="729" t="s">
        <v>7</v>
      </c>
    </row>
    <row r="136" spans="2:9" ht="19.899999999999999" customHeight="1">
      <c r="B136" s="398" t="s">
        <v>8</v>
      </c>
      <c r="C136" s="402"/>
      <c r="D136" s="401"/>
      <c r="G136" s="727" t="s">
        <v>8</v>
      </c>
      <c r="H136" s="728"/>
      <c r="I136" s="730"/>
    </row>
    <row r="137" spans="2:9" ht="19.899999999999999" customHeight="1">
      <c r="B137" s="403" t="s">
        <v>12</v>
      </c>
      <c r="C137" s="404" t="s">
        <v>10</v>
      </c>
      <c r="D137" s="405">
        <v>631919.80000000005</v>
      </c>
      <c r="G137" s="731" t="s">
        <v>12</v>
      </c>
      <c r="H137" s="731" t="s">
        <v>10</v>
      </c>
      <c r="I137" s="732">
        <v>661347.73600000003</v>
      </c>
    </row>
    <row r="138" spans="2:9" ht="19.899999999999999" customHeight="1">
      <c r="B138" s="406" t="s">
        <v>12</v>
      </c>
      <c r="C138" s="407" t="s">
        <v>13</v>
      </c>
      <c r="D138" s="408">
        <v>27346.6</v>
      </c>
      <c r="G138" s="731" t="s">
        <v>12</v>
      </c>
      <c r="H138" s="731" t="s">
        <v>13</v>
      </c>
      <c r="I138" s="732">
        <v>26276.684000000001</v>
      </c>
    </row>
    <row r="139" spans="2:9" ht="19.899999999999999" customHeight="1">
      <c r="B139" s="409" t="s">
        <v>12</v>
      </c>
      <c r="C139" s="410" t="s">
        <v>14</v>
      </c>
      <c r="D139" s="411">
        <v>19618.5</v>
      </c>
      <c r="G139" s="731" t="s">
        <v>12</v>
      </c>
      <c r="H139" s="731" t="s">
        <v>14</v>
      </c>
      <c r="I139" s="732">
        <v>41091.866000000002</v>
      </c>
    </row>
    <row r="140" spans="2:9" ht="19.899999999999999" customHeight="1">
      <c r="B140" s="412" t="s">
        <v>12</v>
      </c>
      <c r="C140" s="413" t="s">
        <v>15</v>
      </c>
      <c r="D140" s="414">
        <v>365992.4</v>
      </c>
      <c r="G140" s="731" t="s">
        <v>12</v>
      </c>
      <c r="H140" s="731" t="s">
        <v>15</v>
      </c>
      <c r="I140" s="732">
        <v>375924.32900000003</v>
      </c>
    </row>
    <row r="141" spans="2:9" ht="19.899999999999999" customHeight="1">
      <c r="B141" s="415" t="s">
        <v>12</v>
      </c>
      <c r="C141" s="416" t="s">
        <v>16</v>
      </c>
      <c r="D141" s="417">
        <v>11264.2</v>
      </c>
      <c r="G141" s="731" t="s">
        <v>12</v>
      </c>
      <c r="H141" s="731" t="s">
        <v>16</v>
      </c>
      <c r="I141" s="732">
        <v>16915.589</v>
      </c>
    </row>
    <row r="142" spans="2:9" ht="19.899999999999999" customHeight="1">
      <c r="B142" s="418" t="s">
        <v>12</v>
      </c>
      <c r="C142" s="419" t="s">
        <v>17</v>
      </c>
      <c r="D142" s="420">
        <v>14424.7</v>
      </c>
      <c r="G142" s="731" t="s">
        <v>12</v>
      </c>
      <c r="H142" s="731" t="s">
        <v>17</v>
      </c>
      <c r="I142" s="732">
        <v>12801.946</v>
      </c>
    </row>
    <row r="143" spans="2:9" ht="19.899999999999999" customHeight="1">
      <c r="B143" s="421" t="s">
        <v>12</v>
      </c>
      <c r="C143" s="422" t="s">
        <v>18</v>
      </c>
      <c r="D143" s="423">
        <v>2576.4</v>
      </c>
      <c r="G143" s="731" t="s">
        <v>12</v>
      </c>
      <c r="H143" s="731" t="s">
        <v>18</v>
      </c>
      <c r="I143" s="732">
        <v>2760.7289999999998</v>
      </c>
    </row>
    <row r="144" spans="2:9" ht="19.899999999999999" customHeight="1">
      <c r="B144" s="424" t="s">
        <v>12</v>
      </c>
      <c r="C144" s="425" t="s">
        <v>19</v>
      </c>
      <c r="D144" s="426">
        <v>53483.4</v>
      </c>
      <c r="G144" s="731" t="s">
        <v>12</v>
      </c>
      <c r="H144" s="731" t="s">
        <v>19</v>
      </c>
      <c r="I144" s="732">
        <v>55797.038</v>
      </c>
    </row>
    <row r="145" spans="2:9" ht="19.899999999999999" customHeight="1">
      <c r="B145" s="427" t="s">
        <v>12</v>
      </c>
      <c r="C145" s="428" t="s">
        <v>20</v>
      </c>
      <c r="D145" s="429">
        <v>34776.300000000003</v>
      </c>
      <c r="G145" s="731" t="s">
        <v>12</v>
      </c>
      <c r="H145" s="731" t="s">
        <v>20</v>
      </c>
      <c r="I145" s="732">
        <v>31954.462</v>
      </c>
    </row>
    <row r="146" spans="2:9" ht="19.899999999999999" customHeight="1">
      <c r="B146" s="430" t="s">
        <v>12</v>
      </c>
      <c r="C146" s="431" t="s">
        <v>21</v>
      </c>
      <c r="D146" s="432">
        <v>3945.6</v>
      </c>
      <c r="G146" s="731" t="s">
        <v>12</v>
      </c>
      <c r="H146" s="731" t="s">
        <v>21</v>
      </c>
      <c r="I146" s="732">
        <v>4707.1850000000004</v>
      </c>
    </row>
    <row r="147" spans="2:9" ht="19.899999999999999" customHeight="1">
      <c r="B147" s="433" t="s">
        <v>12</v>
      </c>
      <c r="C147" s="434" t="s">
        <v>22</v>
      </c>
      <c r="D147" s="435">
        <v>12282.9</v>
      </c>
      <c r="G147" s="731" t="s">
        <v>12</v>
      </c>
      <c r="H147" s="731" t="s">
        <v>22</v>
      </c>
      <c r="I147" s="732">
        <v>10268.07</v>
      </c>
    </row>
    <row r="148" spans="2:9" ht="19.899999999999999" customHeight="1">
      <c r="B148" s="436" t="s">
        <v>12</v>
      </c>
      <c r="C148" s="437" t="s">
        <v>23</v>
      </c>
      <c r="D148" s="438">
        <v>16215.5</v>
      </c>
      <c r="G148" s="731" t="s">
        <v>12</v>
      </c>
      <c r="H148" s="731" t="s">
        <v>23</v>
      </c>
      <c r="I148" s="732">
        <v>16396.346000000001</v>
      </c>
    </row>
    <row r="149" spans="2:9" ht="19.899999999999999" customHeight="1">
      <c r="B149" s="439" t="s">
        <v>12</v>
      </c>
      <c r="C149" s="440" t="s">
        <v>24</v>
      </c>
      <c r="D149" s="441">
        <v>8120.8</v>
      </c>
      <c r="G149" s="731" t="s">
        <v>12</v>
      </c>
      <c r="H149" s="731" t="s">
        <v>24</v>
      </c>
      <c r="I149" s="732">
        <v>8588.4850000000006</v>
      </c>
    </row>
    <row r="150" spans="2:9" ht="19.899999999999999" customHeight="1">
      <c r="B150" s="442" t="s">
        <v>12</v>
      </c>
      <c r="C150" s="443" t="s">
        <v>25</v>
      </c>
      <c r="D150" s="444">
        <v>37860.1</v>
      </c>
      <c r="G150" s="731" t="s">
        <v>12</v>
      </c>
      <c r="H150" s="731" t="s">
        <v>25</v>
      </c>
      <c r="I150" s="732">
        <v>36539.048999999999</v>
      </c>
    </row>
    <row r="151" spans="2:9" ht="19.899999999999999" customHeight="1">
      <c r="B151" s="445" t="s">
        <v>12</v>
      </c>
      <c r="C151" s="446" t="s">
        <v>26</v>
      </c>
      <c r="D151" s="447">
        <v>19257.5</v>
      </c>
      <c r="G151" s="731" t="s">
        <v>12</v>
      </c>
      <c r="H151" s="731" t="s">
        <v>26</v>
      </c>
      <c r="I151" s="732">
        <v>16845.532999999999</v>
      </c>
    </row>
    <row r="152" spans="2:9" ht="19.899999999999999" customHeight="1">
      <c r="B152" s="448" t="s">
        <v>12</v>
      </c>
      <c r="C152" s="449" t="s">
        <v>27</v>
      </c>
      <c r="D152" s="450">
        <v>286.7</v>
      </c>
      <c r="G152" s="731" t="s">
        <v>12</v>
      </c>
      <c r="H152" s="731" t="s">
        <v>27</v>
      </c>
      <c r="I152" s="732">
        <v>648.10400000000004</v>
      </c>
    </row>
    <row r="153" spans="2:9" ht="19.899999999999999" customHeight="1">
      <c r="B153" s="451" t="s">
        <v>12</v>
      </c>
      <c r="C153" s="452" t="s">
        <v>28</v>
      </c>
      <c r="D153" s="453">
        <v>1330</v>
      </c>
      <c r="G153" s="731" t="s">
        <v>12</v>
      </c>
      <c r="H153" s="731" t="s">
        <v>28</v>
      </c>
      <c r="I153" s="732">
        <v>608.31899999999996</v>
      </c>
    </row>
    <row r="154" spans="2:9" ht="19.899999999999999" customHeight="1">
      <c r="B154" s="454" t="s">
        <v>12</v>
      </c>
      <c r="C154" s="455" t="s">
        <v>29</v>
      </c>
      <c r="D154" s="456">
        <v>203.8</v>
      </c>
      <c r="G154" s="731" t="s">
        <v>12</v>
      </c>
      <c r="H154" s="731" t="s">
        <v>29</v>
      </c>
      <c r="I154" s="732">
        <v>92.2</v>
      </c>
    </row>
    <row r="155" spans="2:9" ht="19.899999999999999" customHeight="1">
      <c r="B155" s="457" t="s">
        <v>12</v>
      </c>
      <c r="C155" s="458" t="s">
        <v>30</v>
      </c>
      <c r="D155" s="459">
        <v>2010.5</v>
      </c>
      <c r="G155" s="731" t="s">
        <v>12</v>
      </c>
      <c r="H155" s="731" t="s">
        <v>30</v>
      </c>
      <c r="I155" s="732">
        <v>2086.3429999999998</v>
      </c>
    </row>
    <row r="156" spans="2:9" ht="19.899999999999999" customHeight="1">
      <c r="B156" s="460" t="s">
        <v>12</v>
      </c>
      <c r="C156" s="461" t="s">
        <v>31</v>
      </c>
      <c r="D156" s="462">
        <v>923.2</v>
      </c>
      <c r="G156" s="731" t="s">
        <v>12</v>
      </c>
      <c r="H156" s="731" t="s">
        <v>31</v>
      </c>
      <c r="I156" s="732">
        <v>1045.4570000000001</v>
      </c>
    </row>
    <row r="157" spans="2:9" ht="19.899999999999999" customHeight="1">
      <c r="B157" s="463" t="s">
        <v>12</v>
      </c>
      <c r="C157" s="464" t="s">
        <v>32</v>
      </c>
      <c r="D157" s="465">
        <v>0</v>
      </c>
      <c r="G157" s="731" t="s">
        <v>12</v>
      </c>
      <c r="H157" s="731" t="s">
        <v>32</v>
      </c>
      <c r="I157" s="732">
        <v>0</v>
      </c>
    </row>
    <row r="158" spans="2:9" ht="19.899999999999999" customHeight="1">
      <c r="B158" s="466" t="s">
        <v>12</v>
      </c>
      <c r="C158" s="467" t="s">
        <v>33</v>
      </c>
      <c r="D158" s="468">
        <v>0</v>
      </c>
      <c r="G158" s="731" t="s">
        <v>12</v>
      </c>
      <c r="H158" s="731" t="s">
        <v>33</v>
      </c>
      <c r="I158" s="732">
        <v>0</v>
      </c>
    </row>
    <row r="159" spans="2:9" ht="19.899999999999999" customHeight="1">
      <c r="B159" s="469" t="s">
        <v>34</v>
      </c>
      <c r="C159" s="470" t="s">
        <v>10</v>
      </c>
      <c r="D159" s="471">
        <v>10750.8</v>
      </c>
      <c r="G159" s="731" t="s">
        <v>34</v>
      </c>
      <c r="H159" s="731" t="s">
        <v>10</v>
      </c>
      <c r="I159" s="732">
        <v>6331.6180000000004</v>
      </c>
    </row>
    <row r="160" spans="2:9" ht="19.899999999999999" customHeight="1">
      <c r="B160" s="472" t="s">
        <v>9</v>
      </c>
      <c r="C160" s="473" t="s">
        <v>10</v>
      </c>
      <c r="D160" s="474">
        <v>642670.6</v>
      </c>
      <c r="G160" s="731" t="s">
        <v>9</v>
      </c>
      <c r="H160" s="731" t="s">
        <v>10</v>
      </c>
      <c r="I160" s="732">
        <v>667679.35400000005</v>
      </c>
    </row>
    <row r="161" spans="2:9" ht="19.899999999999999" customHeight="1">
      <c r="B161" s="475" t="s">
        <v>42</v>
      </c>
      <c r="C161" s="477"/>
      <c r="D161" s="478" t="s">
        <v>7</v>
      </c>
      <c r="G161" s="727" t="s">
        <v>42</v>
      </c>
      <c r="H161" s="728"/>
      <c r="I161" s="729" t="s">
        <v>7</v>
      </c>
    </row>
    <row r="162" spans="2:9" ht="19.899999999999999" customHeight="1">
      <c r="B162" s="476" t="s">
        <v>8</v>
      </c>
      <c r="C162" s="480"/>
      <c r="D162" s="479"/>
      <c r="G162" s="727" t="s">
        <v>8</v>
      </c>
      <c r="H162" s="728"/>
      <c r="I162" s="730"/>
    </row>
    <row r="163" spans="2:9" ht="19.899999999999999" customHeight="1">
      <c r="B163" s="481" t="s">
        <v>12</v>
      </c>
      <c r="C163" s="482" t="s">
        <v>10</v>
      </c>
      <c r="D163" s="483">
        <v>229396</v>
      </c>
      <c r="G163" s="731" t="s">
        <v>12</v>
      </c>
      <c r="H163" s="731" t="s">
        <v>10</v>
      </c>
      <c r="I163" s="732">
        <v>192151</v>
      </c>
    </row>
    <row r="164" spans="2:9" ht="19.899999999999999" customHeight="1">
      <c r="B164" s="484" t="s">
        <v>12</v>
      </c>
      <c r="C164" s="485" t="s">
        <v>13</v>
      </c>
      <c r="D164" s="486">
        <v>18837</v>
      </c>
      <c r="G164" s="731" t="s">
        <v>12</v>
      </c>
      <c r="H164" s="731" t="s">
        <v>13</v>
      </c>
      <c r="I164" s="732">
        <v>13633</v>
      </c>
    </row>
    <row r="165" spans="2:9" ht="19.899999999999999" customHeight="1">
      <c r="B165" s="487" t="s">
        <v>12</v>
      </c>
      <c r="C165" s="488" t="s">
        <v>14</v>
      </c>
      <c r="D165" s="489">
        <v>18597</v>
      </c>
      <c r="G165" s="731" t="s">
        <v>12</v>
      </c>
      <c r="H165" s="731" t="s">
        <v>14</v>
      </c>
      <c r="I165" s="732">
        <v>27302</v>
      </c>
    </row>
    <row r="166" spans="2:9" ht="19.899999999999999" customHeight="1">
      <c r="B166" s="490" t="s">
        <v>12</v>
      </c>
      <c r="C166" s="491" t="s">
        <v>15</v>
      </c>
      <c r="D166" s="492">
        <v>123234</v>
      </c>
      <c r="G166" s="731" t="s">
        <v>12</v>
      </c>
      <c r="H166" s="731" t="s">
        <v>15</v>
      </c>
      <c r="I166" s="732">
        <v>90270</v>
      </c>
    </row>
    <row r="167" spans="2:9" ht="19.899999999999999" customHeight="1">
      <c r="B167" s="493" t="s">
        <v>12</v>
      </c>
      <c r="C167" s="494" t="s">
        <v>16</v>
      </c>
      <c r="D167" s="495">
        <v>2588</v>
      </c>
      <c r="G167" s="731" t="s">
        <v>12</v>
      </c>
      <c r="H167" s="731" t="s">
        <v>16</v>
      </c>
      <c r="I167" s="732">
        <v>3426</v>
      </c>
    </row>
    <row r="168" spans="2:9" ht="19.899999999999999" customHeight="1">
      <c r="B168" s="496" t="s">
        <v>12</v>
      </c>
      <c r="C168" s="497" t="s">
        <v>17</v>
      </c>
      <c r="D168" s="498">
        <v>1364</v>
      </c>
      <c r="G168" s="731" t="s">
        <v>12</v>
      </c>
      <c r="H168" s="731" t="s">
        <v>17</v>
      </c>
      <c r="I168" s="732">
        <v>1633</v>
      </c>
    </row>
    <row r="169" spans="2:9" ht="19.899999999999999" customHeight="1">
      <c r="B169" s="499" t="s">
        <v>12</v>
      </c>
      <c r="C169" s="500" t="s">
        <v>18</v>
      </c>
      <c r="D169" s="501">
        <v>461</v>
      </c>
      <c r="G169" s="731" t="s">
        <v>12</v>
      </c>
      <c r="H169" s="731" t="s">
        <v>18</v>
      </c>
      <c r="I169" s="732">
        <v>490</v>
      </c>
    </row>
    <row r="170" spans="2:9" ht="19.899999999999999" customHeight="1">
      <c r="B170" s="502" t="s">
        <v>12</v>
      </c>
      <c r="C170" s="503" t="s">
        <v>19</v>
      </c>
      <c r="D170" s="504">
        <v>21656</v>
      </c>
      <c r="G170" s="731" t="s">
        <v>12</v>
      </c>
      <c r="H170" s="731" t="s">
        <v>19</v>
      </c>
      <c r="I170" s="732">
        <v>15511</v>
      </c>
    </row>
    <row r="171" spans="2:9" ht="19.899999999999999" customHeight="1">
      <c r="B171" s="505" t="s">
        <v>12</v>
      </c>
      <c r="C171" s="506" t="s">
        <v>20</v>
      </c>
      <c r="D171" s="507">
        <v>5749</v>
      </c>
      <c r="G171" s="731" t="s">
        <v>12</v>
      </c>
      <c r="H171" s="731" t="s">
        <v>20</v>
      </c>
      <c r="I171" s="732">
        <v>5281</v>
      </c>
    </row>
    <row r="172" spans="2:9" ht="19.899999999999999" customHeight="1">
      <c r="B172" s="508" t="s">
        <v>12</v>
      </c>
      <c r="C172" s="509" t="s">
        <v>21</v>
      </c>
      <c r="D172" s="510">
        <v>527</v>
      </c>
      <c r="G172" s="731" t="s">
        <v>12</v>
      </c>
      <c r="H172" s="731" t="s">
        <v>21</v>
      </c>
      <c r="I172" s="732">
        <v>553</v>
      </c>
    </row>
    <row r="173" spans="2:9" ht="19.899999999999999" customHeight="1">
      <c r="B173" s="511" t="s">
        <v>12</v>
      </c>
      <c r="C173" s="512" t="s">
        <v>22</v>
      </c>
      <c r="D173" s="513">
        <v>2288</v>
      </c>
      <c r="G173" s="731" t="s">
        <v>12</v>
      </c>
      <c r="H173" s="731" t="s">
        <v>22</v>
      </c>
      <c r="I173" s="732">
        <v>2861</v>
      </c>
    </row>
    <row r="174" spans="2:9" ht="19.899999999999999" customHeight="1">
      <c r="B174" s="514" t="s">
        <v>12</v>
      </c>
      <c r="C174" s="515" t="s">
        <v>23</v>
      </c>
      <c r="D174" s="516">
        <v>3321</v>
      </c>
      <c r="G174" s="731" t="s">
        <v>12</v>
      </c>
      <c r="H174" s="731" t="s">
        <v>23</v>
      </c>
      <c r="I174" s="732">
        <v>3218</v>
      </c>
    </row>
    <row r="175" spans="2:9" ht="19.899999999999999" customHeight="1">
      <c r="B175" s="517" t="s">
        <v>12</v>
      </c>
      <c r="C175" s="518" t="s">
        <v>24</v>
      </c>
      <c r="D175" s="519">
        <v>2473</v>
      </c>
      <c r="G175" s="731" t="s">
        <v>12</v>
      </c>
      <c r="H175" s="731" t="s">
        <v>24</v>
      </c>
      <c r="I175" s="732">
        <v>2165</v>
      </c>
    </row>
    <row r="176" spans="2:9" ht="19.899999999999999" customHeight="1">
      <c r="B176" s="520" t="s">
        <v>12</v>
      </c>
      <c r="C176" s="521" t="s">
        <v>25</v>
      </c>
      <c r="D176" s="522">
        <v>13545</v>
      </c>
      <c r="G176" s="731" t="s">
        <v>12</v>
      </c>
      <c r="H176" s="731" t="s">
        <v>25</v>
      </c>
      <c r="I176" s="732">
        <v>9297</v>
      </c>
    </row>
    <row r="177" spans="2:9" ht="19.899999999999999" customHeight="1">
      <c r="B177" s="523" t="s">
        <v>12</v>
      </c>
      <c r="C177" s="524" t="s">
        <v>26</v>
      </c>
      <c r="D177" s="525">
        <v>13538</v>
      </c>
      <c r="G177" s="731" t="s">
        <v>12</v>
      </c>
      <c r="H177" s="731" t="s">
        <v>26</v>
      </c>
      <c r="I177" s="732">
        <v>15440</v>
      </c>
    </row>
    <row r="178" spans="2:9" ht="19.899999999999999" customHeight="1">
      <c r="B178" s="526" t="s">
        <v>12</v>
      </c>
      <c r="C178" s="527" t="s">
        <v>27</v>
      </c>
      <c r="D178" s="528">
        <v>403</v>
      </c>
      <c r="G178" s="731" t="s">
        <v>12</v>
      </c>
      <c r="H178" s="731" t="s">
        <v>27</v>
      </c>
      <c r="I178" s="732">
        <v>280</v>
      </c>
    </row>
    <row r="179" spans="2:9" ht="19.899999999999999" customHeight="1">
      <c r="B179" s="529" t="s">
        <v>12</v>
      </c>
      <c r="C179" s="530" t="s">
        <v>28</v>
      </c>
      <c r="D179" s="531">
        <v>211</v>
      </c>
      <c r="G179" s="731" t="s">
        <v>12</v>
      </c>
      <c r="H179" s="731" t="s">
        <v>28</v>
      </c>
      <c r="I179" s="732">
        <v>234</v>
      </c>
    </row>
    <row r="180" spans="2:9" ht="19.899999999999999" customHeight="1">
      <c r="B180" s="532" t="s">
        <v>12</v>
      </c>
      <c r="C180" s="533" t="s">
        <v>29</v>
      </c>
      <c r="D180" s="534">
        <v>65</v>
      </c>
      <c r="G180" s="731" t="s">
        <v>12</v>
      </c>
      <c r="H180" s="731" t="s">
        <v>29</v>
      </c>
      <c r="I180" s="732">
        <v>119</v>
      </c>
    </row>
    <row r="181" spans="2:9" ht="19.899999999999999" customHeight="1">
      <c r="B181" s="535" t="s">
        <v>12</v>
      </c>
      <c r="C181" s="536" t="s">
        <v>30</v>
      </c>
      <c r="D181" s="537">
        <v>155</v>
      </c>
      <c r="G181" s="731" t="s">
        <v>12</v>
      </c>
      <c r="H181" s="731" t="s">
        <v>30</v>
      </c>
      <c r="I181" s="732">
        <v>42</v>
      </c>
    </row>
    <row r="182" spans="2:9" ht="19.899999999999999" customHeight="1">
      <c r="B182" s="538" t="s">
        <v>12</v>
      </c>
      <c r="C182" s="539" t="s">
        <v>31</v>
      </c>
      <c r="D182" s="540">
        <v>384</v>
      </c>
      <c r="G182" s="731" t="s">
        <v>12</v>
      </c>
      <c r="H182" s="731" t="s">
        <v>31</v>
      </c>
      <c r="I182" s="732">
        <v>396</v>
      </c>
    </row>
    <row r="183" spans="2:9" ht="19.899999999999999" customHeight="1">
      <c r="B183" s="541" t="s">
        <v>12</v>
      </c>
      <c r="C183" s="542" t="s">
        <v>32</v>
      </c>
      <c r="D183" s="543">
        <v>0</v>
      </c>
      <c r="G183" s="731" t="s">
        <v>12</v>
      </c>
      <c r="H183" s="731" t="s">
        <v>32</v>
      </c>
      <c r="I183" s="732">
        <v>0</v>
      </c>
    </row>
    <row r="184" spans="2:9" ht="19.899999999999999" customHeight="1">
      <c r="B184" s="544" t="s">
        <v>12</v>
      </c>
      <c r="C184" s="545" t="s">
        <v>33</v>
      </c>
      <c r="D184" s="546">
        <v>0</v>
      </c>
      <c r="G184" s="731" t="s">
        <v>12</v>
      </c>
      <c r="H184" s="731" t="s">
        <v>33</v>
      </c>
      <c r="I184" s="732">
        <v>0</v>
      </c>
    </row>
    <row r="185" spans="2:9" ht="19.899999999999999" customHeight="1">
      <c r="B185" s="547" t="s">
        <v>34</v>
      </c>
      <c r="C185" s="548" t="s">
        <v>10</v>
      </c>
      <c r="D185" s="549">
        <v>1591</v>
      </c>
      <c r="G185" s="731" t="s">
        <v>34</v>
      </c>
      <c r="H185" s="731" t="s">
        <v>10</v>
      </c>
      <c r="I185" s="732">
        <v>847</v>
      </c>
    </row>
    <row r="186" spans="2:9" ht="19.899999999999999" customHeight="1">
      <c r="B186" s="550" t="s">
        <v>9</v>
      </c>
      <c r="C186" s="551" t="s">
        <v>10</v>
      </c>
      <c r="D186" s="552">
        <v>230987</v>
      </c>
      <c r="G186" s="731" t="s">
        <v>9</v>
      </c>
      <c r="H186" s="731" t="s">
        <v>10</v>
      </c>
      <c r="I186" s="732">
        <v>192998</v>
      </c>
    </row>
    <row r="187" spans="2:9" ht="19.899999999999999" customHeight="1">
      <c r="B187" s="553" t="s">
        <v>43</v>
      </c>
      <c r="C187" s="555"/>
      <c r="D187" s="556" t="s">
        <v>7</v>
      </c>
      <c r="G187" s="727" t="s">
        <v>43</v>
      </c>
      <c r="H187" s="728"/>
      <c r="I187" s="729" t="s">
        <v>7</v>
      </c>
    </row>
    <row r="188" spans="2:9" ht="19.899999999999999" customHeight="1">
      <c r="B188" s="554" t="s">
        <v>44</v>
      </c>
      <c r="C188" s="558"/>
      <c r="D188" s="557"/>
      <c r="G188" s="727" t="s">
        <v>44</v>
      </c>
      <c r="H188" s="728"/>
      <c r="I188" s="730"/>
    </row>
    <row r="189" spans="2:9" ht="19.899999999999999" customHeight="1">
      <c r="B189" s="559" t="s">
        <v>12</v>
      </c>
      <c r="C189" s="560" t="s">
        <v>10</v>
      </c>
      <c r="D189" s="561">
        <v>304867</v>
      </c>
      <c r="G189" s="731" t="s">
        <v>12</v>
      </c>
      <c r="H189" s="731" t="s">
        <v>10</v>
      </c>
      <c r="I189" s="732">
        <v>283842</v>
      </c>
    </row>
    <row r="190" spans="2:9" ht="19.899999999999999" customHeight="1">
      <c r="B190" s="562" t="s">
        <v>12</v>
      </c>
      <c r="C190" s="563" t="s">
        <v>13</v>
      </c>
      <c r="D190" s="564">
        <v>16498</v>
      </c>
      <c r="G190" s="731" t="s">
        <v>12</v>
      </c>
      <c r="H190" s="731" t="s">
        <v>13</v>
      </c>
      <c r="I190" s="732">
        <v>12020</v>
      </c>
    </row>
    <row r="191" spans="2:9" ht="19.899999999999999" customHeight="1">
      <c r="B191" s="565" t="s">
        <v>12</v>
      </c>
      <c r="C191" s="566" t="s">
        <v>14</v>
      </c>
      <c r="D191" s="567">
        <v>15186</v>
      </c>
      <c r="G191" s="731" t="s">
        <v>12</v>
      </c>
      <c r="H191" s="731" t="s">
        <v>14</v>
      </c>
      <c r="I191" s="732">
        <v>29281</v>
      </c>
    </row>
    <row r="192" spans="2:9" ht="19.899999999999999" customHeight="1">
      <c r="B192" s="568" t="s">
        <v>12</v>
      </c>
      <c r="C192" s="569" t="s">
        <v>15</v>
      </c>
      <c r="D192" s="570">
        <v>146610</v>
      </c>
      <c r="G192" s="731" t="s">
        <v>12</v>
      </c>
      <c r="H192" s="731" t="s">
        <v>15</v>
      </c>
      <c r="I192" s="732">
        <v>140456</v>
      </c>
    </row>
    <row r="193" spans="2:9" ht="19.899999999999999" customHeight="1">
      <c r="B193" s="571" t="s">
        <v>12</v>
      </c>
      <c r="C193" s="572" t="s">
        <v>16</v>
      </c>
      <c r="D193" s="573">
        <v>7204</v>
      </c>
      <c r="G193" s="731" t="s">
        <v>12</v>
      </c>
      <c r="H193" s="731" t="s">
        <v>16</v>
      </c>
      <c r="I193" s="732">
        <v>6967</v>
      </c>
    </row>
    <row r="194" spans="2:9" ht="19.899999999999999" customHeight="1">
      <c r="B194" s="574" t="s">
        <v>12</v>
      </c>
      <c r="C194" s="575" t="s">
        <v>17</v>
      </c>
      <c r="D194" s="576">
        <v>2513</v>
      </c>
      <c r="G194" s="731" t="s">
        <v>12</v>
      </c>
      <c r="H194" s="731" t="s">
        <v>17</v>
      </c>
      <c r="I194" s="732">
        <v>2590</v>
      </c>
    </row>
    <row r="195" spans="2:9" ht="19.899999999999999" customHeight="1">
      <c r="B195" s="577" t="s">
        <v>12</v>
      </c>
      <c r="C195" s="578" t="s">
        <v>18</v>
      </c>
      <c r="D195" s="579">
        <v>2049</v>
      </c>
      <c r="G195" s="731" t="s">
        <v>12</v>
      </c>
      <c r="H195" s="731" t="s">
        <v>18</v>
      </c>
      <c r="I195" s="732">
        <v>1239</v>
      </c>
    </row>
    <row r="196" spans="2:9" ht="19.899999999999999" customHeight="1">
      <c r="B196" s="580" t="s">
        <v>12</v>
      </c>
      <c r="C196" s="581" t="s">
        <v>19</v>
      </c>
      <c r="D196" s="582">
        <v>51755</v>
      </c>
      <c r="G196" s="731" t="s">
        <v>12</v>
      </c>
      <c r="H196" s="731" t="s">
        <v>19</v>
      </c>
      <c r="I196" s="732">
        <v>40783</v>
      </c>
    </row>
    <row r="197" spans="2:9" ht="19.899999999999999" customHeight="1">
      <c r="B197" s="583" t="s">
        <v>12</v>
      </c>
      <c r="C197" s="584" t="s">
        <v>20</v>
      </c>
      <c r="D197" s="585">
        <v>14764</v>
      </c>
      <c r="G197" s="731" t="s">
        <v>12</v>
      </c>
      <c r="H197" s="731" t="s">
        <v>20</v>
      </c>
      <c r="I197" s="732">
        <v>12552</v>
      </c>
    </row>
    <row r="198" spans="2:9" ht="19.899999999999999" customHeight="1">
      <c r="B198" s="586" t="s">
        <v>12</v>
      </c>
      <c r="C198" s="587" t="s">
        <v>21</v>
      </c>
      <c r="D198" s="588">
        <v>1429</v>
      </c>
      <c r="G198" s="731" t="s">
        <v>12</v>
      </c>
      <c r="H198" s="731" t="s">
        <v>21</v>
      </c>
      <c r="I198" s="732">
        <v>2481</v>
      </c>
    </row>
    <row r="199" spans="2:9" ht="19.899999999999999" customHeight="1">
      <c r="B199" s="589" t="s">
        <v>12</v>
      </c>
      <c r="C199" s="590" t="s">
        <v>22</v>
      </c>
      <c r="D199" s="591">
        <v>5165</v>
      </c>
      <c r="G199" s="731" t="s">
        <v>12</v>
      </c>
      <c r="H199" s="731" t="s">
        <v>22</v>
      </c>
      <c r="I199" s="732">
        <v>4073</v>
      </c>
    </row>
    <row r="200" spans="2:9" ht="19.899999999999999" customHeight="1">
      <c r="B200" s="592" t="s">
        <v>12</v>
      </c>
      <c r="C200" s="593" t="s">
        <v>23</v>
      </c>
      <c r="D200" s="594">
        <v>14832</v>
      </c>
      <c r="G200" s="731" t="s">
        <v>12</v>
      </c>
      <c r="H200" s="731" t="s">
        <v>23</v>
      </c>
      <c r="I200" s="732">
        <v>12660</v>
      </c>
    </row>
    <row r="201" spans="2:9" ht="19.899999999999999" customHeight="1">
      <c r="B201" s="595" t="s">
        <v>12</v>
      </c>
      <c r="C201" s="596" t="s">
        <v>24</v>
      </c>
      <c r="D201" s="597">
        <v>819</v>
      </c>
      <c r="G201" s="731" t="s">
        <v>12</v>
      </c>
      <c r="H201" s="731" t="s">
        <v>24</v>
      </c>
      <c r="I201" s="732">
        <v>699</v>
      </c>
    </row>
    <row r="202" spans="2:9" ht="19.899999999999999" customHeight="1">
      <c r="B202" s="598" t="s">
        <v>12</v>
      </c>
      <c r="C202" s="599" t="s">
        <v>25</v>
      </c>
      <c r="D202" s="600">
        <v>17005</v>
      </c>
      <c r="G202" s="731" t="s">
        <v>12</v>
      </c>
      <c r="H202" s="731" t="s">
        <v>25</v>
      </c>
      <c r="I202" s="732">
        <v>10541</v>
      </c>
    </row>
    <row r="203" spans="2:9" ht="19.899999999999999" customHeight="1">
      <c r="B203" s="601" t="s">
        <v>12</v>
      </c>
      <c r="C203" s="602" t="s">
        <v>26</v>
      </c>
      <c r="D203" s="603">
        <v>7878</v>
      </c>
      <c r="G203" s="731" t="s">
        <v>12</v>
      </c>
      <c r="H203" s="731" t="s">
        <v>26</v>
      </c>
      <c r="I203" s="732">
        <v>5995</v>
      </c>
    </row>
    <row r="204" spans="2:9" ht="19.899999999999999" customHeight="1">
      <c r="B204" s="604" t="s">
        <v>12</v>
      </c>
      <c r="C204" s="605" t="s">
        <v>27</v>
      </c>
      <c r="D204" s="606">
        <v>701</v>
      </c>
      <c r="G204" s="731" t="s">
        <v>12</v>
      </c>
      <c r="H204" s="731" t="s">
        <v>27</v>
      </c>
      <c r="I204" s="732">
        <v>748</v>
      </c>
    </row>
    <row r="205" spans="2:9" ht="19.899999999999999" customHeight="1">
      <c r="B205" s="607" t="s">
        <v>12</v>
      </c>
      <c r="C205" s="608" t="s">
        <v>28</v>
      </c>
      <c r="D205" s="609">
        <v>227</v>
      </c>
      <c r="G205" s="731" t="s">
        <v>12</v>
      </c>
      <c r="H205" s="731" t="s">
        <v>28</v>
      </c>
      <c r="I205" s="732">
        <v>387</v>
      </c>
    </row>
    <row r="206" spans="2:9" ht="19.899999999999999" customHeight="1">
      <c r="B206" s="610" t="s">
        <v>12</v>
      </c>
      <c r="C206" s="611" t="s">
        <v>29</v>
      </c>
      <c r="D206" s="612">
        <v>175</v>
      </c>
      <c r="G206" s="731" t="s">
        <v>12</v>
      </c>
      <c r="H206" s="731" t="s">
        <v>29</v>
      </c>
      <c r="I206" s="732">
        <v>254</v>
      </c>
    </row>
    <row r="207" spans="2:9" ht="19.899999999999999" customHeight="1">
      <c r="B207" s="613" t="s">
        <v>12</v>
      </c>
      <c r="C207" s="614" t="s">
        <v>30</v>
      </c>
      <c r="D207" s="615">
        <v>13</v>
      </c>
      <c r="G207" s="731" t="s">
        <v>12</v>
      </c>
      <c r="H207" s="731" t="s">
        <v>30</v>
      </c>
      <c r="I207" s="732">
        <v>28</v>
      </c>
    </row>
    <row r="208" spans="2:9" ht="19.899999999999999" customHeight="1">
      <c r="B208" s="616" t="s">
        <v>12</v>
      </c>
      <c r="C208" s="617" t="s">
        <v>31</v>
      </c>
      <c r="D208" s="618">
        <v>44</v>
      </c>
      <c r="G208" s="731" t="s">
        <v>12</v>
      </c>
      <c r="H208" s="731" t="s">
        <v>31</v>
      </c>
      <c r="I208" s="732">
        <v>88</v>
      </c>
    </row>
    <row r="209" spans="2:9" ht="19.899999999999999" customHeight="1">
      <c r="B209" s="619" t="s">
        <v>12</v>
      </c>
      <c r="C209" s="620" t="s">
        <v>32</v>
      </c>
      <c r="D209" s="621">
        <v>0</v>
      </c>
      <c r="G209" s="731" t="s">
        <v>12</v>
      </c>
      <c r="H209" s="731" t="s">
        <v>32</v>
      </c>
      <c r="I209" s="732">
        <v>0</v>
      </c>
    </row>
    <row r="210" spans="2:9" ht="19.899999999999999" customHeight="1">
      <c r="B210" s="622" t="s">
        <v>12</v>
      </c>
      <c r="C210" s="623" t="s">
        <v>33</v>
      </c>
      <c r="D210" s="624">
        <v>0</v>
      </c>
      <c r="G210" s="731" t="s">
        <v>12</v>
      </c>
      <c r="H210" s="731" t="s">
        <v>33</v>
      </c>
      <c r="I210" s="732">
        <v>0</v>
      </c>
    </row>
    <row r="211" spans="2:9" ht="19.899999999999999" customHeight="1">
      <c r="B211" s="625" t="s">
        <v>34</v>
      </c>
      <c r="C211" s="626" t="s">
        <v>10</v>
      </c>
      <c r="D211" s="627">
        <v>2397</v>
      </c>
      <c r="G211" s="731" t="s">
        <v>34</v>
      </c>
      <c r="H211" s="731" t="s">
        <v>10</v>
      </c>
      <c r="I211" s="732">
        <v>1933</v>
      </c>
    </row>
    <row r="212" spans="2:9" ht="19.899999999999999" customHeight="1">
      <c r="B212" s="628" t="s">
        <v>9</v>
      </c>
      <c r="C212" s="629" t="s">
        <v>10</v>
      </c>
      <c r="D212" s="630">
        <v>307264</v>
      </c>
      <c r="G212" s="731" t="s">
        <v>9</v>
      </c>
      <c r="H212" s="731" t="s">
        <v>10</v>
      </c>
      <c r="I212" s="732">
        <v>285775</v>
      </c>
    </row>
    <row r="213" spans="2:9" ht="19.899999999999999" customHeight="1">
      <c r="B213" s="631" t="s">
        <v>45</v>
      </c>
      <c r="C213" s="633"/>
      <c r="D213" s="634" t="s">
        <v>7</v>
      </c>
      <c r="G213" s="727" t="s">
        <v>45</v>
      </c>
      <c r="H213" s="728"/>
      <c r="I213" s="729" t="s">
        <v>7</v>
      </c>
    </row>
    <row r="214" spans="2:9" ht="19.899999999999999" customHeight="1">
      <c r="B214" s="632" t="s">
        <v>46</v>
      </c>
      <c r="C214" s="636"/>
      <c r="D214" s="635"/>
      <c r="G214" s="727" t="s">
        <v>46</v>
      </c>
      <c r="H214" s="728"/>
      <c r="I214" s="730"/>
    </row>
    <row r="215" spans="2:9" ht="19.899999999999999" customHeight="1">
      <c r="B215" s="637" t="s">
        <v>12</v>
      </c>
      <c r="C215" s="638" t="s">
        <v>10</v>
      </c>
      <c r="D215" s="639">
        <v>3180771</v>
      </c>
      <c r="G215" s="731" t="s">
        <v>12</v>
      </c>
      <c r="H215" s="731" t="s">
        <v>10</v>
      </c>
      <c r="I215" s="732">
        <v>2368530</v>
      </c>
    </row>
    <row r="216" spans="2:9" ht="19.899999999999999" customHeight="1">
      <c r="B216" s="640" t="s">
        <v>12</v>
      </c>
      <c r="C216" s="641" t="s">
        <v>13</v>
      </c>
      <c r="D216" s="642">
        <v>117508</v>
      </c>
      <c r="G216" s="731" t="s">
        <v>12</v>
      </c>
      <c r="H216" s="731" t="s">
        <v>13</v>
      </c>
      <c r="I216" s="732">
        <v>96950</v>
      </c>
    </row>
    <row r="217" spans="2:9" ht="19.899999999999999" customHeight="1">
      <c r="B217" s="643" t="s">
        <v>12</v>
      </c>
      <c r="C217" s="644" t="s">
        <v>14</v>
      </c>
      <c r="D217" s="645">
        <v>84875</v>
      </c>
      <c r="G217" s="731" t="s">
        <v>12</v>
      </c>
      <c r="H217" s="731" t="s">
        <v>14</v>
      </c>
      <c r="I217" s="732">
        <v>127414</v>
      </c>
    </row>
    <row r="218" spans="2:9" ht="19.899999999999999" customHeight="1">
      <c r="B218" s="646" t="s">
        <v>12</v>
      </c>
      <c r="C218" s="647" t="s">
        <v>15</v>
      </c>
      <c r="D218" s="648">
        <v>2206994</v>
      </c>
      <c r="G218" s="731" t="s">
        <v>12</v>
      </c>
      <c r="H218" s="731" t="s">
        <v>15</v>
      </c>
      <c r="I218" s="732">
        <v>1542582</v>
      </c>
    </row>
    <row r="219" spans="2:9" ht="19.899999999999999" customHeight="1">
      <c r="B219" s="649" t="s">
        <v>12</v>
      </c>
      <c r="C219" s="650" t="s">
        <v>16</v>
      </c>
      <c r="D219" s="651">
        <v>78599</v>
      </c>
      <c r="G219" s="731" t="s">
        <v>12</v>
      </c>
      <c r="H219" s="731" t="s">
        <v>16</v>
      </c>
      <c r="I219" s="732">
        <v>80808</v>
      </c>
    </row>
    <row r="220" spans="2:9" ht="19.899999999999999" customHeight="1">
      <c r="B220" s="652" t="s">
        <v>12</v>
      </c>
      <c r="C220" s="653" t="s">
        <v>17</v>
      </c>
      <c r="D220" s="654">
        <v>16163</v>
      </c>
      <c r="G220" s="731" t="s">
        <v>12</v>
      </c>
      <c r="H220" s="731" t="s">
        <v>17</v>
      </c>
      <c r="I220" s="732">
        <v>13473</v>
      </c>
    </row>
    <row r="221" spans="2:9" ht="19.899999999999999" customHeight="1">
      <c r="B221" s="655" t="s">
        <v>12</v>
      </c>
      <c r="C221" s="656" t="s">
        <v>18</v>
      </c>
      <c r="D221" s="657">
        <v>20664</v>
      </c>
      <c r="G221" s="731" t="s">
        <v>12</v>
      </c>
      <c r="H221" s="731" t="s">
        <v>18</v>
      </c>
      <c r="I221" s="732">
        <v>15179</v>
      </c>
    </row>
    <row r="222" spans="2:9" ht="19.899999999999999" customHeight="1">
      <c r="B222" s="658" t="s">
        <v>12</v>
      </c>
      <c r="C222" s="659" t="s">
        <v>19</v>
      </c>
      <c r="D222" s="660">
        <v>302876</v>
      </c>
      <c r="G222" s="731" t="s">
        <v>12</v>
      </c>
      <c r="H222" s="731" t="s">
        <v>19</v>
      </c>
      <c r="I222" s="732">
        <v>219134</v>
      </c>
    </row>
    <row r="223" spans="2:9" ht="19.899999999999999" customHeight="1">
      <c r="B223" s="661" t="s">
        <v>12</v>
      </c>
      <c r="C223" s="662" t="s">
        <v>20</v>
      </c>
      <c r="D223" s="663">
        <v>98903</v>
      </c>
      <c r="G223" s="731" t="s">
        <v>12</v>
      </c>
      <c r="H223" s="731" t="s">
        <v>20</v>
      </c>
      <c r="I223" s="732">
        <v>94680</v>
      </c>
    </row>
    <row r="224" spans="2:9" ht="19.899999999999999" customHeight="1">
      <c r="B224" s="664" t="s">
        <v>12</v>
      </c>
      <c r="C224" s="665" t="s">
        <v>21</v>
      </c>
      <c r="D224" s="666">
        <v>4137</v>
      </c>
      <c r="G224" s="731" t="s">
        <v>12</v>
      </c>
      <c r="H224" s="731" t="s">
        <v>21</v>
      </c>
      <c r="I224" s="732">
        <v>3522</v>
      </c>
    </row>
    <row r="225" spans="2:9" ht="19.899999999999999" customHeight="1">
      <c r="B225" s="667" t="s">
        <v>12</v>
      </c>
      <c r="C225" s="668" t="s">
        <v>22</v>
      </c>
      <c r="D225" s="669">
        <v>26233</v>
      </c>
      <c r="G225" s="731" t="s">
        <v>12</v>
      </c>
      <c r="H225" s="731" t="s">
        <v>22</v>
      </c>
      <c r="I225" s="732">
        <v>18096</v>
      </c>
    </row>
    <row r="226" spans="2:9" ht="19.899999999999999" customHeight="1">
      <c r="B226" s="670" t="s">
        <v>12</v>
      </c>
      <c r="C226" s="671" t="s">
        <v>23</v>
      </c>
      <c r="D226" s="672">
        <v>25591</v>
      </c>
      <c r="G226" s="731" t="s">
        <v>12</v>
      </c>
      <c r="H226" s="731" t="s">
        <v>23</v>
      </c>
      <c r="I226" s="732">
        <v>25303</v>
      </c>
    </row>
    <row r="227" spans="2:9" ht="19.899999999999999" customHeight="1">
      <c r="B227" s="673" t="s">
        <v>12</v>
      </c>
      <c r="C227" s="674" t="s">
        <v>24</v>
      </c>
      <c r="D227" s="675">
        <v>20776</v>
      </c>
      <c r="G227" s="731" t="s">
        <v>12</v>
      </c>
      <c r="H227" s="731" t="s">
        <v>24</v>
      </c>
      <c r="I227" s="732">
        <v>12924</v>
      </c>
    </row>
    <row r="228" spans="2:9" ht="19.899999999999999" customHeight="1">
      <c r="B228" s="676" t="s">
        <v>12</v>
      </c>
      <c r="C228" s="677" t="s">
        <v>25</v>
      </c>
      <c r="D228" s="678">
        <v>130053</v>
      </c>
      <c r="G228" s="731" t="s">
        <v>12</v>
      </c>
      <c r="H228" s="731" t="s">
        <v>25</v>
      </c>
      <c r="I228" s="732">
        <v>81125</v>
      </c>
    </row>
    <row r="229" spans="2:9" ht="19.899999999999999" customHeight="1">
      <c r="B229" s="679" t="s">
        <v>12</v>
      </c>
      <c r="C229" s="680" t="s">
        <v>26</v>
      </c>
      <c r="D229" s="681">
        <v>37501</v>
      </c>
      <c r="G229" s="731" t="s">
        <v>12</v>
      </c>
      <c r="H229" s="731" t="s">
        <v>26</v>
      </c>
      <c r="I229" s="732">
        <v>26977</v>
      </c>
    </row>
    <row r="230" spans="2:9" ht="19.899999999999999" customHeight="1">
      <c r="B230" s="682" t="s">
        <v>12</v>
      </c>
      <c r="C230" s="683" t="s">
        <v>27</v>
      </c>
      <c r="D230" s="684">
        <v>1669</v>
      </c>
      <c r="G230" s="731" t="s">
        <v>12</v>
      </c>
      <c r="H230" s="731" t="s">
        <v>27</v>
      </c>
      <c r="I230" s="732">
        <v>1171</v>
      </c>
    </row>
    <row r="231" spans="2:9" ht="19.899999999999999" customHeight="1">
      <c r="B231" s="685" t="s">
        <v>12</v>
      </c>
      <c r="C231" s="686" t="s">
        <v>28</v>
      </c>
      <c r="D231" s="687">
        <v>1630</v>
      </c>
      <c r="G231" s="731" t="s">
        <v>12</v>
      </c>
      <c r="H231" s="731" t="s">
        <v>28</v>
      </c>
      <c r="I231" s="732">
        <v>1273</v>
      </c>
    </row>
    <row r="232" spans="2:9" ht="19.899999999999999" customHeight="1">
      <c r="B232" s="688" t="s">
        <v>12</v>
      </c>
      <c r="C232" s="689" t="s">
        <v>29</v>
      </c>
      <c r="D232" s="690">
        <v>190</v>
      </c>
      <c r="G232" s="731" t="s">
        <v>12</v>
      </c>
      <c r="H232" s="731" t="s">
        <v>29</v>
      </c>
      <c r="I232" s="732">
        <v>221</v>
      </c>
    </row>
    <row r="233" spans="2:9" ht="19.899999999999999" customHeight="1">
      <c r="B233" s="691" t="s">
        <v>12</v>
      </c>
      <c r="C233" s="692" t="s">
        <v>30</v>
      </c>
      <c r="D233" s="693">
        <v>86</v>
      </c>
      <c r="G233" s="731" t="s">
        <v>12</v>
      </c>
      <c r="H233" s="731" t="s">
        <v>30</v>
      </c>
      <c r="I233" s="732">
        <v>107</v>
      </c>
    </row>
    <row r="234" spans="2:9" ht="19.899999999999999" customHeight="1">
      <c r="B234" s="694" t="s">
        <v>12</v>
      </c>
      <c r="C234" s="695" t="s">
        <v>31</v>
      </c>
      <c r="D234" s="696">
        <v>6323</v>
      </c>
      <c r="G234" s="731" t="s">
        <v>12</v>
      </c>
      <c r="H234" s="731" t="s">
        <v>31</v>
      </c>
      <c r="I234" s="732">
        <v>7591</v>
      </c>
    </row>
    <row r="235" spans="2:9" ht="19.899999999999999" customHeight="1">
      <c r="B235" s="697" t="s">
        <v>12</v>
      </c>
      <c r="C235" s="698" t="s">
        <v>32</v>
      </c>
      <c r="D235" s="699">
        <v>0</v>
      </c>
      <c r="G235" s="731" t="s">
        <v>12</v>
      </c>
      <c r="H235" s="731" t="s">
        <v>32</v>
      </c>
      <c r="I235" s="732">
        <v>0</v>
      </c>
    </row>
    <row r="236" spans="2:9" ht="19.899999999999999" customHeight="1">
      <c r="B236" s="700" t="s">
        <v>12</v>
      </c>
      <c r="C236" s="701" t="s">
        <v>33</v>
      </c>
      <c r="D236" s="702">
        <v>0</v>
      </c>
      <c r="G236" s="731" t="s">
        <v>12</v>
      </c>
      <c r="H236" s="731" t="s">
        <v>33</v>
      </c>
      <c r="I236" s="732">
        <v>0</v>
      </c>
    </row>
    <row r="237" spans="2:9" ht="19.899999999999999" customHeight="1">
      <c r="B237" s="703" t="s">
        <v>34</v>
      </c>
      <c r="C237" s="704" t="s">
        <v>10</v>
      </c>
      <c r="D237" s="705">
        <v>24669</v>
      </c>
      <c r="G237" s="731" t="s">
        <v>34</v>
      </c>
      <c r="H237" s="731" t="s">
        <v>10</v>
      </c>
      <c r="I237" s="732">
        <v>16230</v>
      </c>
    </row>
    <row r="238" spans="2:9" ht="19.899999999999999" customHeight="1">
      <c r="B238" s="706" t="s">
        <v>9</v>
      </c>
      <c r="C238" s="707" t="s">
        <v>10</v>
      </c>
      <c r="D238" s="708">
        <v>3205440</v>
      </c>
      <c r="G238" s="731" t="s">
        <v>9</v>
      </c>
      <c r="H238" s="731" t="s">
        <v>10</v>
      </c>
      <c r="I238" s="732">
        <v>2384760</v>
      </c>
    </row>
    <row r="240" spans="2:9" ht="19.899999999999999" customHeight="1">
      <c r="B240" s="723" t="s">
        <v>59</v>
      </c>
      <c r="C240" s="722"/>
      <c r="D240" s="722"/>
      <c r="E240" s="722"/>
      <c r="G240" s="723" t="s">
        <v>59</v>
      </c>
    </row>
    <row r="241" spans="2:9" ht="19.899999999999999" customHeight="1">
      <c r="B241" s="724" t="s">
        <v>63</v>
      </c>
      <c r="C241" s="722"/>
      <c r="D241" s="722"/>
      <c r="E241" s="722"/>
      <c r="G241" s="724" t="s">
        <v>63</v>
      </c>
    </row>
    <row r="242" spans="2:9" ht="19.899999999999999" customHeight="1">
      <c r="B242" s="724" t="s">
        <v>1</v>
      </c>
      <c r="C242" s="722"/>
      <c r="D242" s="722"/>
      <c r="E242" s="722"/>
      <c r="G242" s="724" t="s">
        <v>1</v>
      </c>
    </row>
    <row r="243" spans="2:9" ht="19.899999999999999" customHeight="1">
      <c r="B243" s="724" t="s">
        <v>64</v>
      </c>
      <c r="C243" s="722"/>
      <c r="D243" s="722"/>
      <c r="E243" s="722"/>
      <c r="G243" s="724" t="s">
        <v>64</v>
      </c>
    </row>
    <row r="244" spans="2:9" ht="19.899999999999999" customHeight="1">
      <c r="B244" s="724" t="s">
        <v>2</v>
      </c>
      <c r="C244" s="722"/>
      <c r="D244" s="722"/>
      <c r="E244" s="722"/>
      <c r="G244" s="724" t="s">
        <v>62</v>
      </c>
    </row>
    <row r="245" spans="2:9" ht="19.899999999999999" customHeight="1">
      <c r="B245" s="722"/>
      <c r="C245" s="722"/>
      <c r="D245" s="722"/>
      <c r="E245" s="722"/>
    </row>
    <row r="246" spans="2:9" ht="19.899999999999999" customHeight="1">
      <c r="B246" s="725" t="s">
        <v>65</v>
      </c>
      <c r="C246" s="725" t="s">
        <v>66</v>
      </c>
      <c r="D246" s="726" t="s">
        <v>7</v>
      </c>
      <c r="G246" s="725" t="s">
        <v>65</v>
      </c>
      <c r="H246" s="725" t="s">
        <v>66</v>
      </c>
      <c r="I246" s="726" t="s">
        <v>7</v>
      </c>
    </row>
    <row r="247" spans="2:9" ht="19.899999999999999" customHeight="1">
      <c r="B247" s="731" t="s">
        <v>67</v>
      </c>
      <c r="C247" s="731" t="s">
        <v>68</v>
      </c>
      <c r="D247" s="732">
        <v>186473.56700000001</v>
      </c>
      <c r="G247" s="731" t="s">
        <v>67</v>
      </c>
      <c r="H247" s="731" t="s">
        <v>68</v>
      </c>
      <c r="I247" s="732">
        <v>151214.82</v>
      </c>
    </row>
    <row r="248" spans="2:9" ht="19.899999999999999" customHeight="1">
      <c r="B248" s="731" t="s">
        <v>67</v>
      </c>
      <c r="C248" s="731" t="s">
        <v>69</v>
      </c>
      <c r="D248" s="732">
        <v>217065.3</v>
      </c>
      <c r="G248" s="731" t="s">
        <v>67</v>
      </c>
      <c r="H248" s="731" t="s">
        <v>69</v>
      </c>
      <c r="I248" s="732">
        <v>201770.625</v>
      </c>
    </row>
    <row r="249" spans="2:9" ht="19.899999999999999" customHeight="1">
      <c r="B249" s="731" t="s">
        <v>67</v>
      </c>
      <c r="C249" s="731" t="s">
        <v>70</v>
      </c>
      <c r="D249" s="732">
        <v>476327</v>
      </c>
      <c r="G249" s="731" t="s">
        <v>67</v>
      </c>
      <c r="H249" s="731" t="s">
        <v>70</v>
      </c>
      <c r="I249" s="732">
        <v>519887</v>
      </c>
    </row>
    <row r="250" spans="2:9" ht="19.899999999999999" customHeight="1">
      <c r="B250" s="731" t="s">
        <v>71</v>
      </c>
      <c r="C250" s="731" t="s">
        <v>72</v>
      </c>
      <c r="D250" s="732">
        <v>5518099.2400000002</v>
      </c>
      <c r="G250" s="731" t="s">
        <v>71</v>
      </c>
      <c r="H250" s="731" t="s">
        <v>72</v>
      </c>
      <c r="I250" s="732">
        <v>5021640.45</v>
      </c>
    </row>
    <row r="251" spans="2:9" ht="19.899999999999999" customHeight="1">
      <c r="B251" s="731" t="s">
        <v>67</v>
      </c>
      <c r="C251" s="731" t="s">
        <v>73</v>
      </c>
      <c r="D251" s="732">
        <v>716362.6</v>
      </c>
      <c r="G251" s="731" t="s">
        <v>67</v>
      </c>
      <c r="H251" s="731" t="s">
        <v>73</v>
      </c>
      <c r="I251" s="732">
        <v>709971</v>
      </c>
    </row>
    <row r="252" spans="2:9" ht="19.899999999999999" customHeight="1">
      <c r="B252" s="731" t="s">
        <v>67</v>
      </c>
      <c r="C252" s="731" t="s">
        <v>74</v>
      </c>
      <c r="D252" s="732">
        <v>884442.6</v>
      </c>
      <c r="G252" s="731" t="s">
        <v>67</v>
      </c>
      <c r="H252" s="731" t="s">
        <v>74</v>
      </c>
      <c r="I252" s="732">
        <v>895958.36699999997</v>
      </c>
    </row>
    <row r="253" spans="2:9" ht="19.899999999999999" customHeight="1">
      <c r="B253" s="731" t="s">
        <v>67</v>
      </c>
      <c r="C253" s="731" t="s">
        <v>75</v>
      </c>
      <c r="D253" s="732">
        <v>317223</v>
      </c>
      <c r="G253" s="731" t="s">
        <v>67</v>
      </c>
      <c r="H253" s="731" t="s">
        <v>75</v>
      </c>
      <c r="I253" s="732">
        <v>260022</v>
      </c>
    </row>
    <row r="254" spans="2:9" ht="19.899999999999999" customHeight="1">
      <c r="B254" s="731" t="s">
        <v>76</v>
      </c>
      <c r="C254" s="731" t="s">
        <v>77</v>
      </c>
      <c r="D254" s="732">
        <v>495906</v>
      </c>
      <c r="G254" s="731" t="s">
        <v>76</v>
      </c>
      <c r="H254" s="731" t="s">
        <v>77</v>
      </c>
      <c r="I254" s="732">
        <v>437707</v>
      </c>
    </row>
    <row r="255" spans="2:9" ht="19.899999999999999" customHeight="1">
      <c r="B255" s="731" t="s">
        <v>78</v>
      </c>
      <c r="C255" s="731" t="s">
        <v>79</v>
      </c>
      <c r="D255" s="732">
        <v>4417545</v>
      </c>
      <c r="G255" s="731" t="s">
        <v>78</v>
      </c>
      <c r="H255" s="731" t="s">
        <v>79</v>
      </c>
      <c r="I255" s="732">
        <v>3219510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EF2FD-C7D9-47C4-BEC6-874CEE38A08E}">
  <dimension ref="B2:T28"/>
  <sheetViews>
    <sheetView topLeftCell="A2" workbookViewId="0">
      <selection activeCell="Q3" sqref="Q3:R3"/>
    </sheetView>
  </sheetViews>
  <sheetFormatPr baseColWidth="10" defaultRowHeight="15"/>
  <cols>
    <col min="1" max="1" width="4.7109375" customWidth="1"/>
    <col min="2" max="2" width="44.28515625" customWidth="1"/>
    <col min="3" max="20" width="7.7109375" customWidth="1"/>
  </cols>
  <sheetData>
    <row r="2" spans="2:20" ht="7.5" customHeight="1"/>
    <row r="3" spans="2:20" ht="21.6" customHeight="1">
      <c r="B3" s="734"/>
      <c r="C3" s="847" t="s">
        <v>93</v>
      </c>
      <c r="D3" s="845"/>
      <c r="E3" s="845" t="s">
        <v>94</v>
      </c>
      <c r="F3" s="845"/>
      <c r="G3" s="845" t="s">
        <v>70</v>
      </c>
      <c r="H3" s="845"/>
      <c r="I3" s="845" t="s">
        <v>72</v>
      </c>
      <c r="J3" s="845"/>
      <c r="K3" s="848" t="s">
        <v>95</v>
      </c>
      <c r="L3" s="848"/>
      <c r="M3" s="845" t="s">
        <v>96</v>
      </c>
      <c r="N3" s="845"/>
      <c r="O3" s="845" t="s">
        <v>75</v>
      </c>
      <c r="P3" s="845"/>
      <c r="Q3" s="845" t="s">
        <v>77</v>
      </c>
      <c r="R3" s="845"/>
      <c r="S3" s="845" t="s">
        <v>162</v>
      </c>
      <c r="T3" s="846"/>
    </row>
    <row r="4" spans="2:20" ht="21.6" customHeight="1">
      <c r="B4" s="738"/>
      <c r="C4" s="839">
        <v>2010</v>
      </c>
      <c r="D4" s="840">
        <v>2021</v>
      </c>
      <c r="E4" s="840">
        <v>2010</v>
      </c>
      <c r="F4" s="840">
        <v>2021</v>
      </c>
      <c r="G4" s="840">
        <v>2010</v>
      </c>
      <c r="H4" s="840">
        <v>2021</v>
      </c>
      <c r="I4" s="840">
        <v>2010</v>
      </c>
      <c r="J4" s="840">
        <v>2021</v>
      </c>
      <c r="K4" s="841">
        <v>2010</v>
      </c>
      <c r="L4" s="841">
        <v>2021</v>
      </c>
      <c r="M4" s="840">
        <v>2010</v>
      </c>
      <c r="N4" s="840">
        <v>2021</v>
      </c>
      <c r="O4" s="840">
        <v>2010</v>
      </c>
      <c r="P4" s="840">
        <v>2021</v>
      </c>
      <c r="Q4" s="840">
        <v>2010</v>
      </c>
      <c r="R4" s="840">
        <v>2020</v>
      </c>
      <c r="S4" s="840">
        <v>2010</v>
      </c>
      <c r="T4" s="842">
        <v>2021</v>
      </c>
    </row>
    <row r="5" spans="2:20" ht="21.6" customHeight="1">
      <c r="B5" s="737" t="s">
        <v>10</v>
      </c>
      <c r="C5" s="739">
        <f>'prix de acqu (2)'!I8</f>
        <v>0.67607291401729008</v>
      </c>
      <c r="D5" s="741">
        <f>'prix de acqu (2)'!D8</f>
        <v>0.68524580374639421</v>
      </c>
      <c r="E5" s="739">
        <f>'prix de acqu (2)'!I32</f>
        <v>0.76176411705123082</v>
      </c>
      <c r="F5" s="740">
        <f>'prix de acqu (2)'!D32</f>
        <v>0.7928323556709751</v>
      </c>
      <c r="G5" s="741">
        <f>'prix de acqu (2)'!I152</f>
        <v>0.74223719531424259</v>
      </c>
      <c r="H5" s="741">
        <f>'prix de acqu (2)'!D152</f>
        <v>0.74743380034611095</v>
      </c>
      <c r="I5" s="745">
        <f>'prix de acqu (2)'!I224</f>
        <v>0.64319557964369989</v>
      </c>
      <c r="J5" s="746">
        <f>'prix de acqu (2)'!D224</f>
        <v>0.60629219821310509</v>
      </c>
      <c r="K5" s="813">
        <f>'prix de acqu (2)'!I80</f>
        <v>0.71460858260407822</v>
      </c>
      <c r="L5" s="813">
        <f>'prix de acqu (2)'!D80</f>
        <v>0.71746066502311145</v>
      </c>
      <c r="M5" s="745">
        <f>'prix de acqu (2)'!I128</f>
        <v>0.74521247704359017</v>
      </c>
      <c r="N5" s="746">
        <f>'prix de acqu (2)'!D128</f>
        <v>0.74042961839499566</v>
      </c>
      <c r="O5" s="742">
        <f>'prix de acqu (2)'!I152</f>
        <v>0.74223719531424259</v>
      </c>
      <c r="P5" s="742">
        <f>'prix de acqu (2)'!D152</f>
        <v>0.74743380034611095</v>
      </c>
      <c r="Q5" s="745">
        <f>'prix de acqu (2)'!I200</f>
        <v>0.65289108924463168</v>
      </c>
      <c r="R5" s="746">
        <f>'prix de acqu (2)'!D200</f>
        <v>0.61960129540679076</v>
      </c>
      <c r="S5" s="742">
        <f>'prix de acqu (2)'!I104</f>
        <v>0.67403201116635869</v>
      </c>
      <c r="T5" s="746">
        <f>'prix de acqu (2)'!D104</f>
        <v>0.66898617780040037</v>
      </c>
    </row>
    <row r="6" spans="2:20" ht="21.6" customHeight="1">
      <c r="B6" s="735" t="s">
        <v>98</v>
      </c>
      <c r="C6" s="814">
        <f>'prix de acqu (2)'!I9</f>
        <v>3.67854817404802E-2</v>
      </c>
      <c r="D6" s="810">
        <f>'prix de acqu (2)'!D9</f>
        <v>3.5101848243419054E-2</v>
      </c>
      <c r="E6" s="814">
        <f>'prix de acqu (2)'!I33</f>
        <v>4.3995358590974282E-2</v>
      </c>
      <c r="F6" s="826">
        <f>'prix de acqu (2)'!D33</f>
        <v>4.956778636820152E-2</v>
      </c>
      <c r="G6" s="810">
        <f>'prix de acqu (2)'!I153</f>
        <v>5.8795025036343082E-2</v>
      </c>
      <c r="H6" s="810">
        <f>'prix de acqu (2)'!D153</f>
        <v>6.1001403935761381E-2</v>
      </c>
      <c r="I6" s="828">
        <f>'prix de acqu (2)'!I225</f>
        <v>5.0981718533830905E-2</v>
      </c>
      <c r="J6" s="815">
        <f>'prix de acqu (2)'!D225</f>
        <v>5.693952339784579E-2</v>
      </c>
      <c r="K6" s="812">
        <f>'prix de acqu (2)'!I81</f>
        <v>5.3475367303734943E-2</v>
      </c>
      <c r="L6" s="812">
        <f>'prix de acqu (2)'!D81</f>
        <v>5.7390883692911621E-2</v>
      </c>
      <c r="M6" s="828">
        <f>'prix de acqu (2)'!I129</f>
        <v>3.4297398329893605E-2</v>
      </c>
      <c r="N6" s="815">
        <f>'prix de acqu (2)'!D129</f>
        <v>3.1900248185779287E-2</v>
      </c>
      <c r="O6" s="811">
        <f>'prix de acqu (2)'!I153</f>
        <v>5.8795025036343082E-2</v>
      </c>
      <c r="P6" s="811">
        <f>'prix de acqu (2)'!D153</f>
        <v>6.1001403935761381E-2</v>
      </c>
      <c r="Q6" s="828">
        <f>'prix de acqu (2)'!I201</f>
        <v>3.1617040623065203E-2</v>
      </c>
      <c r="R6" s="815">
        <f>'prix de acqu (2)'!D201</f>
        <v>3.8479066597298682E-2</v>
      </c>
      <c r="S6" s="811">
        <f>'prix de acqu (2)'!I105</f>
        <v>2.6613495967099669E-2</v>
      </c>
      <c r="T6" s="815">
        <f>'prix de acqu (2)'!D105</f>
        <v>2.5575138436289932E-2</v>
      </c>
    </row>
    <row r="7" spans="2:20" ht="21.6" customHeight="1">
      <c r="B7" s="735" t="s">
        <v>80</v>
      </c>
      <c r="C7" s="814">
        <f>'prix de acqu (2)'!I10</f>
        <v>3.6406762247245344E-2</v>
      </c>
      <c r="D7" s="810">
        <f>'prix de acqu (2)'!D10</f>
        <v>3.0543817835175402E-2</v>
      </c>
      <c r="E7" s="814">
        <f>'prix de acqu (2)'!I34</f>
        <v>7.9228202816936322E-2</v>
      </c>
      <c r="F7" s="826">
        <f>'prix de acqu (2)'!D34</f>
        <v>6.5264487005396582E-2</v>
      </c>
      <c r="G7" s="810">
        <f>'prix de acqu (2)'!I154</f>
        <v>0.10822545784587458</v>
      </c>
      <c r="H7" s="810">
        <f>'prix de acqu (2)'!D154</f>
        <v>8.1965615426962415E-2</v>
      </c>
      <c r="I7" s="828">
        <f>'prix de acqu (2)'!I226</f>
        <v>9.5926696623610322E-2</v>
      </c>
      <c r="J7" s="815">
        <f>'prix de acqu (2)'!D226</f>
        <v>6.5415971501698741E-2</v>
      </c>
      <c r="K7" s="812">
        <f>'prix de acqu (2)'!I82</f>
        <v>4.9283576371429258E-2</v>
      </c>
      <c r="L7" s="812">
        <f>'prix de acqu (2)'!D82</f>
        <v>3.0744085665673319E-2</v>
      </c>
      <c r="M7" s="828">
        <f>'prix de acqu (2)'!I130</f>
        <v>5.2788891473123552E-2</v>
      </c>
      <c r="N7" s="815">
        <f>'prix de acqu (2)'!D130</f>
        <v>3.589924000268091E-2</v>
      </c>
      <c r="O7" s="811">
        <f>'prix de acqu (2)'!I154</f>
        <v>0.10822545784587458</v>
      </c>
      <c r="P7" s="811">
        <f>'prix de acqu (2)'!D154</f>
        <v>8.1965615426962415E-2</v>
      </c>
      <c r="Q7" s="828">
        <f>'prix de acqu (2)'!I202</f>
        <v>6.7917579568067224E-2</v>
      </c>
      <c r="R7" s="815">
        <f>'prix de acqu (2)'!D202</f>
        <v>3.1572515759034976E-2</v>
      </c>
      <c r="S7" s="811">
        <f>'prix de acqu (2)'!I106</f>
        <v>4.091559535255334E-2</v>
      </c>
      <c r="T7" s="815">
        <f>'prix de acqu (2)'!D106</f>
        <v>3.1048542632694898E-2</v>
      </c>
    </row>
    <row r="8" spans="2:20" ht="21.6" customHeight="1">
      <c r="B8" s="735" t="s">
        <v>81</v>
      </c>
      <c r="C8" s="814">
        <f>'prix de acqu (2)'!I11</f>
        <v>0.43809637177096794</v>
      </c>
      <c r="D8" s="810">
        <f>'prix de acqu (2)'!D11</f>
        <v>0.45293852860406669</v>
      </c>
      <c r="E8" s="814">
        <f>'prix de acqu (2)'!I35</f>
        <v>0.45719410345286882</v>
      </c>
      <c r="F8" s="826">
        <f>'prix de acqu (2)'!D35</f>
        <v>0.43322177466673378</v>
      </c>
      <c r="G8" s="810">
        <f>'prix de acqu (2)'!I155</f>
        <v>0.39884702063671534</v>
      </c>
      <c r="H8" s="810">
        <f>'prix de acqu (2)'!D155</f>
        <v>0.46792415059252412</v>
      </c>
      <c r="I8" s="828">
        <f>'prix de acqu (2)'!I227</f>
        <v>0.38334265449052607</v>
      </c>
      <c r="J8" s="815">
        <f>'prix de acqu (2)'!D227</f>
        <v>0.37893169228591622</v>
      </c>
      <c r="K8" s="812">
        <f>'prix de acqu (2)'!I83</f>
        <v>0.43894875987892468</v>
      </c>
      <c r="L8" s="812">
        <f>'prix de acqu (2)'!D83</f>
        <v>0.45086264358093253</v>
      </c>
      <c r="M8" s="828">
        <f>'prix de acqu (2)'!I131</f>
        <v>0.47314054939787176</v>
      </c>
      <c r="N8" s="815">
        <f>'prix de acqu (2)'!D131</f>
        <v>0.47908363894685763</v>
      </c>
      <c r="O8" s="811">
        <f>'prix de acqu (2)'!I155</f>
        <v>0.39884702063671534</v>
      </c>
      <c r="P8" s="811">
        <f>'prix de acqu (2)'!D155</f>
        <v>0.46792415059252412</v>
      </c>
      <c r="Q8" s="828">
        <f>'prix de acqu (2)'!I203</f>
        <v>0.41214099843045693</v>
      </c>
      <c r="R8" s="815">
        <f>'prix de acqu (2)'!D203</f>
        <v>0.39755719834000797</v>
      </c>
      <c r="S8" s="811">
        <f>'prix de acqu (2)'!I107</f>
        <v>0.42915061854436892</v>
      </c>
      <c r="T8" s="815">
        <f>'prix de acqu (2)'!D107</f>
        <v>0.40744548627146371</v>
      </c>
    </row>
    <row r="9" spans="2:20" ht="21.6" customHeight="1">
      <c r="B9" s="735" t="s">
        <v>82</v>
      </c>
      <c r="C9" s="814">
        <f>'prix de acqu (2)'!I12</f>
        <v>1.8860982012212823E-2</v>
      </c>
      <c r="D9" s="810">
        <f>'prix de acqu (2)'!D12</f>
        <v>1.716224011111844E-2</v>
      </c>
      <c r="E9" s="814">
        <f>'prix de acqu (2)'!I36</f>
        <v>2.4603516988659771E-2</v>
      </c>
      <c r="F9" s="826">
        <f>'prix de acqu (2)'!D36</f>
        <v>1.8856767511434003E-2</v>
      </c>
      <c r="G9" s="810">
        <f>'prix de acqu (2)'!I156</f>
        <v>1.3145041573405328E-2</v>
      </c>
      <c r="H9" s="810">
        <f>'prix de acqu (2)'!D156</f>
        <v>1.0401767958129526E-2</v>
      </c>
      <c r="I9" s="828">
        <f>'prix de acqu (2)'!I228</f>
        <v>1.3705945434623858E-2</v>
      </c>
      <c r="J9" s="815">
        <f>'prix de acqu (2)'!D228</f>
        <v>8.7969601355403527E-3</v>
      </c>
      <c r="K9" s="812">
        <f>'prix de acqu (2)'!I84</f>
        <v>1.9705241481694322E-2</v>
      </c>
      <c r="L9" s="812">
        <f>'prix de acqu (2)'!D84</f>
        <v>2.1913547144134907E-2</v>
      </c>
      <c r="M9" s="828">
        <f>'prix de acqu (2)'!I132</f>
        <v>1.9893033712804205E-2</v>
      </c>
      <c r="N9" s="815">
        <f>'prix de acqu (2)'!D132</f>
        <v>1.8145186984682603E-2</v>
      </c>
      <c r="O9" s="811">
        <f>'prix de acqu (2)'!I156</f>
        <v>1.3145041573405328E-2</v>
      </c>
      <c r="P9" s="811">
        <f>'prix de acqu (2)'!D156</f>
        <v>1.0401767958129526E-2</v>
      </c>
      <c r="Q9" s="828">
        <f>'prix de acqu (2)'!I204</f>
        <v>1.6028987427662796E-2</v>
      </c>
      <c r="R9" s="815">
        <f>'prix de acqu (2)'!D204</f>
        <v>1.4754812403963655E-2</v>
      </c>
      <c r="S9" s="811">
        <f>'prix de acqu (2)'!I108</f>
        <v>1.5649917768365863E-2</v>
      </c>
      <c r="T9" s="815">
        <f>'prix de acqu (2)'!D108</f>
        <v>2.1006102802338646E-2</v>
      </c>
    </row>
    <row r="10" spans="2:20" ht="21.6" customHeight="1">
      <c r="B10" s="735" t="s">
        <v>99</v>
      </c>
      <c r="C10" s="814">
        <f>'prix de acqu (2)'!I13</f>
        <v>1.257081151172881E-2</v>
      </c>
      <c r="D10" s="810">
        <f>'prix de acqu (2)'!D13</f>
        <v>1.2584172468756358E-2</v>
      </c>
      <c r="E10" s="814">
        <f>'prix de acqu (2)'!I37</f>
        <v>2.3541325700904184E-2</v>
      </c>
      <c r="F10" s="826">
        <f>'prix de acqu (2)'!D37</f>
        <v>2.9074215469773242E-2</v>
      </c>
      <c r="G10" s="810">
        <f>'prix de acqu (2)'!I157</f>
        <v>6.5109875318242307E-3</v>
      </c>
      <c r="H10" s="810">
        <f>'prix de acqu (2)'!D157</f>
        <v>4.867679712996547E-3</v>
      </c>
      <c r="I10" s="828">
        <f>'prix de acqu (2)'!I229</f>
        <v>2.8590497752582029E-3</v>
      </c>
      <c r="J10" s="815">
        <f>'prix de acqu (2)'!D229</f>
        <v>1.7492113460496122E-3</v>
      </c>
      <c r="K10" s="812">
        <f>'prix de acqu (2)'!I85</f>
        <v>1.3021743141621276E-2</v>
      </c>
      <c r="L10" s="812">
        <f>'prix de acqu (2)'!D85</f>
        <v>9.1218307418811581E-3</v>
      </c>
      <c r="M10" s="828">
        <f>'prix de acqu (2)'!I133</f>
        <v>1.6201323113487928E-2</v>
      </c>
      <c r="N10" s="815">
        <f>'prix de acqu (2)'!D133</f>
        <v>2.0511978408964949E-2</v>
      </c>
      <c r="O10" s="811">
        <f>'prix de acqu (2)'!I157</f>
        <v>6.5109875318242307E-3</v>
      </c>
      <c r="P10" s="811">
        <f>'prix de acqu (2)'!D157</f>
        <v>4.867679712996547E-3</v>
      </c>
      <c r="Q10" s="828">
        <f>'prix de acqu (2)'!I205</f>
        <v>6.1570868183510891E-3</v>
      </c>
      <c r="R10" s="815">
        <f>'prix de acqu (2)'!D205</f>
        <v>5.2106649244009953E-3</v>
      </c>
      <c r="S10" s="811">
        <f>'prix de acqu (2)'!I109</f>
        <v>1.1572559262109415E-2</v>
      </c>
      <c r="T10" s="815">
        <f>'prix de acqu (2)'!D109</f>
        <v>1.4801691429253867E-2</v>
      </c>
    </row>
    <row r="11" spans="2:20" ht="21.6" customHeight="1">
      <c r="B11" s="735" t="s">
        <v>83</v>
      </c>
      <c r="C11" s="816">
        <f>'prix de acqu (2)'!I14</f>
        <v>1.194161392382043E-2</v>
      </c>
      <c r="D11" s="817">
        <f>'prix de acqu (2)'!D14</f>
        <v>1.3616886313114333E-2</v>
      </c>
      <c r="E11" s="816">
        <f>'prix de acqu (2)'!I38</f>
        <v>4.111153444660242E-3</v>
      </c>
      <c r="F11" s="827">
        <f>'prix de acqu (2)'!D38</f>
        <v>6.7880095769762422E-3</v>
      </c>
      <c r="G11" s="817">
        <f>'prix de acqu (2)'!I158</f>
        <v>1.8844559306520218E-3</v>
      </c>
      <c r="H11" s="817">
        <f>'prix de acqu (2)'!D158</f>
        <v>1.3486212191851905E-3</v>
      </c>
      <c r="I11" s="829">
        <f>'prix de acqu (2)'!I230</f>
        <v>2.8294379379551157E-3</v>
      </c>
      <c r="J11" s="820">
        <f>'prix de acqu (2)'!D230</f>
        <v>1.9745778719706072E-3</v>
      </c>
      <c r="K11" s="819">
        <f>'prix de acqu (2)'!I86</f>
        <v>3.3616443488536855E-3</v>
      </c>
      <c r="L11" s="819">
        <f>'prix de acqu (2)'!D86</f>
        <v>2.6194007058882394E-3</v>
      </c>
      <c r="M11" s="829">
        <f>'prix de acqu (2)'!I134</f>
        <v>3.08208740685827E-3</v>
      </c>
      <c r="N11" s="820">
        <f>'prix de acqu (2)'!D134</f>
        <v>2.7672773986088797E-3</v>
      </c>
      <c r="O11" s="818">
        <f>'prix de acqu (2)'!I158</f>
        <v>1.8844559306520218E-3</v>
      </c>
      <c r="P11" s="818">
        <f>'prix de acqu (2)'!D158</f>
        <v>1.3486212191851905E-3</v>
      </c>
      <c r="Q11" s="829">
        <f>'prix de acqu (2)'!I206</f>
        <v>2.9083382262563768E-3</v>
      </c>
      <c r="R11" s="820">
        <f>'prix de acqu (2)'!D206</f>
        <v>4.2729872193520545E-3</v>
      </c>
      <c r="S11" s="818">
        <f>'prix de acqu (2)'!I110</f>
        <v>5.3829576137665539E-3</v>
      </c>
      <c r="T11" s="820">
        <f>'prix de acqu (2)'!D110</f>
        <v>8.6569934223800875E-3</v>
      </c>
    </row>
    <row r="12" spans="2:20" ht="21.6" customHeight="1">
      <c r="B12" s="830" t="s">
        <v>100</v>
      </c>
      <c r="C12" s="814">
        <f>'prix de acqu (2)'!I15</f>
        <v>9.9549369565760815E-3</v>
      </c>
      <c r="D12" s="810">
        <f>'prix de acqu (2)'!D15</f>
        <v>9.5990352776794234E-3</v>
      </c>
      <c r="E12" s="814">
        <f>'prix de acqu (2)'!I39</f>
        <v>4.9403375739159256E-3</v>
      </c>
      <c r="F12" s="826">
        <f>'prix de acqu (2)'!D39</f>
        <v>3.0404308724893588E-3</v>
      </c>
      <c r="G12" s="810">
        <f>'prix de acqu (2)'!I159</f>
        <v>1.0849082000753782E-2</v>
      </c>
      <c r="H12" s="810">
        <f>'prix de acqu (2)'!D159</f>
        <v>7.0618232199912024E-3</v>
      </c>
      <c r="I12" s="828">
        <f>'prix de acqu (2)'!I231</f>
        <v>5.4497589527740878E-3</v>
      </c>
      <c r="J12" s="815">
        <f>'prix de acqu (2)'!D231</f>
        <v>5.2215327597429067E-3</v>
      </c>
      <c r="K12" s="812">
        <f>'prix de acqu (2)'!I87</f>
        <v>8.1685730825625264E-3</v>
      </c>
      <c r="L12" s="812">
        <f>'prix de acqu (2)'!D87</f>
        <v>6.5155580017056446E-3</v>
      </c>
      <c r="M12" s="828">
        <f>'prix de acqu (2)'!I135</f>
        <v>1.1104540530508826E-2</v>
      </c>
      <c r="N12" s="815">
        <f>'prix de acqu (2)'!D135</f>
        <v>1.4389439052828667E-2</v>
      </c>
      <c r="O12" s="811">
        <f>'prix de acqu (2)'!I159</f>
        <v>1.0849082000753782E-2</v>
      </c>
      <c r="P12" s="811">
        <f>'prix de acqu (2)'!D159</f>
        <v>7.0618232199912024E-3</v>
      </c>
      <c r="Q12" s="828">
        <f>'prix de acqu (2)'!I207</f>
        <v>4.5692666555481179E-6</v>
      </c>
      <c r="R12" s="815">
        <f>'prix de acqu (2)'!D207</f>
        <v>0</v>
      </c>
      <c r="S12" s="811">
        <f>'prix de acqu (2)'!I111</f>
        <v>5.2748506812975646E-3</v>
      </c>
      <c r="T12" s="815">
        <f>'prix de acqu (2)'!D111</f>
        <v>3.8736638532361031E-3</v>
      </c>
    </row>
    <row r="13" spans="2:20" ht="21.6" customHeight="1">
      <c r="B13" s="735" t="s">
        <v>84</v>
      </c>
      <c r="C13" s="814">
        <f>'prix de acqu (2)'!I16</f>
        <v>2.4013916096319129E-2</v>
      </c>
      <c r="D13" s="810">
        <f>'prix de acqu (2)'!D16</f>
        <v>2.5023146861353682E-2</v>
      </c>
      <c r="E13" s="814">
        <f>'prix de acqu (2)'!I40</f>
        <v>3.1683016296351368E-2</v>
      </c>
      <c r="F13" s="826">
        <f>'prix de acqu (2)'!D40</f>
        <v>3.6605949490746886E-2</v>
      </c>
      <c r="G13" s="810">
        <f>'prix de acqu (2)'!I160</f>
        <v>1.0629869780249364E-2</v>
      </c>
      <c r="H13" s="810">
        <f>'prix de acqu (2)'!D160</f>
        <v>5.1890308628805178E-3</v>
      </c>
      <c r="I13" s="828">
        <f>'prix de acqu (2)'!I232</f>
        <v>3.277813328909281E-3</v>
      </c>
      <c r="J13" s="815">
        <f>'prix de acqu (2)'!D232</f>
        <v>8.1715369268817711E-3</v>
      </c>
      <c r="K13" s="812">
        <f>'prix de acqu (2)'!I88</f>
        <v>1.5709078258126036E-2</v>
      </c>
      <c r="L13" s="812">
        <f>'prix de acqu (2)'!D88</f>
        <v>2.1887538910175735E-2</v>
      </c>
      <c r="M13" s="828">
        <f>'prix de acqu (2)'!I136</f>
        <v>2.3325692096583767E-2</v>
      </c>
      <c r="N13" s="815">
        <f>'prix de acqu (2)'!D136</f>
        <v>3.1840101940550751E-2</v>
      </c>
      <c r="O13" s="811">
        <f>'prix de acqu (2)'!I160</f>
        <v>1.0629869780249364E-2</v>
      </c>
      <c r="P13" s="811">
        <f>'prix de acqu (2)'!D160</f>
        <v>5.1890308628805178E-3</v>
      </c>
      <c r="Q13" s="828">
        <f>'prix de acqu (2)'!I208</f>
        <v>2.8185521364748566E-2</v>
      </c>
      <c r="R13" s="815">
        <f>'prix de acqu (2)'!D208</f>
        <v>2.9318056244530214E-2</v>
      </c>
      <c r="S13" s="811">
        <f>'prix de acqu (2)'!I112</f>
        <v>3.0195737516367966E-2</v>
      </c>
      <c r="T13" s="815">
        <f>'prix de acqu (2)'!D112</f>
        <v>3.3249269113213173E-2</v>
      </c>
    </row>
    <row r="14" spans="2:20" ht="21.6" customHeight="1">
      <c r="B14" s="735" t="s">
        <v>85</v>
      </c>
      <c r="C14" s="814">
        <f>'prix de acqu (2)'!I17</f>
        <v>3.6652955047660005E-3</v>
      </c>
      <c r="D14" s="810">
        <f>'prix de acqu (2)'!D17</f>
        <v>1.2449323845337159E-3</v>
      </c>
      <c r="E14" s="814">
        <f>'prix de acqu (2)'!I41</f>
        <v>1.7586157548949456E-3</v>
      </c>
      <c r="F14" s="826">
        <f>'prix de acqu (2)'!D41</f>
        <v>1.573175322369494E-3</v>
      </c>
      <c r="G14" s="810">
        <f>'prix de acqu (2)'!I161</f>
        <v>2.1267431217358531E-3</v>
      </c>
      <c r="H14" s="810">
        <f>'prix de acqu (2)'!D161</f>
        <v>1.930740925122548E-3</v>
      </c>
      <c r="I14" s="828">
        <f>'prix de acqu (2)'!I233</f>
        <v>1.7362493565225283E-3</v>
      </c>
      <c r="J14" s="815">
        <f>'prix de acqu (2)'!D233</f>
        <v>1.2107098879073307E-3</v>
      </c>
      <c r="K14" s="812">
        <f>'prix de acqu (2)'!I89</f>
        <v>3.2855285638427488E-3</v>
      </c>
      <c r="L14" s="812">
        <f>'prix de acqu (2)'!D89</f>
        <v>1.9268385901753773E-3</v>
      </c>
      <c r="M14" s="828">
        <f>'prix de acqu (2)'!I137</f>
        <v>5.254522055264204E-3</v>
      </c>
      <c r="N14" s="815">
        <f>'prix de acqu (2)'!D137</f>
        <v>4.7445852104967302E-3</v>
      </c>
      <c r="O14" s="811">
        <f>'prix de acqu (2)'!I161</f>
        <v>2.1267431217358531E-3</v>
      </c>
      <c r="P14" s="811">
        <f>'prix de acqu (2)'!D161</f>
        <v>1.930740925122548E-3</v>
      </c>
      <c r="Q14" s="828">
        <f>'prix de acqu (2)'!I209</f>
        <v>5.6681752862074398E-3</v>
      </c>
      <c r="R14" s="815">
        <f>'prix de acqu (2)'!D209</f>
        <v>2.8533633390198949E-3</v>
      </c>
      <c r="S14" s="811">
        <f>'prix de acqu (2)'!I113</f>
        <v>1.0343722473512202E-3</v>
      </c>
      <c r="T14" s="815">
        <f>'prix de acqu (2)'!D113</f>
        <v>9.61674131640042E-4</v>
      </c>
    </row>
    <row r="15" spans="2:20" ht="21.6" customHeight="1">
      <c r="B15" s="735" t="s">
        <v>86</v>
      </c>
      <c r="C15" s="814">
        <f>'prix de acqu (2)'!I18</f>
        <v>9.614308967864393E-3</v>
      </c>
      <c r="D15" s="810">
        <f>'prix de acqu (2)'!D18</f>
        <v>1.0433462186453678E-2</v>
      </c>
      <c r="E15" s="814">
        <f>'prix de acqu (2)'!I42</f>
        <v>6.2003227674989848E-3</v>
      </c>
      <c r="F15" s="826">
        <f>'prix de acqu (2)'!D42</f>
        <v>9.2912214607174803E-3</v>
      </c>
      <c r="G15" s="810">
        <f>'prix de acqu (2)'!I162</f>
        <v>1.1306735583912131E-2</v>
      </c>
      <c r="H15" s="810">
        <f>'prix de acqu (2)'!D162</f>
        <v>9.421910353565285E-3</v>
      </c>
      <c r="I15" s="828">
        <f>'prix de acqu (2)'!I234</f>
        <v>5.1289773245314684E-3</v>
      </c>
      <c r="J15" s="815">
        <f>'prix de acqu (2)'!D234</f>
        <v>4.6791559200046254E-3</v>
      </c>
      <c r="K15" s="812">
        <f>'prix de acqu (2)'!I90</f>
        <v>7.439163008066527E-3</v>
      </c>
      <c r="L15" s="812">
        <f>'prix de acqu (2)'!D90</f>
        <v>1.1865451727107739E-2</v>
      </c>
      <c r="M15" s="828">
        <f>'prix de acqu (2)'!I138</f>
        <v>1.1783397966749497E-2</v>
      </c>
      <c r="N15" s="815">
        <f>'prix de acqu (2)'!D138</f>
        <v>1.3738741030897476E-2</v>
      </c>
      <c r="O15" s="811">
        <f>'prix de acqu (2)'!I162</f>
        <v>1.1306735583912131E-2</v>
      </c>
      <c r="P15" s="811">
        <f>'prix de acqu (2)'!D162</f>
        <v>9.421910353565285E-3</v>
      </c>
      <c r="Q15" s="828">
        <f>'prix de acqu (2)'!I210</f>
        <v>1.031740410822765E-2</v>
      </c>
      <c r="R15" s="815">
        <f>'prix de acqu (2)'!D210</f>
        <v>1.0832698132307332E-2</v>
      </c>
      <c r="S15" s="811">
        <f>'prix de acqu (2)'!I114</f>
        <v>1.0577207860205582E-2</v>
      </c>
      <c r="T15" s="815">
        <f>'prix de acqu (2)'!D114</f>
        <v>1.8024768526433036E-2</v>
      </c>
    </row>
    <row r="16" spans="2:20" ht="21.6" customHeight="1">
      <c r="B16" s="735" t="s">
        <v>87</v>
      </c>
      <c r="C16" s="814">
        <f>'prix de acqu (2)'!I19</f>
        <v>1.4488546823651277E-2</v>
      </c>
      <c r="D16" s="810">
        <f>'prix de acqu (2)'!D19</f>
        <v>9.3835266337005865E-3</v>
      </c>
      <c r="E16" s="814">
        <f>'prix de acqu (2)'!I43</f>
        <v>1.6945355648276351E-2</v>
      </c>
      <c r="F16" s="826">
        <f>'prix de acqu (2)'!D43</f>
        <v>1.3613357778702354E-2</v>
      </c>
      <c r="G16" s="810">
        <f>'prix de acqu (2)'!I163</f>
        <v>1.2422025828583736E-2</v>
      </c>
      <c r="H16" s="810">
        <f>'prix de acqu (2)'!D163</f>
        <v>9.5167352830392449E-3</v>
      </c>
      <c r="I16" s="828">
        <f>'prix de acqu (2)'!I235</f>
        <v>9.1256214888901475E-3</v>
      </c>
      <c r="J16" s="815">
        <f>'prix de acqu (2)'!D235</f>
        <v>5.9753181297677706E-3</v>
      </c>
      <c r="K16" s="812">
        <f>'prix de acqu (2)'!I91</f>
        <v>1.2712448818332016E-2</v>
      </c>
      <c r="L16" s="812">
        <f>'prix de acqu (2)'!D91</f>
        <v>1.2213466667228116E-2</v>
      </c>
      <c r="M16" s="828">
        <f>'prix de acqu (2)'!I139</f>
        <v>1.8919540934428263E-2</v>
      </c>
      <c r="N16" s="815">
        <f>'prix de acqu (2)'!D139</f>
        <v>1.5361681102223954E-2</v>
      </c>
      <c r="O16" s="811">
        <f>'prix de acqu (2)'!I163</f>
        <v>1.2422025828583736E-2</v>
      </c>
      <c r="P16" s="811">
        <f>'prix de acqu (2)'!D163</f>
        <v>9.5167352830392449E-3</v>
      </c>
      <c r="Q16" s="828">
        <f>'prix de acqu (2)'!I211</f>
        <v>2.9138213462430347E-2</v>
      </c>
      <c r="R16" s="815">
        <f>'prix de acqu (2)'!D211</f>
        <v>3.0582408762951045E-2</v>
      </c>
      <c r="S16" s="811">
        <f>'prix de acqu (2)'!I115</f>
        <v>1.1513068464951924E-2</v>
      </c>
      <c r="T16" s="815">
        <f>'prix de acqu (2)'!D115</f>
        <v>8.5236014672151958E-3</v>
      </c>
    </row>
    <row r="17" spans="2:20" ht="21.6" customHeight="1">
      <c r="B17" s="735" t="s">
        <v>88</v>
      </c>
      <c r="C17" s="814">
        <f>'prix de acqu (2)'!I20</f>
        <v>9.4702093353019236E-3</v>
      </c>
      <c r="D17" s="810">
        <f>'prix de acqu (2)'!D20</f>
        <v>9.7121810804501937E-3</v>
      </c>
      <c r="E17" s="814">
        <f>'prix de acqu (2)'!I44</f>
        <v>2.8672310451533767E-3</v>
      </c>
      <c r="F17" s="826">
        <f>'prix de acqu (2)'!D44</f>
        <v>4.610558143858863E-3</v>
      </c>
      <c r="G17" s="810">
        <f>'prix de acqu (2)'!I164</f>
        <v>8.326218550738014E-3</v>
      </c>
      <c r="H17" s="810">
        <f>'prix de acqu (2)'!D164</f>
        <v>7.0644572458099233E-3</v>
      </c>
      <c r="I17" s="828">
        <f>'prix de acqu (2)'!I236</f>
        <v>4.8316103555363071E-3</v>
      </c>
      <c r="J17" s="815">
        <f>'prix de acqu (2)'!D236</f>
        <v>5.5343886266499163E-3</v>
      </c>
      <c r="K17" s="812">
        <f>'prix de acqu (2)'!I92</f>
        <v>5.4016290806244201E-3</v>
      </c>
      <c r="L17" s="812">
        <f>'prix de acqu (2)'!D92</f>
        <v>6.6748274725223012E-3</v>
      </c>
      <c r="M17" s="828">
        <f>'prix de acqu (2)'!I140</f>
        <v>9.7663678607066359E-3</v>
      </c>
      <c r="N17" s="815">
        <f>'prix de acqu (2)'!D140</f>
        <v>7.8986873173665234E-3</v>
      </c>
      <c r="O17" s="811">
        <f>'prix de acqu (2)'!I164</f>
        <v>8.326218550738014E-3</v>
      </c>
      <c r="P17" s="811">
        <f>'prix de acqu (2)'!D164</f>
        <v>7.0644572458099233E-3</v>
      </c>
      <c r="Q17" s="828">
        <f>'prix de acqu (2)'!I212</f>
        <v>1.5969586961140671E-3</v>
      </c>
      <c r="R17" s="815">
        <f>'prix de acqu (2)'!D212</f>
        <v>1.6515226676023279E-3</v>
      </c>
      <c r="S17" s="811">
        <f>'prix de acqu (2)'!I116</f>
        <v>1.3133393080004887E-2</v>
      </c>
      <c r="T17" s="815">
        <f>'prix de acqu (2)'!D116</f>
        <v>1.2319734256257984E-2</v>
      </c>
    </row>
    <row r="18" spans="2:20" ht="21.6" customHeight="1">
      <c r="B18" s="735" t="s">
        <v>101</v>
      </c>
      <c r="C18" s="814">
        <f>'prix de acqu (2)'!I21</f>
        <v>3.2140765038770669E-2</v>
      </c>
      <c r="D18" s="810">
        <f>'prix de acqu (2)'!D21</f>
        <v>3.6007165252860539E-2</v>
      </c>
      <c r="E18" s="814">
        <f>'prix de acqu (2)'!I45</f>
        <v>3.8683931320527949E-2</v>
      </c>
      <c r="F18" s="826">
        <f>'prix de acqu (2)'!D45</f>
        <v>7.8137930403851516E-2</v>
      </c>
      <c r="G18" s="810">
        <f>'prix de acqu (2)'!I165</f>
        <v>3.5685442001061447E-2</v>
      </c>
      <c r="H18" s="810">
        <f>'prix de acqu (2)'!D165</f>
        <v>3.9613114287746248E-2</v>
      </c>
      <c r="I18" s="828">
        <f>'prix de acqu (2)'!I237</f>
        <v>3.9190856446124099E-2</v>
      </c>
      <c r="J18" s="815">
        <f>'prix de acqu (2)'!D237</f>
        <v>4.076971757144416E-2</v>
      </c>
      <c r="K18" s="812">
        <f>'prix de acqu (2)'!I93</f>
        <v>4.1619206981693621E-2</v>
      </c>
      <c r="L18" s="812">
        <f>'prix de acqu (2)'!D93</f>
        <v>4.3164008171044016E-2</v>
      </c>
      <c r="M18" s="828">
        <f>'prix de acqu (2)'!I141</f>
        <v>4.1849216862104494E-2</v>
      </c>
      <c r="N18" s="815">
        <f>'prix de acqu (2)'!D141</f>
        <v>3.8311416169932951E-2</v>
      </c>
      <c r="O18" s="811">
        <f>'prix de acqu (2)'!I165</f>
        <v>3.5685442001061447E-2</v>
      </c>
      <c r="P18" s="811">
        <f>'prix de acqu (2)'!D165</f>
        <v>3.9613114287746248E-2</v>
      </c>
      <c r="Q18" s="828">
        <f>'prix de acqu (2)'!I213</f>
        <v>2.4082319908066356E-2</v>
      </c>
      <c r="R18" s="815">
        <f>'prix de acqu (2)'!D213</f>
        <v>3.4290772848080082E-2</v>
      </c>
      <c r="S18" s="811">
        <f>'prix de acqu (2)'!I117</f>
        <v>3.878799974668435E-2</v>
      </c>
      <c r="T18" s="815">
        <f>'prix de acqu (2)'!D117</f>
        <v>4.2683499415146105E-2</v>
      </c>
    </row>
    <row r="19" spans="2:20" ht="21.6" customHeight="1">
      <c r="B19" s="735" t="s">
        <v>89</v>
      </c>
      <c r="C19" s="814">
        <f>'prix de acqu (2)'!I22</f>
        <v>1.6044961730602859E-2</v>
      </c>
      <c r="D19" s="810">
        <f>'prix de acqu (2)'!D22</f>
        <v>1.9799100877147147E-2</v>
      </c>
      <c r="E19" s="814">
        <f>'prix de acqu (2)'!I46</f>
        <v>2.3924686757549569E-2</v>
      </c>
      <c r="F19" s="826">
        <f>'prix de acqu (2)'!D46</f>
        <v>3.9221558255112726E-2</v>
      </c>
      <c r="G19" s="810">
        <f>'prix de acqu (2)'!I166</f>
        <v>5.9379590957688196E-2</v>
      </c>
      <c r="H19" s="810">
        <f>'prix de acqu (2)'!D166</f>
        <v>3.6436479150368635E-2</v>
      </c>
      <c r="I19" s="828">
        <f>'prix de acqu (2)'!I238+'prix de acqu (2)'!I243</f>
        <v>2.3887446979602052E-2</v>
      </c>
      <c r="J19" s="815">
        <f>'prix de acqu (2)'!D238+'prix de acqu (2)'!D243</f>
        <v>2.0230182499523727E-2</v>
      </c>
      <c r="K19" s="812">
        <f>'prix de acqu (2)'!I94</f>
        <v>3.4655443673051435E-2</v>
      </c>
      <c r="L19" s="812">
        <f>'prix de acqu (2)'!D94</f>
        <v>3.455169111729639E-2</v>
      </c>
      <c r="M19" s="828">
        <f>'prix de acqu (2)'!I142</f>
        <v>1.8811954462165315E-2</v>
      </c>
      <c r="N19" s="815">
        <f>'prix de acqu (2)'!D142</f>
        <v>2.0432761403054202E-2</v>
      </c>
      <c r="O19" s="811">
        <f>'prix de acqu (2)'!I166</f>
        <v>5.9379590957688196E-2</v>
      </c>
      <c r="P19" s="811">
        <f>'prix de acqu (2)'!D166</f>
        <v>3.6436479150368635E-2</v>
      </c>
      <c r="Q19" s="828">
        <f>'prix de acqu (2)'!I214</f>
        <v>1.3698661433333257E-2</v>
      </c>
      <c r="R19" s="815">
        <f>'prix de acqu (2)'!D214</f>
        <v>1.5890108205990652E-2</v>
      </c>
      <c r="S19" s="811">
        <f>'prix de acqu (2)'!I118</f>
        <v>2.5696825942081551E-2</v>
      </c>
      <c r="T19" s="815">
        <f>'prix de acqu (2)'!D118</f>
        <v>3.3171738049019857E-2</v>
      </c>
    </row>
    <row r="20" spans="2:20" ht="21.6" customHeight="1">
      <c r="B20" s="735" t="s">
        <v>102</v>
      </c>
      <c r="C20" s="814">
        <f>'prix de acqu (2)'!I23</f>
        <v>2.3204074838696365E-4</v>
      </c>
      <c r="D20" s="810">
        <f>'prix de acqu (2)'!D23</f>
        <v>2.0029476592125267E-4</v>
      </c>
      <c r="E20" s="814">
        <f>'prix de acqu (2)'!I47</f>
        <v>5.1409862064906624E-5</v>
      </c>
      <c r="F20" s="826">
        <f>'prix de acqu (2)'!D47</f>
        <v>4.4844450337343049E-4</v>
      </c>
      <c r="G20" s="810">
        <f>'prix de acqu (2)'!I167</f>
        <v>1.0768319603725839E-3</v>
      </c>
      <c r="H20" s="810">
        <f>'prix de acqu (2)'!D167</f>
        <v>1.0799505856756409E-3</v>
      </c>
      <c r="I20" s="828">
        <f>'prix de acqu (2)'!I239</f>
        <v>2.9113992022268338E-6</v>
      </c>
      <c r="J20" s="815">
        <f>'prix de acqu (2)'!D239</f>
        <v>7.4622380365610278E-6</v>
      </c>
      <c r="K20" s="812">
        <f>'prix de acqu (2)'!I95</f>
        <v>0</v>
      </c>
      <c r="L20" s="812">
        <f>'prix de acqu (2)'!D95</f>
        <v>0</v>
      </c>
      <c r="M20" s="828">
        <f>'prix de acqu (2)'!I143</f>
        <v>7.2336396854029276E-4</v>
      </c>
      <c r="N20" s="815">
        <f>'prix de acqu (2)'!D143</f>
        <v>5.4415848388919563E-4</v>
      </c>
      <c r="O20" s="811">
        <f>'prix de acqu (2)'!I167</f>
        <v>1.0768319603725839E-3</v>
      </c>
      <c r="P20" s="811">
        <f>'prix de acqu (2)'!D167</f>
        <v>1.0799505856756409E-3</v>
      </c>
      <c r="Q20" s="828">
        <f>'prix de acqu (2)'!I215</f>
        <v>1.7089057291749961E-3</v>
      </c>
      <c r="R20" s="815">
        <f>'prix de acqu (2)'!D215</f>
        <v>1.4135743467511988E-3</v>
      </c>
      <c r="S20" s="811">
        <f>'prix de acqu (2)'!I119</f>
        <v>4.9409345940264844E-3</v>
      </c>
      <c r="T20" s="815">
        <f>'prix de acqu (2)'!D119</f>
        <v>4.6123759803947534E-3</v>
      </c>
    </row>
    <row r="21" spans="2:20" ht="21.6" customHeight="1">
      <c r="B21" s="735" t="s">
        <v>90</v>
      </c>
      <c r="C21" s="814">
        <f>'prix de acqu (2)'!I24</f>
        <v>5.8645045505460378E-4</v>
      </c>
      <c r="D21" s="810">
        <f>'prix de acqu (2)'!D24</f>
        <v>7.5350678292089503E-4</v>
      </c>
      <c r="E21" s="814">
        <f>'prix de acqu (2)'!I48</f>
        <v>4.4186313047303095E-4</v>
      </c>
      <c r="F21" s="826">
        <f>'prix de acqu (2)'!D48</f>
        <v>2.3127086962419058E-4</v>
      </c>
      <c r="G21" s="810">
        <f>'prix de acqu (2)'!I168</f>
        <v>8.9992385259708794E-4</v>
      </c>
      <c r="H21" s="810">
        <f>'prix de acqu (2)'!D168</f>
        <v>6.1899606739945268E-4</v>
      </c>
      <c r="I21" s="828">
        <f>'prix de acqu (2)'!I240</f>
        <v>1.6199885437835358E-5</v>
      </c>
      <c r="J21" s="815">
        <f>'prix de acqu (2)'!D240</f>
        <v>8.0345584268571726E-6</v>
      </c>
      <c r="K21" s="812">
        <f>'prix de acqu (2)'!I96</f>
        <v>3.3819268674354307E-3</v>
      </c>
      <c r="L21" s="812">
        <f>'prix de acqu (2)'!D96</f>
        <v>2.8880286080665654E-3</v>
      </c>
      <c r="M21" s="828">
        <f>'prix de acqu (2)'!I144</f>
        <v>6.7907842865203136E-4</v>
      </c>
      <c r="N21" s="815">
        <f>'prix de acqu (2)'!D144</f>
        <v>1.7943935447675564E-3</v>
      </c>
      <c r="O21" s="811">
        <f>'prix de acqu (2)'!I168</f>
        <v>8.9992385259708794E-4</v>
      </c>
      <c r="P21" s="811">
        <f>'prix de acqu (2)'!D168</f>
        <v>6.1899606739945268E-4</v>
      </c>
      <c r="Q21" s="828">
        <f>'prix de acqu (2)'!I216</f>
        <v>8.7729919786523863E-4</v>
      </c>
      <c r="R21" s="815">
        <f>'prix de acqu (2)'!D216</f>
        <v>4.5371501857206808E-4</v>
      </c>
      <c r="S21" s="811">
        <f>'prix de acqu (2)'!I120</f>
        <v>9.333018607825791E-4</v>
      </c>
      <c r="T21" s="815">
        <f>'prix de acqu (2)'!D120</f>
        <v>1.3994116307190596E-3</v>
      </c>
    </row>
    <row r="22" spans="2:20" ht="21.6" customHeight="1">
      <c r="B22" s="735" t="s">
        <v>103</v>
      </c>
      <c r="C22" s="814">
        <f>'prix de acqu (2)'!I25</f>
        <v>1.1422160870211E-4</v>
      </c>
      <c r="D22" s="810">
        <f>'prix de acqu (2)'!D25</f>
        <v>1.6524443677899442E-4</v>
      </c>
      <c r="E22" s="814">
        <f>'prix de acqu (2)'!I49</f>
        <v>1.271641994467728E-4</v>
      </c>
      <c r="F22" s="826">
        <f>'prix de acqu (2)'!D49</f>
        <v>1.3716229499951993E-4</v>
      </c>
      <c r="G22" s="810">
        <f>'prix de acqu (2)'!I169</f>
        <v>4.5380775472844605E-4</v>
      </c>
      <c r="H22" s="810">
        <f>'prix de acqu (2)'!D169</f>
        <v>2.9501089169676038E-4</v>
      </c>
      <c r="I22" s="828">
        <f>'prix de acqu (2)'!I241</f>
        <v>2.2234765931917723E-4</v>
      </c>
      <c r="J22" s="815">
        <f>'prix de acqu (2)'!D241</f>
        <v>2.1960232937299866E-4</v>
      </c>
      <c r="K22" s="812">
        <f>'prix de acqu (2)'!I97</f>
        <v>2.2776986665652541E-4</v>
      </c>
      <c r="L22" s="812">
        <f>'prix de acqu (2)'!D97</f>
        <v>2.9513153107005557E-4</v>
      </c>
      <c r="M22" s="828">
        <f>'prix de acqu (2)'!I145</f>
        <v>1.0290656730928213E-4</v>
      </c>
      <c r="N22" s="815">
        <f>'prix de acqu (2)'!D145</f>
        <v>2.50853852050689E-4</v>
      </c>
      <c r="O22" s="811">
        <f>'prix de acqu (2)'!I169</f>
        <v>4.5380775472844605E-4</v>
      </c>
      <c r="P22" s="811">
        <f>'prix de acqu (2)'!D169</f>
        <v>2.9501089169676038E-4</v>
      </c>
      <c r="Q22" s="828">
        <f>'prix de acqu (2)'!I217</f>
        <v>5.7801223192683693E-4</v>
      </c>
      <c r="R22" s="815">
        <f>'prix de acqu (2)'!D217</f>
        <v>3.5288945888938629E-4</v>
      </c>
      <c r="S22" s="811">
        <f>'prix de acqu (2)'!I121</f>
        <v>4.6697077338675988E-5</v>
      </c>
      <c r="T22" s="815">
        <f>'prix de acqu (2)'!D121</f>
        <v>7.7531064193313358E-5</v>
      </c>
    </row>
    <row r="23" spans="2:20" ht="21.6" customHeight="1">
      <c r="B23" s="735" t="s">
        <v>104</v>
      </c>
      <c r="C23" s="814">
        <f>'prix de acqu (2)'!I26</f>
        <v>5.6376749315973131E-5</v>
      </c>
      <c r="D23" s="810">
        <f>'prix de acqu (2)'!D26</f>
        <v>3.1537082376651614E-4</v>
      </c>
      <c r="E23" s="814">
        <f>'prix de acqu (2)'!I50</f>
        <v>5.9727723002295306E-4</v>
      </c>
      <c r="F23" s="826">
        <f>'prix de acqu (2)'!D50</f>
        <v>1.2531299673706139E-3</v>
      </c>
      <c r="G23" s="810">
        <f>'prix de acqu (2)'!I170</f>
        <v>1.5767896562598549E-4</v>
      </c>
      <c r="H23" s="810">
        <f>'prix de acqu (2)'!D170</f>
        <v>2.1599011713512815E-4</v>
      </c>
      <c r="I23" s="828">
        <f>'prix de acqu (2)'!I242</f>
        <v>6.8028167966505842E-4</v>
      </c>
      <c r="J23" s="815">
        <f>'prix de acqu (2)'!D242</f>
        <v>4.56618649684898E-4</v>
      </c>
      <c r="K23" s="812">
        <f>'prix de acqu (2)'!I98</f>
        <v>4.7154038686087174E-4</v>
      </c>
      <c r="L23" s="812">
        <f>'prix de acqu (2)'!D98</f>
        <v>4.1402631488342246E-4</v>
      </c>
      <c r="M23" s="828">
        <f>'prix de acqu (2)'!I146</f>
        <v>2.3215911325933296E-3</v>
      </c>
      <c r="N23" s="815">
        <f>'prix de acqu (2)'!D146</f>
        <v>1.904417164088034E-3</v>
      </c>
      <c r="O23" s="811">
        <f>'prix de acqu (2)'!I170</f>
        <v>1.5767896562598549E-4</v>
      </c>
      <c r="P23" s="811">
        <f>'prix de acqu (2)'!D170</f>
        <v>2.1599011713512815E-4</v>
      </c>
      <c r="Q23" s="828">
        <f>'prix de acqu (2)'!I218</f>
        <v>6.3969733177673653E-5</v>
      </c>
      <c r="R23" s="815">
        <f>'prix de acqu (2)'!D218</f>
        <v>2.6214645517497267E-5</v>
      </c>
      <c r="S23" s="811">
        <f>'prix de acqu (2)'!I122</f>
        <v>2.1941229489268307E-4</v>
      </c>
      <c r="T23" s="815">
        <f>'prix de acqu (2)'!D122</f>
        <v>1.8540037089705366E-4</v>
      </c>
    </row>
    <row r="24" spans="2:20" ht="21.6" customHeight="1">
      <c r="B24" s="735" t="s">
        <v>91</v>
      </c>
      <c r="C24" s="814">
        <f>'prix de acqu (2)'!I27</f>
        <v>1.0288607955225553E-3</v>
      </c>
      <c r="D24" s="810">
        <f>'prix de acqu (2)'!D27</f>
        <v>6.613428071773473E-4</v>
      </c>
      <c r="E24" s="814">
        <f>'prix de acqu (2)'!I51</f>
        <v>8.6923951392825396E-4</v>
      </c>
      <c r="F24" s="826">
        <f>'prix de acqu (2)'!D51</f>
        <v>1.8951257092433671E-3</v>
      </c>
      <c r="G24" s="810">
        <f>'prix de acqu (2)'!I171</f>
        <v>1.5152564013814216E-3</v>
      </c>
      <c r="H24" s="810">
        <f>'prix de acqu (2)'!D171</f>
        <v>1.4803225101212441E-3</v>
      </c>
      <c r="I24" s="828">
        <f>'prix de acqu (2)'!I243</f>
        <v>1.0147512651966152E-2</v>
      </c>
      <c r="J24" s="815">
        <f>'prix de acqu (2)'!D243</f>
        <v>9.5445792657678375E-3</v>
      </c>
      <c r="K24" s="812">
        <f>'prix de acqu (2)'!I99</f>
        <v>3.7399414905679245E-3</v>
      </c>
      <c r="L24" s="812">
        <f>'prix de acqu (2)'!D99</f>
        <v>2.4117063804142643E-3</v>
      </c>
      <c r="M24" s="828">
        <f>'prix de acqu (2)'!I147</f>
        <v>1.1670196278216131E-3</v>
      </c>
      <c r="N24" s="815">
        <f>'prix de acqu (2)'!D147</f>
        <v>9.1191243146789209E-4</v>
      </c>
      <c r="O24" s="811">
        <f>'prix de acqu (2)'!I171</f>
        <v>1.5152564013814216E-3</v>
      </c>
      <c r="P24" s="811">
        <f>'prix de acqu (2)'!D171</f>
        <v>1.4803225101212441E-3</v>
      </c>
      <c r="Q24" s="828">
        <f>'prix de acqu (2)'!I219</f>
        <v>2.0104773284411719E-4</v>
      </c>
      <c r="R24" s="815">
        <f>'prix de acqu (2)'!D219</f>
        <v>8.8726492520759979E-5</v>
      </c>
      <c r="S24" s="811">
        <f>'prix de acqu (2)'!I123</f>
        <v>2.3930652921094094E-3</v>
      </c>
      <c r="T24" s="815">
        <f>'prix de acqu (2)'!D123</f>
        <v>1.3695549476135601E-3</v>
      </c>
    </row>
    <row r="25" spans="2:20" ht="21.6" customHeight="1">
      <c r="B25" s="834" t="s">
        <v>92</v>
      </c>
      <c r="C25" s="831">
        <f>SUM(C12:C24)</f>
        <v>0.12141089081083453</v>
      </c>
      <c r="D25" s="831">
        <f>SUM(D12:D24)</f>
        <v>0.12329831017074398</v>
      </c>
      <c r="E25" s="836">
        <f t="shared" ref="E25:T25" si="0">SUM(E12:E24)</f>
        <v>0.12909045110010439</v>
      </c>
      <c r="F25" s="832">
        <f t="shared" si="0"/>
        <v>0.19005931507245977</v>
      </c>
      <c r="G25" s="831">
        <f t="shared" si="0"/>
        <v>0.15482920675942807</v>
      </c>
      <c r="H25" s="831">
        <f t="shared" si="0"/>
        <v>0.11992456150055185</v>
      </c>
      <c r="I25" s="836">
        <f t="shared" si="0"/>
        <v>0.1036975875084804</v>
      </c>
      <c r="J25" s="832">
        <f t="shared" si="0"/>
        <v>0.10202883936321135</v>
      </c>
      <c r="K25" s="831">
        <f t="shared" si="0"/>
        <v>0.13681225007782005</v>
      </c>
      <c r="L25" s="831">
        <f t="shared" si="0"/>
        <v>0.14480827349168959</v>
      </c>
      <c r="M25" s="836">
        <f t="shared" si="0"/>
        <v>0.14580919249342755</v>
      </c>
      <c r="N25" s="832">
        <f t="shared" si="0"/>
        <v>0.15212314870361462</v>
      </c>
      <c r="O25" s="831">
        <f t="shared" si="0"/>
        <v>0.15482920675942807</v>
      </c>
      <c r="P25" s="831">
        <f t="shared" si="0"/>
        <v>0.11992456150055185</v>
      </c>
      <c r="Q25" s="836">
        <f t="shared" si="0"/>
        <v>0.1161210581507721</v>
      </c>
      <c r="R25" s="832">
        <f t="shared" si="0"/>
        <v>0.1277540501627325</v>
      </c>
      <c r="S25" s="831">
        <f t="shared" si="0"/>
        <v>0.14474686665809491</v>
      </c>
      <c r="T25" s="832">
        <f t="shared" si="0"/>
        <v>0.16045222280597923</v>
      </c>
    </row>
    <row r="26" spans="2:20" ht="21.6" customHeight="1">
      <c r="B26" s="835" t="s">
        <v>163</v>
      </c>
      <c r="C26" s="825">
        <f>C25-C13</f>
        <v>9.7396974714515402E-2</v>
      </c>
      <c r="D26" s="825">
        <f t="shared" ref="D26:T26" si="1">D25-D13</f>
        <v>9.8275163309390304E-2</v>
      </c>
      <c r="E26" s="837">
        <f t="shared" si="1"/>
        <v>9.7407434803753024E-2</v>
      </c>
      <c r="F26" s="833">
        <f t="shared" si="1"/>
        <v>0.15345336558171288</v>
      </c>
      <c r="G26" s="825">
        <f t="shared" si="1"/>
        <v>0.14419933697917872</v>
      </c>
      <c r="H26" s="825">
        <f t="shared" si="1"/>
        <v>0.11473553063767133</v>
      </c>
      <c r="I26" s="837">
        <f t="shared" si="1"/>
        <v>0.10041977417957113</v>
      </c>
      <c r="J26" s="833">
        <f t="shared" si="1"/>
        <v>9.3857302436329573E-2</v>
      </c>
      <c r="K26" s="825">
        <f t="shared" si="1"/>
        <v>0.12110317181969402</v>
      </c>
      <c r="L26" s="825">
        <f t="shared" si="1"/>
        <v>0.12292073458151385</v>
      </c>
      <c r="M26" s="837">
        <f t="shared" si="1"/>
        <v>0.12248350039684379</v>
      </c>
      <c r="N26" s="833">
        <f t="shared" si="1"/>
        <v>0.12028304676306387</v>
      </c>
      <c r="O26" s="825">
        <f t="shared" si="1"/>
        <v>0.14419933697917872</v>
      </c>
      <c r="P26" s="825">
        <f t="shared" si="1"/>
        <v>0.11473553063767133</v>
      </c>
      <c r="Q26" s="837">
        <f t="shared" si="1"/>
        <v>8.7935536786023533E-2</v>
      </c>
      <c r="R26" s="833">
        <f t="shared" si="1"/>
        <v>9.8435993918202291E-2</v>
      </c>
      <c r="S26" s="825">
        <f t="shared" si="1"/>
        <v>0.11455112914172695</v>
      </c>
      <c r="T26" s="833">
        <f t="shared" si="1"/>
        <v>0.12720295369276607</v>
      </c>
    </row>
    <row r="27" spans="2:20" ht="21.6" customHeight="1">
      <c r="B27" s="736" t="s">
        <v>164</v>
      </c>
      <c r="C27" s="757">
        <f>C18+C19+C15</f>
        <v>5.7800035737237923E-2</v>
      </c>
      <c r="D27" s="757">
        <f t="shared" ref="D27:T27" si="2">D18+D19+D15</f>
        <v>6.6239728316461369E-2</v>
      </c>
      <c r="E27" s="755">
        <f t="shared" si="2"/>
        <v>6.8808940845576511E-2</v>
      </c>
      <c r="F27" s="756">
        <f t="shared" si="2"/>
        <v>0.12665071011968171</v>
      </c>
      <c r="G27" s="757">
        <f t="shared" si="2"/>
        <v>0.10637176854266177</v>
      </c>
      <c r="H27" s="757">
        <f t="shared" si="2"/>
        <v>8.5471503791680156E-2</v>
      </c>
      <c r="I27" s="755">
        <f t="shared" si="2"/>
        <v>6.8207280750257615E-2</v>
      </c>
      <c r="J27" s="756">
        <f t="shared" si="2"/>
        <v>6.5679055990972512E-2</v>
      </c>
      <c r="K27" s="757">
        <f t="shared" si="2"/>
        <v>8.3713813662811595E-2</v>
      </c>
      <c r="L27" s="757">
        <f t="shared" si="2"/>
        <v>8.9581151015448141E-2</v>
      </c>
      <c r="M27" s="755">
        <f t="shared" si="2"/>
        <v>7.2444569291019306E-2</v>
      </c>
      <c r="N27" s="756">
        <f t="shared" si="2"/>
        <v>7.248291860388463E-2</v>
      </c>
      <c r="O27" s="757">
        <f t="shared" si="2"/>
        <v>0.10637176854266177</v>
      </c>
      <c r="P27" s="757">
        <f t="shared" si="2"/>
        <v>8.5471503791680156E-2</v>
      </c>
      <c r="Q27" s="755">
        <f t="shared" si="2"/>
        <v>4.8098385449627266E-2</v>
      </c>
      <c r="R27" s="756">
        <f t="shared" si="2"/>
        <v>6.1013579186378064E-2</v>
      </c>
      <c r="S27" s="757">
        <f t="shared" si="2"/>
        <v>7.506203354897148E-2</v>
      </c>
      <c r="T27" s="756">
        <f t="shared" si="2"/>
        <v>9.3880005990598994E-2</v>
      </c>
    </row>
    <row r="28" spans="2:20" ht="18" customHeight="1">
      <c r="B28" s="787" t="s">
        <v>97</v>
      </c>
    </row>
  </sheetData>
  <mergeCells count="9">
    <mergeCell ref="O3:P3"/>
    <mergeCell ref="Q3:R3"/>
    <mergeCell ref="S3:T3"/>
    <mergeCell ref="C3:D3"/>
    <mergeCell ref="E3:F3"/>
    <mergeCell ref="G3:H3"/>
    <mergeCell ref="I3:J3"/>
    <mergeCell ref="K3:L3"/>
    <mergeCell ref="M3:N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5"/>
  <dimension ref="B1:B20"/>
  <sheetViews>
    <sheetView workbookViewId="0"/>
  </sheetViews>
  <sheetFormatPr baseColWidth="10" defaultRowHeight="15"/>
  <sheetData>
    <row r="1" spans="2:2" ht="60">
      <c r="B1" s="710" t="s">
        <v>0</v>
      </c>
    </row>
    <row r="2" spans="2:2" ht="409.5">
      <c r="B2" s="709" t="s">
        <v>47</v>
      </c>
    </row>
    <row r="4" spans="2:2">
      <c r="B4" s="709" t="s">
        <v>7</v>
      </c>
    </row>
    <row r="6" spans="2:2" ht="90">
      <c r="B6" s="709" t="s">
        <v>48</v>
      </c>
    </row>
    <row r="7" spans="2:2" ht="75">
      <c r="B7" s="709" t="s">
        <v>49</v>
      </c>
    </row>
    <row r="10" spans="2:2" ht="90">
      <c r="B10" s="711" t="s">
        <v>50</v>
      </c>
    </row>
    <row r="11" spans="2:2" ht="120">
      <c r="B11" s="712" t="s">
        <v>51</v>
      </c>
    </row>
    <row r="12" spans="2:2" ht="75">
      <c r="B12" s="713" t="s">
        <v>52</v>
      </c>
    </row>
    <row r="13" spans="2:2" ht="105">
      <c r="B13" s="714" t="s">
        <v>53</v>
      </c>
    </row>
    <row r="14" spans="2:2" ht="105">
      <c r="B14" s="715" t="s">
        <v>54</v>
      </c>
    </row>
    <row r="15" spans="2:2" ht="105">
      <c r="B15" s="716" t="s">
        <v>55</v>
      </c>
    </row>
    <row r="16" spans="2:2" ht="90">
      <c r="B16" s="717" t="s">
        <v>56</v>
      </c>
    </row>
    <row r="17" spans="2:2" ht="90">
      <c r="B17" s="718" t="s">
        <v>57</v>
      </c>
    </row>
    <row r="18" spans="2:2" ht="105">
      <c r="B18" s="719" t="s">
        <v>58</v>
      </c>
    </row>
    <row r="19" spans="2:2" ht="30">
      <c r="B19" s="720" t="s">
        <v>59</v>
      </c>
    </row>
    <row r="20" spans="2:2" ht="60">
      <c r="B20" s="721" t="s">
        <v>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J255"/>
  <sheetViews>
    <sheetView workbookViewId="0">
      <selection activeCell="C10" sqref="C10"/>
    </sheetView>
  </sheetViews>
  <sheetFormatPr baseColWidth="10" defaultRowHeight="19.899999999999999" customHeight="1"/>
  <cols>
    <col min="2" max="2" width="31.42578125" customWidth="1"/>
    <col min="3" max="3" width="27.28515625" customWidth="1"/>
    <col min="6" max="6" width="11.5703125" style="722"/>
    <col min="7" max="7" width="26.28515625" style="722" customWidth="1"/>
    <col min="8" max="8" width="20.7109375" style="722" customWidth="1"/>
    <col min="9" max="10" width="11.5703125" style="722"/>
  </cols>
  <sheetData>
    <row r="1" spans="2:9" ht="19.899999999999999" customHeight="1">
      <c r="B1" s="1" t="s">
        <v>0</v>
      </c>
      <c r="G1" s="723" t="s">
        <v>0</v>
      </c>
    </row>
    <row r="2" spans="2:9" ht="19.899999999999999" customHeight="1">
      <c r="B2" s="2" t="s">
        <v>1</v>
      </c>
      <c r="G2" s="724" t="s">
        <v>61</v>
      </c>
    </row>
    <row r="3" spans="2:9" ht="19.899999999999999" customHeight="1">
      <c r="B3" s="3" t="s">
        <v>2</v>
      </c>
      <c r="G3" s="724" t="s">
        <v>1</v>
      </c>
    </row>
    <row r="4" spans="2:9" ht="19.899999999999999" customHeight="1">
      <c r="G4" s="724" t="s">
        <v>62</v>
      </c>
    </row>
    <row r="5" spans="2:9" ht="19.899999999999999" customHeight="1">
      <c r="B5" s="4" t="s">
        <v>3</v>
      </c>
      <c r="C5" s="5" t="s">
        <v>3</v>
      </c>
      <c r="D5" s="6" t="s">
        <v>4</v>
      </c>
    </row>
    <row r="6" spans="2:9" ht="19.899999999999999" customHeight="1">
      <c r="B6" s="7" t="s">
        <v>5</v>
      </c>
      <c r="C6" s="8" t="s">
        <v>6</v>
      </c>
      <c r="D6" s="9" t="s">
        <v>7</v>
      </c>
      <c r="G6" s="725" t="s">
        <v>5</v>
      </c>
      <c r="H6" s="725" t="s">
        <v>6</v>
      </c>
      <c r="I6" s="726" t="s">
        <v>7</v>
      </c>
    </row>
    <row r="7" spans="2:9" ht="19.899999999999999" customHeight="1">
      <c r="B7" s="13" t="s">
        <v>11</v>
      </c>
      <c r="C7" s="15"/>
      <c r="D7" s="16" t="s">
        <v>7</v>
      </c>
      <c r="G7" s="727" t="s">
        <v>11</v>
      </c>
      <c r="H7" s="728"/>
      <c r="I7" s="729" t="s">
        <v>7</v>
      </c>
    </row>
    <row r="8" spans="2:9" ht="19.899999999999999" customHeight="1">
      <c r="B8" s="14" t="s">
        <v>8</v>
      </c>
      <c r="C8" s="18"/>
      <c r="D8" s="17"/>
      <c r="G8" s="727" t="s">
        <v>8</v>
      </c>
      <c r="H8" s="728"/>
      <c r="I8" s="730"/>
    </row>
    <row r="9" spans="2:9" ht="19.899999999999999" customHeight="1">
      <c r="B9" s="19" t="s">
        <v>12</v>
      </c>
      <c r="C9" s="20" t="s">
        <v>10</v>
      </c>
      <c r="D9" s="733">
        <f>'prix de base'!D9/'prix de base'!D$247</f>
        <v>0.66657500041279305</v>
      </c>
      <c r="G9" s="731" t="s">
        <v>12</v>
      </c>
      <c r="H9" s="731" t="s">
        <v>10</v>
      </c>
      <c r="I9" s="733">
        <f>'prix de base'!I9/'prix de base'!I$247</f>
        <v>0.67213532377315921</v>
      </c>
    </row>
    <row r="10" spans="2:9" ht="19.899999999999999" customHeight="1">
      <c r="B10" s="22" t="s">
        <v>12</v>
      </c>
      <c r="C10" s="23" t="s">
        <v>13</v>
      </c>
      <c r="D10" s="733">
        <f>'prix de base'!D10/'prix de base'!D$247</f>
        <v>3.0757640840323498E-2</v>
      </c>
      <c r="G10" s="731" t="s">
        <v>12</v>
      </c>
      <c r="H10" s="731" t="s">
        <v>13</v>
      </c>
      <c r="I10" s="733">
        <f>'prix de base'!I10/'prix de base'!I$247</f>
        <v>3.3027205931270495E-2</v>
      </c>
    </row>
    <row r="11" spans="2:9" ht="19.899999999999999" customHeight="1">
      <c r="B11" s="25" t="s">
        <v>12</v>
      </c>
      <c r="C11" s="26" t="s">
        <v>14</v>
      </c>
      <c r="D11" s="733">
        <f>'prix de base'!D11/'prix de base'!D$247</f>
        <v>1.9971983482248719E-2</v>
      </c>
      <c r="G11" s="731" t="s">
        <v>12</v>
      </c>
      <c r="H11" s="731" t="s">
        <v>14</v>
      </c>
      <c r="I11" s="733">
        <f>'prix de base'!I11/'prix de base'!I$247</f>
        <v>3.4625137932908952E-2</v>
      </c>
    </row>
    <row r="12" spans="2:9" ht="19.899999999999999" customHeight="1">
      <c r="B12" s="28" t="s">
        <v>12</v>
      </c>
      <c r="C12" s="29" t="s">
        <v>15</v>
      </c>
      <c r="D12" s="733">
        <f>'prix de base'!D12/'prix de base'!D$247</f>
        <v>0.40559190890578067</v>
      </c>
      <c r="G12" s="731" t="s">
        <v>12</v>
      </c>
      <c r="H12" s="731" t="s">
        <v>15</v>
      </c>
      <c r="I12" s="733">
        <f>'prix de base'!I12/'prix de base'!I$247</f>
        <v>0.39550822465681607</v>
      </c>
    </row>
    <row r="13" spans="2:9" ht="19.899999999999999" customHeight="1">
      <c r="B13" s="31" t="s">
        <v>12</v>
      </c>
      <c r="C13" s="32" t="s">
        <v>16</v>
      </c>
      <c r="D13" s="733">
        <f>'prix de base'!D13/'prix de base'!D$247</f>
        <v>1.3432327381821358E-2</v>
      </c>
      <c r="G13" s="731" t="s">
        <v>12</v>
      </c>
      <c r="H13" s="731" t="s">
        <v>16</v>
      </c>
      <c r="I13" s="733">
        <f>'prix de base'!I13/'prix de base'!I$247</f>
        <v>1.7852344102251352E-2</v>
      </c>
    </row>
    <row r="14" spans="2:9" ht="19.899999999999999" customHeight="1">
      <c r="B14" s="34" t="s">
        <v>12</v>
      </c>
      <c r="C14" s="35" t="s">
        <v>17</v>
      </c>
      <c r="D14" s="733">
        <f>'prix de base'!D14/'prix de base'!D$247</f>
        <v>1.0291458628020989E-2</v>
      </c>
      <c r="G14" s="731" t="s">
        <v>12</v>
      </c>
      <c r="H14" s="731" t="s">
        <v>17</v>
      </c>
      <c r="I14" s="733">
        <f>'prix de base'!I14/'prix de base'!I$247</f>
        <v>1.118014094121198E-2</v>
      </c>
    </row>
    <row r="15" spans="2:9" ht="19.899999999999999" customHeight="1">
      <c r="B15" s="37" t="s">
        <v>12</v>
      </c>
      <c r="C15" s="38" t="s">
        <v>18</v>
      </c>
      <c r="D15" s="733">
        <f>'prix de base'!D15/'prix de base'!D$247</f>
        <v>1.3068366949831555E-2</v>
      </c>
      <c r="G15" s="731" t="s">
        <v>12</v>
      </c>
      <c r="H15" s="731" t="s">
        <v>18</v>
      </c>
      <c r="I15" s="733">
        <f>'prix de base'!I15/'prix de base'!I$247</f>
        <v>1.1934861940119361E-2</v>
      </c>
    </row>
    <row r="16" spans="2:9" ht="19.899999999999999" customHeight="1">
      <c r="B16" s="40" t="s">
        <v>12</v>
      </c>
      <c r="C16" s="41" t="s">
        <v>19</v>
      </c>
      <c r="D16" s="733">
        <f>'prix de base'!D16/'prix de base'!D$247</f>
        <v>4.5372950901936673E-2</v>
      </c>
      <c r="G16" s="731" t="s">
        <v>12</v>
      </c>
      <c r="H16" s="731" t="s">
        <v>19</v>
      </c>
      <c r="I16" s="733">
        <f>'prix de base'!I16/'prix de base'!I$247</f>
        <v>5.0585438649465707E-2</v>
      </c>
    </row>
    <row r="17" spans="2:9" ht="19.899999999999999" customHeight="1">
      <c r="B17" s="43" t="s">
        <v>12</v>
      </c>
      <c r="C17" s="44" t="s">
        <v>20</v>
      </c>
      <c r="D17" s="733">
        <f>'prix de base'!D17/'prix de base'!D$247</f>
        <v>3.0762258116722781E-2</v>
      </c>
      <c r="G17" s="731" t="s">
        <v>12</v>
      </c>
      <c r="H17" s="731" t="s">
        <v>20</v>
      </c>
      <c r="I17" s="733">
        <f>'prix de base'!I17/'prix de base'!I$247</f>
        <v>3.0749829943916871E-2</v>
      </c>
    </row>
    <row r="18" spans="2:9" ht="19.899999999999999" customHeight="1">
      <c r="B18" s="46" t="s">
        <v>12</v>
      </c>
      <c r="C18" s="47" t="s">
        <v>21</v>
      </c>
      <c r="D18" s="733">
        <f>'prix de base'!D18/'prix de base'!D$247</f>
        <v>2.3368781270752437E-3</v>
      </c>
      <c r="G18" s="731" t="s">
        <v>12</v>
      </c>
      <c r="H18" s="731" t="s">
        <v>21</v>
      </c>
      <c r="I18" s="733">
        <f>'prix de base'!I18/'prix de base'!I$247</f>
        <v>3.651877507773378E-3</v>
      </c>
    </row>
    <row r="19" spans="2:9" ht="19.899999999999999" customHeight="1">
      <c r="B19" s="49" t="s">
        <v>12</v>
      </c>
      <c r="C19" s="50" t="s">
        <v>22</v>
      </c>
      <c r="D19" s="733">
        <f>'prix de base'!D19/'prix de base'!D$247</f>
        <v>1.0296445930055062E-2</v>
      </c>
      <c r="G19" s="731" t="s">
        <v>12</v>
      </c>
      <c r="H19" s="731" t="s">
        <v>22</v>
      </c>
      <c r="I19" s="733">
        <f>'prix de base'!I19/'prix de base'!I$247</f>
        <v>9.3359037163156366E-3</v>
      </c>
    </row>
    <row r="20" spans="2:9" ht="19.899999999999999" customHeight="1">
      <c r="B20" s="52" t="s">
        <v>12</v>
      </c>
      <c r="C20" s="53" t="s">
        <v>23</v>
      </c>
      <c r="D20" s="733">
        <f>'prix de base'!D20/'prix de base'!D$247</f>
        <v>1.4132474872430578E-2</v>
      </c>
      <c r="G20" s="731" t="s">
        <v>12</v>
      </c>
      <c r="H20" s="731" t="s">
        <v>23</v>
      </c>
      <c r="I20" s="733">
        <f>'prix de base'!I20/'prix de base'!I$247</f>
        <v>1.4183332030550973E-2</v>
      </c>
    </row>
    <row r="21" spans="2:9" ht="19.899999999999999" customHeight="1">
      <c r="B21" s="55" t="s">
        <v>12</v>
      </c>
      <c r="C21" s="56" t="s">
        <v>24</v>
      </c>
      <c r="D21" s="733">
        <f>'prix de base'!D21/'prix de base'!D$247</f>
        <v>1.0628342836387099E-2</v>
      </c>
      <c r="G21" s="731" t="s">
        <v>12</v>
      </c>
      <c r="H21" s="731" t="s">
        <v>24</v>
      </c>
      <c r="I21" s="733">
        <f>'prix de base'!I21/'prix de base'!I$247</f>
        <v>9.4535310758561888E-3</v>
      </c>
    </row>
    <row r="22" spans="2:9" ht="19.899999999999999" customHeight="1">
      <c r="B22" s="58" t="s">
        <v>12</v>
      </c>
      <c r="C22" s="59" t="s">
        <v>25</v>
      </c>
      <c r="D22" s="733">
        <f>'prix de base'!D22/'prix de base'!D$247</f>
        <v>3.8735785002707648E-2</v>
      </c>
      <c r="G22" s="731" t="s">
        <v>12</v>
      </c>
      <c r="H22" s="731" t="s">
        <v>25</v>
      </c>
      <c r="I22" s="733">
        <f>'prix de base'!I22/'prix de base'!I$247</f>
        <v>3.2019050778223986E-2</v>
      </c>
    </row>
    <row r="23" spans="2:9" ht="19.899999999999999" customHeight="1">
      <c r="B23" s="61" t="s">
        <v>12</v>
      </c>
      <c r="C23" s="62" t="s">
        <v>26</v>
      </c>
      <c r="D23" s="733">
        <f>'prix de base'!D23/'prix de base'!D$247</f>
        <v>1.9053681747826488E-2</v>
      </c>
      <c r="G23" s="731" t="s">
        <v>12</v>
      </c>
      <c r="H23" s="731" t="s">
        <v>26</v>
      </c>
      <c r="I23" s="733">
        <f>'prix de base'!I23/'prix de base'!I$247</f>
        <v>1.6011644890361935E-2</v>
      </c>
    </row>
    <row r="24" spans="2:9" ht="19.899999999999999" customHeight="1">
      <c r="B24" s="64" t="s">
        <v>12</v>
      </c>
      <c r="C24" s="65" t="s">
        <v>27</v>
      </c>
      <c r="D24" s="733">
        <f>'prix de base'!D24/'prix de base'!D$247</f>
        <v>2.5171396008100171E-4</v>
      </c>
      <c r="G24" s="731" t="s">
        <v>12</v>
      </c>
      <c r="H24" s="731" t="s">
        <v>27</v>
      </c>
      <c r="I24" s="733">
        <f>'prix de base'!I24/'prix de base'!I$247</f>
        <v>2.3204074838696365E-4</v>
      </c>
    </row>
    <row r="25" spans="2:9" ht="19.899999999999999" customHeight="1">
      <c r="B25" s="67" t="s">
        <v>12</v>
      </c>
      <c r="C25" s="68" t="s">
        <v>28</v>
      </c>
      <c r="D25" s="733">
        <f>'prix de base'!D25/'prix de base'!D$247</f>
        <v>5.8287617783382673E-4</v>
      </c>
      <c r="G25" s="731" t="s">
        <v>12</v>
      </c>
      <c r="H25" s="731" t="s">
        <v>28</v>
      </c>
      <c r="I25" s="733">
        <f>'prix de base'!I25/'prix de base'!I$247</f>
        <v>5.8608012098285069E-4</v>
      </c>
    </row>
    <row r="26" spans="2:9" ht="19.899999999999999" customHeight="1">
      <c r="B26" s="70" t="s">
        <v>12</v>
      </c>
      <c r="C26" s="71" t="s">
        <v>29</v>
      </c>
      <c r="D26" s="733">
        <f>'prix de base'!D26/'prix de base'!D$247</f>
        <v>1.404166843657793E-4</v>
      </c>
      <c r="G26" s="731" t="s">
        <v>12</v>
      </c>
      <c r="H26" s="731" t="s">
        <v>29</v>
      </c>
      <c r="I26" s="733">
        <f>'prix de base'!I26/'prix de base'!I$247</f>
        <v>1.1420838248526169E-4</v>
      </c>
    </row>
    <row r="27" spans="2:9" ht="19.899999999999999" customHeight="1">
      <c r="B27" s="73" t="s">
        <v>12</v>
      </c>
      <c r="C27" s="74" t="s">
        <v>30</v>
      </c>
      <c r="D27" s="733">
        <f>'prix de base'!D27/'prix de base'!D$247</f>
        <v>3.4922912157303235E-4</v>
      </c>
      <c r="G27" s="731" t="s">
        <v>12</v>
      </c>
      <c r="H27" s="731" t="s">
        <v>30</v>
      </c>
      <c r="I27" s="733">
        <f>'prix de base'!I27/'prix de base'!I$247</f>
        <v>5.610561187058252E-5</v>
      </c>
    </row>
    <row r="28" spans="2:9" ht="19.899999999999999" customHeight="1">
      <c r="B28" s="76" t="s">
        <v>12</v>
      </c>
      <c r="C28" s="77" t="s">
        <v>31</v>
      </c>
      <c r="D28" s="733">
        <f>'prix de base'!D28/'prix de base'!D$247</f>
        <v>8.1826074577100779E-4</v>
      </c>
      <c r="G28" s="731" t="s">
        <v>12</v>
      </c>
      <c r="H28" s="731" t="s">
        <v>31</v>
      </c>
      <c r="I28" s="733">
        <f>'prix de base'!I28/'prix de base'!I$247</f>
        <v>1.0283648123907431E-3</v>
      </c>
    </row>
    <row r="29" spans="2:9" ht="19.899999999999999" customHeight="1">
      <c r="B29" s="79" t="s">
        <v>12</v>
      </c>
      <c r="C29" s="80" t="s">
        <v>32</v>
      </c>
      <c r="D29" s="733">
        <f>'prix de base'!D29/'prix de base'!D$247</f>
        <v>0</v>
      </c>
      <c r="G29" s="731" t="s">
        <v>12</v>
      </c>
      <c r="H29" s="731" t="s">
        <v>32</v>
      </c>
      <c r="I29" s="733">
        <f>'prix de base'!I29/'prix de base'!I$247</f>
        <v>0</v>
      </c>
    </row>
    <row r="30" spans="2:9" ht="19.899999999999999" customHeight="1">
      <c r="B30" s="82" t="s">
        <v>12</v>
      </c>
      <c r="C30" s="83" t="s">
        <v>33</v>
      </c>
      <c r="D30" s="733">
        <f>'prix de base'!D30/'prix de base'!D$247</f>
        <v>0</v>
      </c>
      <c r="G30" s="731" t="s">
        <v>12</v>
      </c>
      <c r="H30" s="731" t="s">
        <v>33</v>
      </c>
      <c r="I30" s="733">
        <f>'prix de base'!I30/'prix de base'!I$247</f>
        <v>0</v>
      </c>
    </row>
    <row r="31" spans="2:9" ht="19.899999999999999" customHeight="1">
      <c r="B31" s="85" t="s">
        <v>34</v>
      </c>
      <c r="C31" s="86" t="s">
        <v>10</v>
      </c>
      <c r="D31" s="733">
        <f>'prix de base'!D31/'prix de base'!D$247</f>
        <v>3.0631419197338569E-3</v>
      </c>
      <c r="G31" s="731" t="s">
        <v>34</v>
      </c>
      <c r="H31" s="731" t="s">
        <v>10</v>
      </c>
      <c r="I31" s="732">
        <v>595.42200000000003</v>
      </c>
    </row>
    <row r="32" spans="2:9" ht="19.899999999999999" customHeight="1">
      <c r="B32" s="88" t="s">
        <v>9</v>
      </c>
      <c r="C32" s="89" t="s">
        <v>10</v>
      </c>
      <c r="D32" s="733">
        <f>'prix de base'!D32/'prix de base'!D$247</f>
        <v>0.66963814233252683</v>
      </c>
      <c r="G32" s="731" t="s">
        <v>9</v>
      </c>
      <c r="H32" s="731" t="s">
        <v>10</v>
      </c>
      <c r="I32" s="732">
        <v>102232.24400000001</v>
      </c>
    </row>
    <row r="33" spans="2:9" ht="19.899999999999999" customHeight="1">
      <c r="B33" s="91" t="s">
        <v>35</v>
      </c>
      <c r="C33" s="93"/>
      <c r="D33" s="733" t="e">
        <f>'prix de base'!D33/'prix de base'!D$247</f>
        <v>#VALUE!</v>
      </c>
      <c r="G33" s="727" t="s">
        <v>35</v>
      </c>
      <c r="H33" s="728"/>
      <c r="I33" s="729" t="s">
        <v>7</v>
      </c>
    </row>
    <row r="34" spans="2:9" ht="19.899999999999999" customHeight="1">
      <c r="B34" s="92" t="s">
        <v>8</v>
      </c>
      <c r="C34" s="96"/>
      <c r="D34" s="733">
        <f>'prix de base'!D34/'prix de base'!D$247</f>
        <v>0</v>
      </c>
      <c r="G34" s="727" t="s">
        <v>8</v>
      </c>
      <c r="H34" s="728"/>
      <c r="I34" s="730"/>
    </row>
    <row r="35" spans="2:9" ht="19.899999999999999" customHeight="1">
      <c r="B35" s="97" t="s">
        <v>12</v>
      </c>
      <c r="C35" s="98" t="s">
        <v>10</v>
      </c>
      <c r="D35" s="733">
        <f>'prix de base'!D35/'prix de base'!D$248</f>
        <v>0.73972619299353704</v>
      </c>
      <c r="G35" s="731" t="s">
        <v>12</v>
      </c>
      <c r="H35" s="731" t="s">
        <v>10</v>
      </c>
      <c r="I35" s="733">
        <f>'prix de base'!I35/'prix de base'!I$248</f>
        <v>0.75726658922724743</v>
      </c>
    </row>
    <row r="36" spans="2:9" ht="19.899999999999999" customHeight="1">
      <c r="B36" s="100" t="s">
        <v>12</v>
      </c>
      <c r="C36" s="101" t="s">
        <v>13</v>
      </c>
      <c r="D36" s="733">
        <f>'prix de base'!D36/'prix de base'!D$248</f>
        <v>4.7121285622344987E-2</v>
      </c>
      <c r="G36" s="731" t="s">
        <v>12</v>
      </c>
      <c r="H36" s="731" t="s">
        <v>13</v>
      </c>
      <c r="I36" s="733">
        <f>'prix de base'!I36/'prix de base'!I$248</f>
        <v>3.9475409267330168E-2</v>
      </c>
    </row>
    <row r="37" spans="2:9" ht="19.899999999999999" customHeight="1">
      <c r="B37" s="103" t="s">
        <v>12</v>
      </c>
      <c r="C37" s="104" t="s">
        <v>14</v>
      </c>
      <c r="D37" s="733">
        <f>'prix de base'!D37/'prix de base'!D$248</f>
        <v>4.4568284290487703E-2</v>
      </c>
      <c r="G37" s="731" t="s">
        <v>12</v>
      </c>
      <c r="H37" s="731" t="s">
        <v>14</v>
      </c>
      <c r="I37" s="733">
        <f>'prix de base'!I37/'prix de base'!I$248</f>
        <v>7.8720993207014159E-2</v>
      </c>
    </row>
    <row r="38" spans="2:9" ht="19.899999999999999" customHeight="1">
      <c r="B38" s="106" t="s">
        <v>12</v>
      </c>
      <c r="C38" s="107" t="s">
        <v>15</v>
      </c>
      <c r="D38" s="733">
        <f>'prix de base'!D38/'prix de base'!D$248</f>
        <v>0.37041821977073258</v>
      </c>
      <c r="G38" s="731" t="s">
        <v>12</v>
      </c>
      <c r="H38" s="731" t="s">
        <v>15</v>
      </c>
      <c r="I38" s="733">
        <f>'prix de base'!I38/'prix de base'!I$248</f>
        <v>0.40930240464884321</v>
      </c>
    </row>
    <row r="39" spans="2:9" ht="19.899999999999999" customHeight="1">
      <c r="B39" s="109" t="s">
        <v>12</v>
      </c>
      <c r="C39" s="110" t="s">
        <v>16</v>
      </c>
      <c r="D39" s="733">
        <f>'prix de base'!D39/'prix de base'!D$248</f>
        <v>1.7210452338535916E-2</v>
      </c>
      <c r="G39" s="731" t="s">
        <v>12</v>
      </c>
      <c r="H39" s="731" t="s">
        <v>16</v>
      </c>
      <c r="I39" s="733">
        <f>'prix de base'!I39/'prix de base'!I$248</f>
        <v>2.4036427502764589E-2</v>
      </c>
    </row>
    <row r="40" spans="2:9" ht="19.899999999999999" customHeight="1">
      <c r="B40" s="112" t="s">
        <v>12</v>
      </c>
      <c r="C40" s="113" t="s">
        <v>17</v>
      </c>
      <c r="D40" s="733">
        <f>'prix de base'!D40/'prix de base'!D$248</f>
        <v>2.403282790938948E-2</v>
      </c>
      <c r="G40" s="731" t="s">
        <v>12</v>
      </c>
      <c r="H40" s="731" t="s">
        <v>17</v>
      </c>
      <c r="I40" s="733">
        <f>'prix de base'!I40/'prix de base'!I$248</f>
        <v>2.2565643537060958E-2</v>
      </c>
    </row>
    <row r="41" spans="2:9" ht="19.899999999999999" customHeight="1">
      <c r="B41" s="115" t="s">
        <v>12</v>
      </c>
      <c r="C41" s="116" t="s">
        <v>18</v>
      </c>
      <c r="D41" s="733">
        <f>'prix de base'!D41/'prix de base'!D$248</f>
        <v>6.6072283317508609E-3</v>
      </c>
      <c r="G41" s="731" t="s">
        <v>12</v>
      </c>
      <c r="H41" s="731" t="s">
        <v>18</v>
      </c>
      <c r="I41" s="733">
        <f>'prix de base'!I41/'prix de base'!I$248</f>
        <v>4.111153444660242E-3</v>
      </c>
    </row>
    <row r="42" spans="2:9" ht="19.899999999999999" customHeight="1">
      <c r="B42" s="118" t="s">
        <v>12</v>
      </c>
      <c r="C42" s="119" t="s">
        <v>19</v>
      </c>
      <c r="D42" s="733">
        <f>'prix de base'!D42/'prix de base'!D$248</f>
        <v>4.5287772849921207E-2</v>
      </c>
      <c r="G42" s="731" t="s">
        <v>12</v>
      </c>
      <c r="H42" s="731" t="s">
        <v>19</v>
      </c>
      <c r="I42" s="733">
        <f>'prix de base'!I42/'prix de base'!I$248</f>
        <v>5.6096267729755012E-2</v>
      </c>
    </row>
    <row r="43" spans="2:9" ht="19.899999999999999" customHeight="1">
      <c r="B43" s="121" t="s">
        <v>12</v>
      </c>
      <c r="C43" s="122" t="s">
        <v>20</v>
      </c>
      <c r="D43" s="733">
        <f>'prix de base'!D43/'prix de base'!D$248</f>
        <v>3.4791286308774365E-2</v>
      </c>
      <c r="G43" s="731" t="s">
        <v>12</v>
      </c>
      <c r="H43" s="731" t="s">
        <v>20</v>
      </c>
      <c r="I43" s="733">
        <f>'prix de base'!I43/'prix de base'!I$248</f>
        <v>3.1807196909857414E-2</v>
      </c>
    </row>
    <row r="44" spans="2:9" ht="19.899999999999999" customHeight="1">
      <c r="B44" s="124" t="s">
        <v>12</v>
      </c>
      <c r="C44" s="125" t="s">
        <v>21</v>
      </c>
      <c r="D44" s="733">
        <f>'prix de base'!D44/'prix de base'!D$248</f>
        <v>1.3430612815590517E-3</v>
      </c>
      <c r="G44" s="731" t="s">
        <v>12</v>
      </c>
      <c r="H44" s="731" t="s">
        <v>21</v>
      </c>
      <c r="I44" s="733">
        <f>'prix de base'!I44/'prix de base'!I$248</f>
        <v>1.6248747804592466E-3</v>
      </c>
    </row>
    <row r="45" spans="2:9" ht="19.899999999999999" customHeight="1">
      <c r="B45" s="127" t="s">
        <v>12</v>
      </c>
      <c r="C45" s="128" t="s">
        <v>22</v>
      </c>
      <c r="D45" s="733">
        <f>'prix de base'!D45/'prix de base'!D$248</f>
        <v>9.1931598463688129E-3</v>
      </c>
      <c r="G45" s="731" t="s">
        <v>12</v>
      </c>
      <c r="H45" s="731" t="s">
        <v>22</v>
      </c>
      <c r="I45" s="733">
        <f>'prix de base'!I45/'prix de base'!I$248</f>
        <v>6.034441336542423E-3</v>
      </c>
    </row>
    <row r="46" spans="2:9" ht="19.899999999999999" customHeight="1">
      <c r="B46" s="130" t="s">
        <v>12</v>
      </c>
      <c r="C46" s="131" t="s">
        <v>23</v>
      </c>
      <c r="D46" s="733">
        <f>'prix de base'!D46/'prix de base'!D$248</f>
        <v>1.4473819629392631E-2</v>
      </c>
      <c r="G46" s="731" t="s">
        <v>12</v>
      </c>
      <c r="H46" s="731" t="s">
        <v>23</v>
      </c>
      <c r="I46" s="733">
        <f>'prix de base'!I46/'prix de base'!I$248</f>
        <v>1.5999965307140224E-2</v>
      </c>
    </row>
    <row r="47" spans="2:9" ht="19.899999999999999" customHeight="1">
      <c r="B47" s="133" t="s">
        <v>12</v>
      </c>
      <c r="C47" s="134" t="s">
        <v>24</v>
      </c>
      <c r="D47" s="733">
        <f>'prix de base'!D47/'prix de base'!D$248</f>
        <v>5.1767832076338319E-3</v>
      </c>
      <c r="G47" s="731" t="s">
        <v>12</v>
      </c>
      <c r="H47" s="731" t="s">
        <v>24</v>
      </c>
      <c r="I47" s="733">
        <f>'prix de base'!I47/'prix de base'!I$248</f>
        <v>2.8672310451533767E-3</v>
      </c>
    </row>
    <row r="48" spans="2:9" ht="19.899999999999999" customHeight="1">
      <c r="B48" s="136" t="s">
        <v>12</v>
      </c>
      <c r="C48" s="137" t="s">
        <v>25</v>
      </c>
      <c r="D48" s="733">
        <f>'prix de base'!D48/'prix de base'!D$248</f>
        <v>7.5375838514953802E-2</v>
      </c>
      <c r="G48" s="731" t="s">
        <v>12</v>
      </c>
      <c r="H48" s="731" t="s">
        <v>25</v>
      </c>
      <c r="I48" s="733">
        <f>'prix de base'!I48/'prix de base'!I$248</f>
        <v>3.8612934861058192E-2</v>
      </c>
    </row>
    <row r="49" spans="2:9" ht="19.899999999999999" customHeight="1">
      <c r="B49" s="139" t="s">
        <v>12</v>
      </c>
      <c r="C49" s="140" t="s">
        <v>26</v>
      </c>
      <c r="D49" s="733">
        <f>'prix de base'!D49/'prix de base'!D$248</f>
        <v>4.0255623538170311E-2</v>
      </c>
      <c r="G49" s="731" t="s">
        <v>12</v>
      </c>
      <c r="H49" s="731" t="s">
        <v>26</v>
      </c>
      <c r="I49" s="733">
        <f>'prix de base'!I49/'prix de base'!I$248</f>
        <v>2.3924686757549569E-2</v>
      </c>
    </row>
    <row r="50" spans="2:9" ht="19.899999999999999" customHeight="1">
      <c r="B50" s="142" t="s">
        <v>12</v>
      </c>
      <c r="C50" s="143" t="s">
        <v>27</v>
      </c>
      <c r="D50" s="733">
        <f>'prix de base'!D50/'prix de base'!D$248</f>
        <v>2.3310957578203428E-4</v>
      </c>
      <c r="G50" s="731" t="s">
        <v>12</v>
      </c>
      <c r="H50" s="731" t="s">
        <v>27</v>
      </c>
      <c r="I50" s="733">
        <f>'prix de base'!I50/'prix de base'!I$248</f>
        <v>5.1409862064906624E-5</v>
      </c>
    </row>
    <row r="51" spans="2:9" ht="19.899999999999999" customHeight="1">
      <c r="B51" s="145" t="s">
        <v>12</v>
      </c>
      <c r="C51" s="146" t="s">
        <v>28</v>
      </c>
      <c r="D51" s="733">
        <f>'prix de base'!D51/'prix de base'!D$248</f>
        <v>2.9806698721536793E-4</v>
      </c>
      <c r="G51" s="731" t="s">
        <v>12</v>
      </c>
      <c r="H51" s="731" t="s">
        <v>28</v>
      </c>
      <c r="I51" s="733">
        <f>'prix de base'!I51/'prix de base'!I$248</f>
        <v>4.4186313047303095E-4</v>
      </c>
    </row>
    <row r="52" spans="2:9" ht="19.899999999999999" customHeight="1">
      <c r="B52" s="148" t="s">
        <v>12</v>
      </c>
      <c r="C52" s="149" t="s">
        <v>29</v>
      </c>
      <c r="D52" s="733">
        <f>'prix de base'!D52/'prix de base'!D$248</f>
        <v>1.3590380406264843E-4</v>
      </c>
      <c r="G52" s="731" t="s">
        <v>12</v>
      </c>
      <c r="H52" s="731" t="s">
        <v>29</v>
      </c>
      <c r="I52" s="733">
        <f>'prix de base'!I52/'prix de base'!I$248</f>
        <v>1.271641994467728E-4</v>
      </c>
    </row>
    <row r="53" spans="2:9" ht="19.899999999999999" customHeight="1">
      <c r="B53" s="151" t="s">
        <v>12</v>
      </c>
      <c r="C53" s="152" t="s">
        <v>30</v>
      </c>
      <c r="D53" s="733">
        <f>'prix de base'!D53/'prix de base'!D$248</f>
        <v>1.3901807428455862E-3</v>
      </c>
      <c r="G53" s="731" t="s">
        <v>12</v>
      </c>
      <c r="H53" s="731" t="s">
        <v>30</v>
      </c>
      <c r="I53" s="733">
        <f>'prix de base'!I53/'prix de base'!I$248</f>
        <v>5.9727723002295306E-4</v>
      </c>
    </row>
    <row r="54" spans="2:9" ht="19.899999999999999" customHeight="1">
      <c r="B54" s="154" t="s">
        <v>12</v>
      </c>
      <c r="C54" s="155" t="s">
        <v>31</v>
      </c>
      <c r="D54" s="733">
        <f>'prix de base'!D54/'prix de base'!D$248</f>
        <v>1.8132792297985909E-3</v>
      </c>
      <c r="G54" s="731" t="s">
        <v>12</v>
      </c>
      <c r="H54" s="731" t="s">
        <v>31</v>
      </c>
      <c r="I54" s="733">
        <f>'prix de base'!I54/'prix de base'!I$248</f>
        <v>8.6923951392825396E-4</v>
      </c>
    </row>
    <row r="55" spans="2:9" ht="19.899999999999999" customHeight="1">
      <c r="B55" s="157" t="s">
        <v>12</v>
      </c>
      <c r="C55" s="158" t="s">
        <v>32</v>
      </c>
      <c r="D55" s="159">
        <v>0</v>
      </c>
      <c r="G55" s="731" t="s">
        <v>12</v>
      </c>
      <c r="H55" s="731" t="s">
        <v>32</v>
      </c>
      <c r="I55" s="732">
        <v>0</v>
      </c>
    </row>
    <row r="56" spans="2:9" ht="19.899999999999999" customHeight="1">
      <c r="B56" s="160" t="s">
        <v>12</v>
      </c>
      <c r="C56" s="161" t="s">
        <v>33</v>
      </c>
      <c r="D56" s="162">
        <v>0</v>
      </c>
      <c r="G56" s="731" t="s">
        <v>12</v>
      </c>
      <c r="H56" s="731" t="s">
        <v>33</v>
      </c>
      <c r="I56" s="732">
        <v>0</v>
      </c>
    </row>
    <row r="57" spans="2:9" ht="19.899999999999999" customHeight="1">
      <c r="B57" s="163" t="s">
        <v>34</v>
      </c>
      <c r="C57" s="164" t="s">
        <v>10</v>
      </c>
      <c r="D57" s="165">
        <v>790.61199999999997</v>
      </c>
      <c r="G57" s="731" t="s">
        <v>34</v>
      </c>
      <c r="H57" s="731" t="s">
        <v>10</v>
      </c>
      <c r="I57" s="732">
        <v>907.46900000000005</v>
      </c>
    </row>
    <row r="58" spans="2:9" ht="19.899999999999999" customHeight="1">
      <c r="B58" s="166" t="s">
        <v>9</v>
      </c>
      <c r="C58" s="167" t="s">
        <v>10</v>
      </c>
      <c r="D58" s="168">
        <v>161359.5</v>
      </c>
      <c r="G58" s="731" t="s">
        <v>9</v>
      </c>
      <c r="H58" s="731" t="s">
        <v>10</v>
      </c>
      <c r="I58" s="732">
        <v>153701.622</v>
      </c>
    </row>
    <row r="59" spans="2:9" ht="19.899999999999999" customHeight="1">
      <c r="B59" s="169" t="s">
        <v>36</v>
      </c>
      <c r="C59" s="171"/>
      <c r="D59" s="172" t="s">
        <v>7</v>
      </c>
      <c r="G59" s="727" t="s">
        <v>36</v>
      </c>
      <c r="H59" s="728"/>
      <c r="I59" s="729" t="s">
        <v>7</v>
      </c>
    </row>
    <row r="60" spans="2:9" ht="19.899999999999999" customHeight="1">
      <c r="B60" s="170" t="s">
        <v>8</v>
      </c>
      <c r="C60" s="174"/>
      <c r="D60" s="173"/>
      <c r="G60" s="727" t="s">
        <v>8</v>
      </c>
      <c r="H60" s="728"/>
      <c r="I60" s="730"/>
    </row>
    <row r="61" spans="2:9" ht="19.899999999999999" customHeight="1">
      <c r="B61" s="175" t="s">
        <v>12</v>
      </c>
      <c r="C61" s="176" t="s">
        <v>10</v>
      </c>
      <c r="D61" s="733">
        <f>'prix de base'!D61/'prix de base'!D$249</f>
        <v>0.73653771463721351</v>
      </c>
      <c r="G61" s="731" t="s">
        <v>12</v>
      </c>
      <c r="H61" s="731" t="s">
        <v>10</v>
      </c>
      <c r="I61" s="733">
        <f>'prix de base'!I61/'prix de base'!I$249</f>
        <v>0.74477780748508804</v>
      </c>
    </row>
    <row r="62" spans="2:9" ht="19.899999999999999" customHeight="1">
      <c r="B62" s="178" t="s">
        <v>12</v>
      </c>
      <c r="C62" s="179" t="s">
        <v>13</v>
      </c>
      <c r="D62" s="733">
        <f>'prix de base'!D62/'prix de base'!D$249</f>
        <v>6.492073722463769E-2</v>
      </c>
      <c r="G62" s="731" t="s">
        <v>12</v>
      </c>
      <c r="H62" s="731" t="s">
        <v>13</v>
      </c>
      <c r="I62" s="733">
        <f>'prix de base'!I62/'prix de base'!I$249</f>
        <v>5.0758337869575502E-2</v>
      </c>
    </row>
    <row r="63" spans="2:9" ht="19.899999999999999" customHeight="1">
      <c r="B63" s="181" t="s">
        <v>12</v>
      </c>
      <c r="C63" s="182" t="s">
        <v>14</v>
      </c>
      <c r="D63" s="733">
        <f>'prix de base'!D63/'prix de base'!D$249</f>
        <v>4.4227390007284914E-2</v>
      </c>
      <c r="G63" s="731" t="s">
        <v>12</v>
      </c>
      <c r="H63" s="731" t="s">
        <v>14</v>
      </c>
      <c r="I63" s="733">
        <f>'prix de base'!I63/'prix de base'!I$249</f>
        <v>5.69889225927942E-2</v>
      </c>
    </row>
    <row r="64" spans="2:9" ht="19.899999999999999" customHeight="1">
      <c r="B64" s="184" t="s">
        <v>12</v>
      </c>
      <c r="C64" s="185" t="s">
        <v>15</v>
      </c>
      <c r="D64" s="733">
        <f>'prix de base'!D64/'prix de base'!D$249</f>
        <v>0.37062732114702712</v>
      </c>
      <c r="G64" s="731" t="s">
        <v>12</v>
      </c>
      <c r="H64" s="731" t="s">
        <v>15</v>
      </c>
      <c r="I64" s="733">
        <f>'prix de base'!I64/'prix de base'!I$249</f>
        <v>0.41865616951375972</v>
      </c>
    </row>
    <row r="65" spans="2:9" ht="19.899999999999999" customHeight="1">
      <c r="B65" s="187" t="s">
        <v>12</v>
      </c>
      <c r="C65" s="188" t="s">
        <v>16</v>
      </c>
      <c r="D65" s="733">
        <f>'prix de base'!D65/'prix de base'!D$249</f>
        <v>2.3126339678414199E-2</v>
      </c>
      <c r="G65" s="731" t="s">
        <v>12</v>
      </c>
      <c r="H65" s="731" t="s">
        <v>16</v>
      </c>
      <c r="I65" s="733">
        <f>'prix de base'!I65/'prix de base'!I$249</f>
        <v>3.1641298974584862E-2</v>
      </c>
    </row>
    <row r="66" spans="2:9" ht="19.899999999999999" customHeight="1">
      <c r="B66" s="190" t="s">
        <v>12</v>
      </c>
      <c r="C66" s="191" t="s">
        <v>17</v>
      </c>
      <c r="D66" s="733">
        <f>'prix de base'!D66/'prix de base'!D$249</f>
        <v>1.3184849903532657E-2</v>
      </c>
      <c r="G66" s="731" t="s">
        <v>12</v>
      </c>
      <c r="H66" s="731" t="s">
        <v>17</v>
      </c>
      <c r="I66" s="733">
        <f>'prix de base'!I66/'prix de base'!I$249</f>
        <v>1.3039564366872033E-2</v>
      </c>
    </row>
    <row r="67" spans="2:9" ht="19.899999999999999" customHeight="1">
      <c r="B67" s="193" t="s">
        <v>12</v>
      </c>
      <c r="C67" s="194" t="s">
        <v>18</v>
      </c>
      <c r="D67" s="733">
        <f>'prix de base'!D67/'prix de base'!D$249</f>
        <v>4.9468117490715415E-3</v>
      </c>
      <c r="G67" s="731" t="s">
        <v>12</v>
      </c>
      <c r="H67" s="731" t="s">
        <v>18</v>
      </c>
      <c r="I67" s="733">
        <f>'prix de base'!I67/'prix de base'!I$249</f>
        <v>6.0740122372746385E-3</v>
      </c>
    </row>
    <row r="68" spans="2:9" ht="19.899999999999999" customHeight="1">
      <c r="B68" s="196" t="s">
        <v>12</v>
      </c>
      <c r="C68" s="197" t="s">
        <v>19</v>
      </c>
      <c r="D68" s="733">
        <f>'prix de base'!D68/'prix de base'!D$249</f>
        <v>0.10891320458424571</v>
      </c>
      <c r="G68" s="731" t="s">
        <v>12</v>
      </c>
      <c r="H68" s="731" t="s">
        <v>19</v>
      </c>
      <c r="I68" s="733">
        <f>'prix de base'!I68/'prix de base'!I$249</f>
        <v>4.8323770357789293E-2</v>
      </c>
    </row>
    <row r="69" spans="2:9" ht="19.899999999999999" customHeight="1">
      <c r="B69" s="199" t="s">
        <v>12</v>
      </c>
      <c r="C69" s="200" t="s">
        <v>20</v>
      </c>
      <c r="D69" s="733">
        <f>'prix de base'!D69/'prix de base'!D$249</f>
        <v>2.677698303896273E-2</v>
      </c>
      <c r="G69" s="731" t="s">
        <v>12</v>
      </c>
      <c r="H69" s="731" t="s">
        <v>20</v>
      </c>
      <c r="I69" s="733">
        <f>'prix de base'!I69/'prix de base'!I$249</f>
        <v>3.5666019731210821E-2</v>
      </c>
    </row>
    <row r="70" spans="2:9" ht="19.899999999999999" customHeight="1">
      <c r="B70" s="202" t="s">
        <v>12</v>
      </c>
      <c r="C70" s="203" t="s">
        <v>21</v>
      </c>
      <c r="D70" s="733">
        <f>'prix de base'!D70/'prix de base'!D$249</f>
        <v>1.0087607882819996E-3</v>
      </c>
      <c r="G70" s="731" t="s">
        <v>12</v>
      </c>
      <c r="H70" s="731" t="s">
        <v>21</v>
      </c>
      <c r="I70" s="733">
        <f>'prix de base'!I70/'prix de base'!I$249</f>
        <v>9.44051303456328E-4</v>
      </c>
    </row>
    <row r="71" spans="2:9" ht="19.899999999999999" customHeight="1">
      <c r="B71" s="205" t="s">
        <v>12</v>
      </c>
      <c r="C71" s="206" t="s">
        <v>22</v>
      </c>
      <c r="D71" s="733">
        <f>'prix de base'!D71/'prix de base'!D$249</f>
        <v>8.0663073896713802E-3</v>
      </c>
      <c r="G71" s="731" t="s">
        <v>12</v>
      </c>
      <c r="H71" s="731" t="s">
        <v>22</v>
      </c>
      <c r="I71" s="733">
        <f>'prix de base'!I71/'prix de base'!I$249</f>
        <v>8.0725234522117315E-3</v>
      </c>
    </row>
    <row r="72" spans="2:9" ht="19.899999999999999" customHeight="1">
      <c r="B72" s="208" t="s">
        <v>12</v>
      </c>
      <c r="C72" s="209" t="s">
        <v>23</v>
      </c>
      <c r="D72" s="733">
        <f>'prix de base'!D72/'prix de base'!D$249</f>
        <v>1.0478305869707156E-2</v>
      </c>
      <c r="G72" s="731" t="s">
        <v>12</v>
      </c>
      <c r="H72" s="731" t="s">
        <v>23</v>
      </c>
      <c r="I72" s="733">
        <f>'prix de base'!I72/'prix de base'!I$249</f>
        <v>1.1460567392529529E-2</v>
      </c>
    </row>
    <row r="73" spans="2:9" ht="19.899999999999999" customHeight="1">
      <c r="B73" s="211" t="s">
        <v>12</v>
      </c>
      <c r="C73" s="212" t="s">
        <v>24</v>
      </c>
      <c r="D73" s="733">
        <f>'prix de base'!D73/'prix de base'!D$249</f>
        <v>5.8676077568561094E-3</v>
      </c>
      <c r="G73" s="731" t="s">
        <v>12</v>
      </c>
      <c r="H73" s="731" t="s">
        <v>24</v>
      </c>
      <c r="I73" s="733">
        <f>'prix de base'!I73/'prix de base'!I$249</f>
        <v>6.7316551481379607E-3</v>
      </c>
    </row>
    <row r="74" spans="2:9" ht="19.899999999999999" customHeight="1">
      <c r="B74" s="214" t="s">
        <v>12</v>
      </c>
      <c r="C74" s="215" t="s">
        <v>25</v>
      </c>
      <c r="D74" s="733">
        <f>'prix de base'!D74/'prix de base'!D$249</f>
        <v>2.075905837796304E-2</v>
      </c>
      <c r="G74" s="731" t="s">
        <v>12</v>
      </c>
      <c r="H74" s="731" t="s">
        <v>25</v>
      </c>
      <c r="I74" s="733">
        <f>'prix de base'!I74/'prix de base'!I$249</f>
        <v>2.4383760317145838E-2</v>
      </c>
    </row>
    <row r="75" spans="2:9" ht="19.899999999999999" customHeight="1">
      <c r="B75" s="217" t="s">
        <v>12</v>
      </c>
      <c r="C75" s="218" t="s">
        <v>26</v>
      </c>
      <c r="D75" s="733">
        <f>'prix de base'!D75/'prix de base'!D$249</f>
        <v>2.7481750981993461E-2</v>
      </c>
      <c r="G75" s="731" t="s">
        <v>12</v>
      </c>
      <c r="H75" s="731" t="s">
        <v>26</v>
      </c>
      <c r="I75" s="733">
        <f>'prix de base'!I75/'prix de base'!I$249</f>
        <v>2.44010717713657E-2</v>
      </c>
    </row>
    <row r="76" spans="2:9" ht="19.899999999999999" customHeight="1">
      <c r="B76" s="220" t="s">
        <v>12</v>
      </c>
      <c r="C76" s="221" t="s">
        <v>27</v>
      </c>
      <c r="D76" s="733">
        <f>'prix de base'!D76/'prix de base'!D$249</f>
        <v>3.8146063523587787E-4</v>
      </c>
      <c r="G76" s="731" t="s">
        <v>12</v>
      </c>
      <c r="H76" s="731" t="s">
        <v>27</v>
      </c>
      <c r="I76" s="733">
        <f>'prix de base'!I76/'prix de base'!I$249</f>
        <v>7.00536847430307E-4</v>
      </c>
    </row>
    <row r="77" spans="2:9" ht="19.899999999999999" customHeight="1">
      <c r="B77" s="223" t="s">
        <v>12</v>
      </c>
      <c r="C77" s="224" t="s">
        <v>28</v>
      </c>
      <c r="D77" s="733">
        <f>'prix de base'!D77/'prix de base'!D$249</f>
        <v>1.2172310198666041E-3</v>
      </c>
      <c r="G77" s="731" t="s">
        <v>12</v>
      </c>
      <c r="H77" s="731" t="s">
        <v>28</v>
      </c>
      <c r="I77" s="733">
        <f>'prix de base'!I77/'prix de base'!I$249</f>
        <v>2.2820343651601214E-3</v>
      </c>
    </row>
    <row r="78" spans="2:9" ht="19.899999999999999" customHeight="1">
      <c r="B78" s="226" t="s">
        <v>12</v>
      </c>
      <c r="C78" s="227" t="s">
        <v>29</v>
      </c>
      <c r="D78" s="733">
        <f>'prix de base'!D78/'prix de base'!D$249</f>
        <v>6.4199593976406965E-4</v>
      </c>
      <c r="G78" s="731" t="s">
        <v>12</v>
      </c>
      <c r="H78" s="731" t="s">
        <v>29</v>
      </c>
      <c r="I78" s="733">
        <f>'prix de base'!I78/'prix de base'!I$249</f>
        <v>1.0575375033420723E-3</v>
      </c>
    </row>
    <row r="79" spans="2:9" ht="19.899999999999999" customHeight="1">
      <c r="B79" s="229" t="s">
        <v>12</v>
      </c>
      <c r="C79" s="230" t="s">
        <v>30</v>
      </c>
      <c r="D79" s="733">
        <f>'prix de base'!D79/'prix de base'!D$249</f>
        <v>1.6194756963178656E-3</v>
      </c>
      <c r="G79" s="731" t="s">
        <v>12</v>
      </c>
      <c r="H79" s="731" t="s">
        <v>30</v>
      </c>
      <c r="I79" s="733">
        <f>'prix de base'!I79/'prix de base'!I$249</f>
        <v>1.7359541592692259E-3</v>
      </c>
    </row>
    <row r="80" spans="2:9" ht="19.899999999999999" customHeight="1">
      <c r="B80" s="232" t="s">
        <v>12</v>
      </c>
      <c r="C80" s="233" t="s">
        <v>31</v>
      </c>
      <c r="D80" s="733">
        <f>'prix de base'!D80/'prix de base'!D$249</f>
        <v>2.2921228483793695E-3</v>
      </c>
      <c r="G80" s="731" t="s">
        <v>12</v>
      </c>
      <c r="H80" s="731" t="s">
        <v>31</v>
      </c>
      <c r="I80" s="733">
        <f>'prix de base'!I80/'prix de base'!I$249</f>
        <v>1.8600195811782176E-3</v>
      </c>
    </row>
    <row r="81" spans="2:9" ht="19.899999999999999" customHeight="1">
      <c r="B81" s="235" t="s">
        <v>12</v>
      </c>
      <c r="C81" s="236" t="s">
        <v>32</v>
      </c>
      <c r="D81" s="733">
        <f>'prix de base'!D81/'prix de base'!D$249</f>
        <v>0</v>
      </c>
      <c r="G81" s="731" t="s">
        <v>12</v>
      </c>
      <c r="H81" s="731" t="s">
        <v>32</v>
      </c>
      <c r="I81" s="732">
        <v>0</v>
      </c>
    </row>
    <row r="82" spans="2:9" ht="19.899999999999999" customHeight="1">
      <c r="B82" s="238" t="s">
        <v>12</v>
      </c>
      <c r="C82" s="239" t="s">
        <v>33</v>
      </c>
      <c r="D82" s="733">
        <f>'prix de base'!D82/'prix de base'!D$249</f>
        <v>0</v>
      </c>
      <c r="G82" s="731" t="s">
        <v>12</v>
      </c>
      <c r="H82" s="731" t="s">
        <v>33</v>
      </c>
      <c r="I82" s="732">
        <v>0</v>
      </c>
    </row>
    <row r="83" spans="2:9" ht="19.899999999999999" customHeight="1">
      <c r="B83" s="241" t="s">
        <v>34</v>
      </c>
      <c r="C83" s="242" t="s">
        <v>10</v>
      </c>
      <c r="D83" s="243">
        <v>2503.1999999999998</v>
      </c>
      <c r="G83" s="731" t="s">
        <v>34</v>
      </c>
      <c r="H83" s="731" t="s">
        <v>10</v>
      </c>
      <c r="I83" s="732">
        <v>1250.7</v>
      </c>
    </row>
    <row r="84" spans="2:9" ht="19.899999999999999" customHeight="1">
      <c r="B84" s="244" t="s">
        <v>9</v>
      </c>
      <c r="C84" s="245" t="s">
        <v>10</v>
      </c>
      <c r="D84" s="246">
        <v>353336</v>
      </c>
      <c r="G84" s="731" t="s">
        <v>9</v>
      </c>
      <c r="H84" s="731" t="s">
        <v>10</v>
      </c>
      <c r="I84" s="732">
        <v>388451</v>
      </c>
    </row>
    <row r="85" spans="2:9" ht="19.899999999999999" customHeight="1">
      <c r="B85" s="247" t="s">
        <v>37</v>
      </c>
      <c r="C85" s="249"/>
      <c r="D85" s="250" t="s">
        <v>7</v>
      </c>
      <c r="G85" s="727" t="s">
        <v>37</v>
      </c>
      <c r="H85" s="728"/>
      <c r="I85" s="729" t="s">
        <v>7</v>
      </c>
    </row>
    <row r="86" spans="2:9" ht="19.899999999999999" customHeight="1">
      <c r="B86" s="248" t="s">
        <v>38</v>
      </c>
      <c r="C86" s="252"/>
      <c r="D86" s="251"/>
      <c r="G86" s="727" t="s">
        <v>38</v>
      </c>
      <c r="H86" s="728"/>
      <c r="I86" s="730"/>
    </row>
    <row r="87" spans="2:9" ht="19.899999999999999" customHeight="1">
      <c r="B87" s="253" t="s">
        <v>12</v>
      </c>
      <c r="C87" s="254" t="s">
        <v>10</v>
      </c>
      <c r="D87" s="733">
        <f>'prix de base'!D87/'prix de base'!D$250</f>
        <v>0.58864261201652468</v>
      </c>
      <c r="G87" s="731" t="s">
        <v>12</v>
      </c>
      <c r="H87" s="731" t="s">
        <v>10</v>
      </c>
      <c r="I87" s="733">
        <f>'prix de base'!I87/'prix de base'!I$250</f>
        <v>0.63721570707038566</v>
      </c>
    </row>
    <row r="88" spans="2:9" ht="19.899999999999999" customHeight="1">
      <c r="B88" s="256" t="s">
        <v>12</v>
      </c>
      <c r="C88" s="257" t="s">
        <v>13</v>
      </c>
      <c r="D88" s="733">
        <f>'prix de base'!D88/'prix de base'!D$250</f>
        <v>4.7005325333728497E-2</v>
      </c>
      <c r="G88" s="731" t="s">
        <v>12</v>
      </c>
      <c r="H88" s="731" t="s">
        <v>13</v>
      </c>
      <c r="I88" s="733">
        <f>'prix de base'!I88/'prix de base'!I$250</f>
        <v>4.4057260212646249E-2</v>
      </c>
    </row>
    <row r="89" spans="2:9" ht="19.899999999999999" customHeight="1">
      <c r="B89" s="259" t="s">
        <v>12</v>
      </c>
      <c r="C89" s="260" t="s">
        <v>14</v>
      </c>
      <c r="D89" s="733">
        <f>'prix de base'!D89/'prix de base'!D$250</f>
        <v>3.5714055044794739E-2</v>
      </c>
      <c r="G89" s="731" t="s">
        <v>12</v>
      </c>
      <c r="H89" s="731" t="s">
        <v>14</v>
      </c>
      <c r="I89" s="733">
        <f>'prix de base'!I89/'prix de base'!I$250</f>
        <v>8.7043404312230274E-2</v>
      </c>
    </row>
    <row r="90" spans="2:9" ht="19.899999999999999" customHeight="1">
      <c r="B90" s="262" t="s">
        <v>12</v>
      </c>
      <c r="C90" s="263" t="s">
        <v>15</v>
      </c>
      <c r="D90" s="733">
        <f>'prix de base'!D90/'prix de base'!D$250</f>
        <v>0.31050567332674506</v>
      </c>
      <c r="G90" s="731" t="s">
        <v>12</v>
      </c>
      <c r="H90" s="731" t="s">
        <v>15</v>
      </c>
      <c r="I90" s="733">
        <f>'prix de base'!I90/'prix de base'!I$250</f>
        <v>0.3308218432882824</v>
      </c>
    </row>
    <row r="91" spans="2:9" ht="19.899999999999999" customHeight="1">
      <c r="B91" s="265" t="s">
        <v>12</v>
      </c>
      <c r="C91" s="266" t="s">
        <v>16</v>
      </c>
      <c r="D91" s="733">
        <f>'prix de base'!D91/'prix de base'!D$250</f>
        <v>8.5528472662988932E-3</v>
      </c>
      <c r="G91" s="731" t="s">
        <v>12</v>
      </c>
      <c r="H91" s="731" t="s">
        <v>16</v>
      </c>
      <c r="I91" s="733">
        <f>'prix de base'!I91/'prix de base'!I$250</f>
        <v>1.2952669679885186E-2</v>
      </c>
    </row>
    <row r="92" spans="2:9" ht="19.899999999999999" customHeight="1">
      <c r="B92" s="268" t="s">
        <v>12</v>
      </c>
      <c r="C92" s="269" t="s">
        <v>17</v>
      </c>
      <c r="D92" s="733">
        <f>'prix de base'!D92/'prix de base'!D$250</f>
        <v>2.0198132572911104E-3</v>
      </c>
      <c r="G92" s="731" t="s">
        <v>12</v>
      </c>
      <c r="H92" s="731" t="s">
        <v>17</v>
      </c>
      <c r="I92" s="733">
        <f>'prix de base'!I92/'prix de base'!I$250</f>
        <v>2.8270801427051589E-3</v>
      </c>
    </row>
    <row r="93" spans="2:9" ht="19.899999999999999" customHeight="1">
      <c r="B93" s="271" t="s">
        <v>12</v>
      </c>
      <c r="C93" s="272" t="s">
        <v>18</v>
      </c>
      <c r="D93" s="733">
        <f>'prix de base'!D93/'prix de base'!D$250</f>
        <v>3.0522376034686897E-3</v>
      </c>
      <c r="G93" s="731" t="s">
        <v>12</v>
      </c>
      <c r="H93" s="731" t="s">
        <v>18</v>
      </c>
      <c r="I93" s="733">
        <f>'prix de base'!I93/'prix de base'!I$250</f>
        <v>2.8196044979683882E-3</v>
      </c>
    </row>
    <row r="94" spans="2:9" ht="19.899999999999999" customHeight="1">
      <c r="B94" s="274" t="s">
        <v>12</v>
      </c>
      <c r="C94" s="275" t="s">
        <v>19</v>
      </c>
      <c r="D94" s="733">
        <f>'prix de base'!D94/'prix de base'!D$250</f>
        <v>6.366542983739451E-2</v>
      </c>
      <c r="G94" s="731" t="s">
        <v>12</v>
      </c>
      <c r="H94" s="731" t="s">
        <v>19</v>
      </c>
      <c r="I94" s="733">
        <f>'prix de base'!I94/'prix de base'!I$250</f>
        <v>5.2531110625413248E-2</v>
      </c>
    </row>
    <row r="95" spans="2:9" ht="19.899999999999999" customHeight="1">
      <c r="B95" s="277" t="s">
        <v>12</v>
      </c>
      <c r="C95" s="278" t="s">
        <v>20</v>
      </c>
      <c r="D95" s="733">
        <f>'prix de base'!D95/'prix de base'!D$250</f>
        <v>3.3653550239520519E-2</v>
      </c>
      <c r="G95" s="731" t="s">
        <v>12</v>
      </c>
      <c r="H95" s="731" t="s">
        <v>20</v>
      </c>
      <c r="I95" s="733">
        <f>'prix de base'!I95/'prix de base'!I$250</f>
        <v>2.2725854456584999E-2</v>
      </c>
    </row>
    <row r="96" spans="2:9" ht="19.899999999999999" customHeight="1">
      <c r="B96" s="280" t="s">
        <v>12</v>
      </c>
      <c r="C96" s="281" t="s">
        <v>21</v>
      </c>
      <c r="D96" s="733">
        <f>'prix de base'!D96/'prix de base'!D$250</f>
        <v>8.9704802047017916E-4</v>
      </c>
      <c r="G96" s="731" t="s">
        <v>12</v>
      </c>
      <c r="H96" s="731" t="s">
        <v>21</v>
      </c>
      <c r="I96" s="733">
        <f>'prix de base'!I96/'prix de base'!I$250</f>
        <v>1.5733981910234134E-3</v>
      </c>
    </row>
    <row r="97" spans="2:9" ht="19.899999999999999" customHeight="1">
      <c r="B97" s="283" t="s">
        <v>12</v>
      </c>
      <c r="C97" s="284" t="s">
        <v>22</v>
      </c>
      <c r="D97" s="733">
        <f>'prix de base'!D97/'prix de base'!D$250</f>
        <v>4.9235250796250633E-3</v>
      </c>
      <c r="G97" s="731" t="s">
        <v>12</v>
      </c>
      <c r="H97" s="731" t="s">
        <v>22</v>
      </c>
      <c r="I97" s="733">
        <f>'prix de base'!I97/'prix de base'!I$250</f>
        <v>4.9909168626359936E-3</v>
      </c>
    </row>
    <row r="98" spans="2:9" ht="19.899999999999999" customHeight="1">
      <c r="B98" s="286" t="s">
        <v>12</v>
      </c>
      <c r="C98" s="287" t="s">
        <v>23</v>
      </c>
      <c r="D98" s="733">
        <f>'prix de base'!D98/'prix de base'!D$250</f>
        <v>6.622718876654346E-3</v>
      </c>
      <c r="G98" s="731" t="s">
        <v>12</v>
      </c>
      <c r="H98" s="731" t="s">
        <v>23</v>
      </c>
      <c r="I98" s="733">
        <f>'prix de base'!I98/'prix de base'!I$250</f>
        <v>9.0655395290198445E-3</v>
      </c>
    </row>
    <row r="99" spans="2:9" ht="19.899999999999999" customHeight="1">
      <c r="B99" s="289" t="s">
        <v>12</v>
      </c>
      <c r="C99" s="290" t="s">
        <v>24</v>
      </c>
      <c r="D99" s="733">
        <f>'prix de base'!D99/'prix de base'!D$250</f>
        <v>5.6927500999420224E-3</v>
      </c>
      <c r="G99" s="731" t="s">
        <v>12</v>
      </c>
      <c r="H99" s="731" t="s">
        <v>24</v>
      </c>
      <c r="I99" s="733">
        <f>'prix de base'!I99/'prix de base'!I$250</f>
        <v>4.8409798037213113E-3</v>
      </c>
    </row>
    <row r="100" spans="2:9" ht="19.899999999999999" customHeight="1">
      <c r="B100" s="292" t="s">
        <v>12</v>
      </c>
      <c r="C100" s="293" t="s">
        <v>25</v>
      </c>
      <c r="D100" s="733">
        <f>'prix de base'!D100/'prix de base'!D$250</f>
        <v>4.7106244142140506E-2</v>
      </c>
      <c r="G100" s="731" t="s">
        <v>12</v>
      </c>
      <c r="H100" s="731" t="s">
        <v>25</v>
      </c>
      <c r="I100" s="733">
        <f>'prix de base'!I100/'prix de base'!I$250</f>
        <v>3.8981516488302143E-2</v>
      </c>
    </row>
    <row r="101" spans="2:9" ht="19.899999999999999" customHeight="1">
      <c r="B101" s="295" t="s">
        <v>12</v>
      </c>
      <c r="C101" s="296" t="s">
        <v>26</v>
      </c>
      <c r="D101" s="733">
        <f>'prix de base'!D101/'prix de base'!D$250</f>
        <v>1.1466007994448465E-2</v>
      </c>
      <c r="G101" s="731" t="s">
        <v>12</v>
      </c>
      <c r="H101" s="731" t="s">
        <v>26</v>
      </c>
      <c r="I101" s="733">
        <f>'prix de base'!I101/'prix de base'!I$250</f>
        <v>1.3578584663503736E-2</v>
      </c>
    </row>
    <row r="102" spans="2:9" ht="19.899999999999999" customHeight="1">
      <c r="B102" s="298" t="s">
        <v>12</v>
      </c>
      <c r="C102" s="299" t="s">
        <v>27</v>
      </c>
      <c r="D102" s="733">
        <f>'prix de base'!D102/'prix de base'!D$250</f>
        <v>1.862960333420897E-6</v>
      </c>
      <c r="G102" s="731" t="s">
        <v>12</v>
      </c>
      <c r="H102" s="731" t="s">
        <v>27</v>
      </c>
      <c r="I102" s="733">
        <f>'prix de base'!I102/'prix de base'!I$250</f>
        <v>2.9113992022268338E-6</v>
      </c>
    </row>
    <row r="103" spans="2:9" ht="19.899999999999999" customHeight="1">
      <c r="B103" s="301" t="s">
        <v>12</v>
      </c>
      <c r="C103" s="302" t="s">
        <v>28</v>
      </c>
      <c r="D103" s="733">
        <f>'prix de base'!D103/'prix de base'!D$250</f>
        <v>1.3156704300229293E-5</v>
      </c>
      <c r="G103" s="731" t="s">
        <v>12</v>
      </c>
      <c r="H103" s="731" t="s">
        <v>28</v>
      </c>
      <c r="I103" s="733">
        <f>'prix de base'!I103/'prix de base'!I$250</f>
        <v>1.6199885437835358E-5</v>
      </c>
    </row>
    <row r="104" spans="2:9" ht="19.899999999999999" customHeight="1">
      <c r="B104" s="304" t="s">
        <v>12</v>
      </c>
      <c r="C104" s="305" t="s">
        <v>30</v>
      </c>
      <c r="D104" s="733">
        <f>'prix de base'!D104/'prix de base'!D$250</f>
        <v>1.5584170610168294E-4</v>
      </c>
      <c r="G104" s="731" t="s">
        <v>12</v>
      </c>
      <c r="H104" s="731" t="s">
        <v>30</v>
      </c>
      <c r="I104" s="733">
        <f>'prix de base'!I104/'prix de base'!I$250</f>
        <v>2.0834825002255986E-4</v>
      </c>
    </row>
    <row r="105" spans="2:9" ht="19.899999999999999" customHeight="1">
      <c r="B105" s="307" t="s">
        <v>12</v>
      </c>
      <c r="C105" s="308" t="s">
        <v>31</v>
      </c>
      <c r="D105" s="733">
        <f>'prix de base'!D105/'prix de base'!D$250</f>
        <v>4.9671814166212783E-4</v>
      </c>
      <c r="G105" s="731" t="s">
        <v>12</v>
      </c>
      <c r="H105" s="731" t="s">
        <v>31</v>
      </c>
      <c r="I105" s="733">
        <f>'prix de base'!I105/'prix de base'!I$250</f>
        <v>6.6168815411704759E-4</v>
      </c>
    </row>
    <row r="106" spans="2:9" ht="19.899999999999999" customHeight="1">
      <c r="B106" s="310" t="s">
        <v>12</v>
      </c>
      <c r="C106" s="311" t="s">
        <v>39</v>
      </c>
      <c r="D106" s="733">
        <f>'prix de base'!D106/'prix de base'!D$250</f>
        <v>7.0978045693864686E-3</v>
      </c>
      <c r="G106" s="731" t="s">
        <v>12</v>
      </c>
      <c r="H106" s="731" t="s">
        <v>39</v>
      </c>
      <c r="I106" s="733">
        <f>'prix de base'!I106/'prix de base'!I$250</f>
        <v>7.5167946363025647E-3</v>
      </c>
    </row>
    <row r="107" spans="2:9" ht="19.899999999999999" customHeight="1">
      <c r="B107" s="313" t="s">
        <v>34</v>
      </c>
      <c r="C107" s="314" t="s">
        <v>10</v>
      </c>
      <c r="D107" s="315">
        <v>31379.52</v>
      </c>
      <c r="G107" s="731" t="s">
        <v>34</v>
      </c>
      <c r="H107" s="731" t="s">
        <v>10</v>
      </c>
      <c r="I107" s="732">
        <v>30028.76</v>
      </c>
    </row>
    <row r="108" spans="2:9" ht="19.899999999999999" customHeight="1">
      <c r="B108" s="316" t="s">
        <v>9</v>
      </c>
      <c r="C108" s="317" t="s">
        <v>10</v>
      </c>
      <c r="D108" s="318">
        <v>3279567.87</v>
      </c>
      <c r="G108" s="731" t="s">
        <v>9</v>
      </c>
      <c r="H108" s="731" t="s">
        <v>10</v>
      </c>
      <c r="I108" s="732">
        <v>3229896.94</v>
      </c>
    </row>
    <row r="109" spans="2:9" ht="19.899999999999999" customHeight="1">
      <c r="B109" s="319" t="s">
        <v>40</v>
      </c>
      <c r="C109" s="321"/>
      <c r="D109" s="322" t="s">
        <v>7</v>
      </c>
      <c r="G109" s="727" t="s">
        <v>40</v>
      </c>
      <c r="H109" s="728"/>
      <c r="I109" s="729" t="s">
        <v>7</v>
      </c>
    </row>
    <row r="110" spans="2:9" ht="19.899999999999999" customHeight="1">
      <c r="B110" s="320" t="s">
        <v>8</v>
      </c>
      <c r="C110" s="324"/>
      <c r="D110" s="323"/>
      <c r="G110" s="727" t="s">
        <v>8</v>
      </c>
      <c r="H110" s="728"/>
      <c r="I110" s="730"/>
    </row>
    <row r="111" spans="2:9" ht="19.899999999999999" customHeight="1">
      <c r="B111" s="325" t="s">
        <v>12</v>
      </c>
      <c r="C111" s="326" t="s">
        <v>10</v>
      </c>
      <c r="D111" s="733">
        <f>'prix de base'!D111/'prix de base'!D$251</f>
        <v>0.69074610120628854</v>
      </c>
      <c r="G111" s="731" t="s">
        <v>12</v>
      </c>
      <c r="H111" s="731" t="s">
        <v>10</v>
      </c>
      <c r="I111" s="733">
        <f>'prix de base'!I111/'prix de base'!I$251</f>
        <v>0.70502052900752288</v>
      </c>
    </row>
    <row r="112" spans="2:9" ht="19.899999999999999" customHeight="1">
      <c r="B112" s="328" t="s">
        <v>12</v>
      </c>
      <c r="C112" s="329" t="s">
        <v>13</v>
      </c>
      <c r="D112" s="733">
        <f>'prix de base'!D112/'prix de base'!D$251</f>
        <v>5.3126532568841534E-2</v>
      </c>
      <c r="G112" s="731" t="s">
        <v>12</v>
      </c>
      <c r="H112" s="731" t="s">
        <v>13</v>
      </c>
      <c r="I112" s="733">
        <f>'prix de base'!I112/'prix de base'!I$251</f>
        <v>4.8866828363412031E-2</v>
      </c>
    </row>
    <row r="113" spans="2:9" ht="19.899999999999999" customHeight="1">
      <c r="B113" s="331" t="s">
        <v>12</v>
      </c>
      <c r="C113" s="332" t="s">
        <v>14</v>
      </c>
      <c r="D113" s="733">
        <f>'prix de base'!D113/'prix de base'!D$251</f>
        <v>2.1124727896179953E-2</v>
      </c>
      <c r="G113" s="731" t="s">
        <v>12</v>
      </c>
      <c r="H113" s="731" t="s">
        <v>14</v>
      </c>
      <c r="I113" s="733">
        <f>'prix de base'!I113/'prix de base'!I$251</f>
        <v>4.6982814791026679E-2</v>
      </c>
    </row>
    <row r="114" spans="2:9" ht="19.899999999999999" customHeight="1">
      <c r="B114" s="334" t="s">
        <v>12</v>
      </c>
      <c r="C114" s="335" t="s">
        <v>15</v>
      </c>
      <c r="D114" s="733">
        <f>'prix de base'!D114/'prix de base'!D$251</f>
        <v>0.36423076106988278</v>
      </c>
      <c r="G114" s="731" t="s">
        <v>12</v>
      </c>
      <c r="H114" s="731" t="s">
        <v>15</v>
      </c>
      <c r="I114" s="733">
        <f>'prix de base'!I114/'prix de base'!I$251</f>
        <v>0.37021209739552741</v>
      </c>
    </row>
    <row r="115" spans="2:9" ht="19.899999999999999" customHeight="1">
      <c r="B115" s="337" t="s">
        <v>12</v>
      </c>
      <c r="C115" s="338" t="s">
        <v>16</v>
      </c>
      <c r="D115" s="733">
        <f>'prix de base'!D115/'prix de base'!D$251</f>
        <v>1.4572357630060533E-2</v>
      </c>
      <c r="G115" s="731" t="s">
        <v>12</v>
      </c>
      <c r="H115" s="731" t="s">
        <v>16</v>
      </c>
      <c r="I115" s="733">
        <f>'prix de base'!I115/'prix de base'!I$251</f>
        <v>1.8833753773041435E-2</v>
      </c>
    </row>
    <row r="116" spans="2:9" ht="19.899999999999999" customHeight="1">
      <c r="B116" s="340" t="s">
        <v>12</v>
      </c>
      <c r="C116" s="341" t="s">
        <v>17</v>
      </c>
      <c r="D116" s="733">
        <f>'prix de base'!D116/'prix de base'!D$251</f>
        <v>8.1839141239366774E-3</v>
      </c>
      <c r="G116" s="731" t="s">
        <v>12</v>
      </c>
      <c r="H116" s="731" t="s">
        <v>17</v>
      </c>
      <c r="I116" s="733">
        <f>'prix de base'!I116/'prix de base'!I$251</f>
        <v>1.2724816929142176E-2</v>
      </c>
    </row>
    <row r="117" spans="2:9" ht="19.899999999999999" customHeight="1">
      <c r="B117" s="343" t="s">
        <v>12</v>
      </c>
      <c r="C117" s="344" t="s">
        <v>18</v>
      </c>
      <c r="D117" s="733">
        <f>'prix de base'!D117/'prix de base'!D$251</f>
        <v>2.5549533155415985E-3</v>
      </c>
      <c r="G117" s="731" t="s">
        <v>12</v>
      </c>
      <c r="H117" s="731" t="s">
        <v>18</v>
      </c>
      <c r="I117" s="733">
        <f>'prix de base'!I117/'prix de base'!I$251</f>
        <v>3.3445084376685806E-3</v>
      </c>
    </row>
    <row r="118" spans="2:9" ht="19.899999999999999" customHeight="1">
      <c r="B118" s="346" t="s">
        <v>12</v>
      </c>
      <c r="C118" s="347" t="s">
        <v>19</v>
      </c>
      <c r="D118" s="733">
        <f>'prix de base'!D118/'prix de base'!D$251</f>
        <v>7.7238014659056747E-2</v>
      </c>
      <c r="G118" s="731" t="s">
        <v>12</v>
      </c>
      <c r="H118" s="731" t="s">
        <v>19</v>
      </c>
      <c r="I118" s="733">
        <f>'prix de base'!I118/'prix de base'!I$251</f>
        <v>6.7055989610843261E-2</v>
      </c>
    </row>
    <row r="119" spans="2:9" ht="19.899999999999999" customHeight="1">
      <c r="B119" s="349" t="s">
        <v>12</v>
      </c>
      <c r="C119" s="350" t="s">
        <v>20</v>
      </c>
      <c r="D119" s="733">
        <f>'prix de base'!D119/'prix de base'!D$251</f>
        <v>3.3361213999725838E-2</v>
      </c>
      <c r="G119" s="731" t="s">
        <v>12</v>
      </c>
      <c r="H119" s="731" t="s">
        <v>20</v>
      </c>
      <c r="I119" s="733">
        <f>'prix de base'!I119/'prix de base'!I$251</f>
        <v>2.6055188169657635E-2</v>
      </c>
    </row>
    <row r="120" spans="2:9" ht="19.899999999999999" customHeight="1">
      <c r="B120" s="352" t="s">
        <v>12</v>
      </c>
      <c r="C120" s="353" t="s">
        <v>21</v>
      </c>
      <c r="D120" s="733">
        <f>'prix de base'!D120/'prix de base'!D$251</f>
        <v>2.1841103932561529E-3</v>
      </c>
      <c r="G120" s="731" t="s">
        <v>12</v>
      </c>
      <c r="H120" s="731" t="s">
        <v>21</v>
      </c>
      <c r="I120" s="733">
        <f>'prix de base'!I120/'prix de base'!I$251</f>
        <v>3.2712209371932098E-3</v>
      </c>
    </row>
    <row r="121" spans="2:9" ht="19.899999999999999" customHeight="1">
      <c r="B121" s="355" t="s">
        <v>12</v>
      </c>
      <c r="C121" s="356" t="s">
        <v>22</v>
      </c>
      <c r="D121" s="733">
        <f>'prix de base'!D121/'prix de base'!D$251</f>
        <v>1.2427200973361814E-2</v>
      </c>
      <c r="G121" s="731" t="s">
        <v>12</v>
      </c>
      <c r="H121" s="731" t="s">
        <v>22</v>
      </c>
      <c r="I121" s="733">
        <f>'prix de base'!I121/'prix de base'!I$251</f>
        <v>7.340354746884028E-3</v>
      </c>
    </row>
    <row r="122" spans="2:9" ht="19.899999999999999" customHeight="1">
      <c r="B122" s="358" t="s">
        <v>12</v>
      </c>
      <c r="C122" s="359" t="s">
        <v>23</v>
      </c>
      <c r="D122" s="733">
        <f>'prix de base'!D122/'prix de base'!D$251</f>
        <v>1.1177442820158395E-2</v>
      </c>
      <c r="G122" s="731" t="s">
        <v>12</v>
      </c>
      <c r="H122" s="731" t="s">
        <v>23</v>
      </c>
      <c r="I122" s="733">
        <f>'prix de base'!I122/'prix de base'!I$251</f>
        <v>1.219301633447E-2</v>
      </c>
    </row>
    <row r="123" spans="2:9" ht="19.899999999999999" customHeight="1">
      <c r="B123" s="361" t="s">
        <v>12</v>
      </c>
      <c r="C123" s="362" t="s">
        <v>24</v>
      </c>
      <c r="D123" s="733">
        <f>'prix de base'!D123/'prix de base'!D$251</f>
        <v>7.1701663375502859E-3</v>
      </c>
      <c r="G123" s="731" t="s">
        <v>12</v>
      </c>
      <c r="H123" s="731" t="s">
        <v>24</v>
      </c>
      <c r="I123" s="733">
        <f>'prix de base'!I123/'prix de base'!I$251</f>
        <v>5.3893102676024797E-3</v>
      </c>
    </row>
    <row r="124" spans="2:9" ht="19.899999999999999" customHeight="1">
      <c r="B124" s="364" t="s">
        <v>12</v>
      </c>
      <c r="C124" s="365" t="s">
        <v>25</v>
      </c>
      <c r="D124" s="733">
        <f>'prix de base'!D124/'prix de base'!D$251</f>
        <v>4.2560918171886696E-2</v>
      </c>
      <c r="G124" s="731" t="s">
        <v>12</v>
      </c>
      <c r="H124" s="731" t="s">
        <v>25</v>
      </c>
      <c r="I124" s="733">
        <f>'prix de base'!I124/'prix de base'!I$251</f>
        <v>4.0417167743471212E-2</v>
      </c>
    </row>
    <row r="125" spans="2:9" ht="19.899999999999999" customHeight="1">
      <c r="B125" s="367" t="s">
        <v>12</v>
      </c>
      <c r="C125" s="368" t="s">
        <v>26</v>
      </c>
      <c r="D125" s="733">
        <f>'prix de base'!D125/'prix de base'!D$251</f>
        <v>3.4751117660246363E-2</v>
      </c>
      <c r="G125" s="731" t="s">
        <v>12</v>
      </c>
      <c r="H125" s="731" t="s">
        <v>26</v>
      </c>
      <c r="I125" s="733">
        <f>'prix de base'!I125/'prix de base'!I$251</f>
        <v>3.4521317067880232E-2</v>
      </c>
    </row>
    <row r="126" spans="2:9" ht="19.899999999999999" customHeight="1">
      <c r="B126" s="370" t="s">
        <v>12</v>
      </c>
      <c r="C126" s="371" t="s">
        <v>27</v>
      </c>
      <c r="D126" s="733">
        <f>'prix de base'!D126/'prix de base'!D$251</f>
        <v>0</v>
      </c>
      <c r="G126" s="731" t="s">
        <v>12</v>
      </c>
      <c r="H126" s="731" t="s">
        <v>27</v>
      </c>
      <c r="I126" s="733">
        <f>'prix de base'!I126/'prix de base'!I$251</f>
        <v>0</v>
      </c>
    </row>
    <row r="127" spans="2:9" ht="19.899999999999999" customHeight="1">
      <c r="B127" s="373" t="s">
        <v>12</v>
      </c>
      <c r="C127" s="374" t="s">
        <v>28</v>
      </c>
      <c r="D127" s="733">
        <f>'prix de base'!D127/'prix de base'!D$251</f>
        <v>2.5756509343173415E-3</v>
      </c>
      <c r="G127" s="731" t="s">
        <v>12</v>
      </c>
      <c r="H127" s="731" t="s">
        <v>28</v>
      </c>
      <c r="I127" s="733">
        <f>'prix de base'!I127/'prix de base'!I$251</f>
        <v>3.3750956024964397E-3</v>
      </c>
    </row>
    <row r="128" spans="2:9" ht="19.899999999999999" customHeight="1">
      <c r="B128" s="376" t="s">
        <v>12</v>
      </c>
      <c r="C128" s="377" t="s">
        <v>29</v>
      </c>
      <c r="D128" s="733">
        <f>'prix de base'!D128/'prix de base'!D$251</f>
        <v>3.2762737753199285E-4</v>
      </c>
      <c r="G128" s="731" t="s">
        <v>12</v>
      </c>
      <c r="H128" s="731" t="s">
        <v>29</v>
      </c>
      <c r="I128" s="733">
        <f>'prix de base'!I128/'prix de base'!I$251</f>
        <v>2.2755859042129889E-4</v>
      </c>
    </row>
    <row r="129" spans="2:9" ht="19.899999999999999" customHeight="1">
      <c r="B129" s="379" t="s">
        <v>12</v>
      </c>
      <c r="C129" s="380" t="s">
        <v>30</v>
      </c>
      <c r="D129" s="733">
        <f>'prix de base'!D129/'prix de base'!D$251</f>
        <v>5.874301645563294E-4</v>
      </c>
      <c r="G129" s="731" t="s">
        <v>12</v>
      </c>
      <c r="H129" s="731" t="s">
        <v>30</v>
      </c>
      <c r="I129" s="733">
        <f>'prix de base'!I129/'prix de base'!I$251</f>
        <v>4.7173053547257569E-4</v>
      </c>
    </row>
    <row r="130" spans="2:9" ht="19.899999999999999" customHeight="1">
      <c r="B130" s="382" t="s">
        <v>12</v>
      </c>
      <c r="C130" s="383" t="s">
        <v>31</v>
      </c>
      <c r="D130" s="733">
        <f>'prix de base'!D130/'prix de base'!D$251</f>
        <v>2.5919611101975454E-3</v>
      </c>
      <c r="G130" s="731" t="s">
        <v>12</v>
      </c>
      <c r="H130" s="731" t="s">
        <v>31</v>
      </c>
      <c r="I130" s="733">
        <f>'prix de base'!I130/'prix de base'!I$251</f>
        <v>3.7377583028039172E-3</v>
      </c>
    </row>
    <row r="131" spans="2:9" ht="19.899999999999999" customHeight="1">
      <c r="B131" s="385" t="s">
        <v>12</v>
      </c>
      <c r="C131" s="386" t="s">
        <v>32</v>
      </c>
      <c r="D131" s="387">
        <v>0</v>
      </c>
      <c r="G131" s="731" t="s">
        <v>12</v>
      </c>
      <c r="H131" s="731" t="s">
        <v>32</v>
      </c>
      <c r="I131" s="732">
        <v>0</v>
      </c>
    </row>
    <row r="132" spans="2:9" ht="19.899999999999999" customHeight="1">
      <c r="B132" s="388" t="s">
        <v>12</v>
      </c>
      <c r="C132" s="389" t="s">
        <v>33</v>
      </c>
      <c r="D132" s="390">
        <v>0</v>
      </c>
      <c r="G132" s="731" t="s">
        <v>12</v>
      </c>
      <c r="H132" s="731" t="s">
        <v>33</v>
      </c>
      <c r="I132" s="732">
        <v>0</v>
      </c>
    </row>
    <row r="133" spans="2:9" ht="19.899999999999999" customHeight="1">
      <c r="B133" s="391" t="s">
        <v>34</v>
      </c>
      <c r="C133" s="392" t="s">
        <v>10</v>
      </c>
      <c r="D133" s="393">
        <v>7197.8270000000002</v>
      </c>
      <c r="G133" s="731" t="s">
        <v>34</v>
      </c>
      <c r="H133" s="731" t="s">
        <v>10</v>
      </c>
      <c r="I133" s="732">
        <v>6807.2430000000004</v>
      </c>
    </row>
    <row r="134" spans="2:9" ht="19.899999999999999" customHeight="1">
      <c r="B134" s="394" t="s">
        <v>9</v>
      </c>
      <c r="C134" s="395" t="s">
        <v>10</v>
      </c>
      <c r="D134" s="396">
        <v>502022.5</v>
      </c>
      <c r="G134" s="731" t="s">
        <v>9</v>
      </c>
      <c r="H134" s="731" t="s">
        <v>10</v>
      </c>
      <c r="I134" s="732">
        <v>507351.37300000002</v>
      </c>
    </row>
    <row r="135" spans="2:9" ht="19.899999999999999" customHeight="1">
      <c r="B135" s="397" t="s">
        <v>41</v>
      </c>
      <c r="C135" s="399"/>
      <c r="D135" s="400" t="s">
        <v>7</v>
      </c>
      <c r="G135" s="727" t="s">
        <v>41</v>
      </c>
      <c r="H135" s="728"/>
      <c r="I135" s="729" t="s">
        <v>7</v>
      </c>
    </row>
    <row r="136" spans="2:9" ht="19.899999999999999" customHeight="1">
      <c r="B136" s="398" t="s">
        <v>8</v>
      </c>
      <c r="C136" s="402"/>
      <c r="D136" s="401"/>
      <c r="G136" s="727" t="s">
        <v>8</v>
      </c>
      <c r="H136" s="728"/>
      <c r="I136" s="730"/>
    </row>
    <row r="137" spans="2:9" ht="19.899999999999999" customHeight="1">
      <c r="B137" s="403" t="s">
        <v>12</v>
      </c>
      <c r="C137" s="404" t="s">
        <v>10</v>
      </c>
      <c r="D137" s="733">
        <f>'prix de base'!D137/'prix de base'!D$252</f>
        <v>0.71448367593329409</v>
      </c>
      <c r="G137" s="731" t="s">
        <v>12</v>
      </c>
      <c r="H137" s="731" t="s">
        <v>10</v>
      </c>
      <c r="I137" s="733">
        <f>'prix de base'!I137/'prix de base'!I$252</f>
        <v>0.73814561073237905</v>
      </c>
    </row>
    <row r="138" spans="2:9" ht="19.899999999999999" customHeight="1">
      <c r="B138" s="406" t="s">
        <v>12</v>
      </c>
      <c r="C138" s="407" t="s">
        <v>13</v>
      </c>
      <c r="D138" s="733">
        <f>'prix de base'!D138/'prix de base'!D$252</f>
        <v>3.0919587093611273E-2</v>
      </c>
      <c r="G138" s="731" t="s">
        <v>12</v>
      </c>
      <c r="H138" s="731" t="s">
        <v>13</v>
      </c>
      <c r="I138" s="733">
        <f>'prix de base'!I138/'prix de base'!I$252</f>
        <v>2.9328018988185867E-2</v>
      </c>
    </row>
    <row r="139" spans="2:9" ht="19.899999999999999" customHeight="1">
      <c r="B139" s="409" t="s">
        <v>12</v>
      </c>
      <c r="C139" s="410" t="s">
        <v>14</v>
      </c>
      <c r="D139" s="733">
        <f>'prix de base'!D139/'prix de base'!D$252</f>
        <v>2.2181767363987217E-2</v>
      </c>
      <c r="G139" s="731" t="s">
        <v>12</v>
      </c>
      <c r="H139" s="731" t="s">
        <v>14</v>
      </c>
      <c r="I139" s="733">
        <f>'prix de base'!I139/'prix de base'!I$252</f>
        <v>4.5863588659360112E-2</v>
      </c>
    </row>
    <row r="140" spans="2:9" ht="19.899999999999999" customHeight="1">
      <c r="B140" s="412" t="s">
        <v>12</v>
      </c>
      <c r="C140" s="413" t="s">
        <v>15</v>
      </c>
      <c r="D140" s="733">
        <f>'prix de base'!D140/'prix de base'!D$252</f>
        <v>0.41381136548601349</v>
      </c>
      <c r="G140" s="731" t="s">
        <v>12</v>
      </c>
      <c r="H140" s="731" t="s">
        <v>15</v>
      </c>
      <c r="I140" s="733">
        <f>'prix de base'!I140/'prix de base'!I$252</f>
        <v>0.41957789875743196</v>
      </c>
    </row>
    <row r="141" spans="2:9" ht="19.899999999999999" customHeight="1">
      <c r="B141" s="415" t="s">
        <v>12</v>
      </c>
      <c r="C141" s="416" t="s">
        <v>16</v>
      </c>
      <c r="D141" s="733">
        <f>'prix de base'!D141/'prix de base'!D$252</f>
        <v>1.2735931082469345E-2</v>
      </c>
      <c r="G141" s="731" t="s">
        <v>12</v>
      </c>
      <c r="H141" s="731" t="s">
        <v>16</v>
      </c>
      <c r="I141" s="733">
        <f>'prix de base'!I141/'prix de base'!I$252</f>
        <v>1.8879882841699051E-2</v>
      </c>
    </row>
    <row r="142" spans="2:9" ht="19.899999999999999" customHeight="1">
      <c r="B142" s="418" t="s">
        <v>12</v>
      </c>
      <c r="C142" s="419" t="s">
        <v>17</v>
      </c>
      <c r="D142" s="733">
        <f>'prix de base'!D142/'prix de base'!D$252</f>
        <v>1.6309368182853248E-2</v>
      </c>
      <c r="G142" s="731" t="s">
        <v>12</v>
      </c>
      <c r="H142" s="731" t="s">
        <v>17</v>
      </c>
      <c r="I142" s="733">
        <f>'prix de base'!I142/'prix de base'!I$252</f>
        <v>1.4288550083934872E-2</v>
      </c>
    </row>
    <row r="143" spans="2:9" ht="19.899999999999999" customHeight="1">
      <c r="B143" s="421" t="s">
        <v>12</v>
      </c>
      <c r="C143" s="422" t="s">
        <v>18</v>
      </c>
      <c r="D143" s="733">
        <f>'prix de base'!D143/'prix de base'!D$252</f>
        <v>2.9130211502702381E-3</v>
      </c>
      <c r="G143" s="731" t="s">
        <v>12</v>
      </c>
      <c r="H143" s="731" t="s">
        <v>18</v>
      </c>
      <c r="I143" s="733">
        <f>'prix de base'!I143/'prix de base'!I$252</f>
        <v>3.0813139334185157E-3</v>
      </c>
    </row>
    <row r="144" spans="2:9" ht="19.899999999999999" customHeight="1">
      <c r="B144" s="424" t="s">
        <v>12</v>
      </c>
      <c r="C144" s="425" t="s">
        <v>19</v>
      </c>
      <c r="D144" s="733">
        <f>'prix de base'!D144/'prix de base'!D$252</f>
        <v>6.0471307013027192E-2</v>
      </c>
      <c r="G144" s="731" t="s">
        <v>12</v>
      </c>
      <c r="H144" s="731" t="s">
        <v>19</v>
      </c>
      <c r="I144" s="733">
        <f>'prix de base'!I144/'prix de base'!I$252</f>
        <v>6.2276373607435716E-2</v>
      </c>
    </row>
    <row r="145" spans="2:9" ht="19.899999999999999" customHeight="1">
      <c r="B145" s="427" t="s">
        <v>12</v>
      </c>
      <c r="C145" s="428" t="s">
        <v>20</v>
      </c>
      <c r="D145" s="733">
        <f>'prix de base'!D145/'prix de base'!D$252</f>
        <v>3.9320019184964639E-2</v>
      </c>
      <c r="G145" s="731" t="s">
        <v>12</v>
      </c>
      <c r="H145" s="731" t="s">
        <v>20</v>
      </c>
      <c r="I145" s="733">
        <f>'prix de base'!I145/'prix de base'!I$252</f>
        <v>3.5665119247667007E-2</v>
      </c>
    </row>
    <row r="146" spans="2:9" ht="19.899999999999999" customHeight="1">
      <c r="B146" s="430" t="s">
        <v>12</v>
      </c>
      <c r="C146" s="431" t="s">
        <v>21</v>
      </c>
      <c r="D146" s="733">
        <f>'prix de base'!D146/'prix de base'!D$252</f>
        <v>4.461114830968115E-3</v>
      </c>
      <c r="G146" s="731" t="s">
        <v>12</v>
      </c>
      <c r="H146" s="731" t="s">
        <v>21</v>
      </c>
      <c r="I146" s="733">
        <f>'prix de base'!I146/'prix de base'!I$252</f>
        <v>5.2537988073724862E-3</v>
      </c>
    </row>
    <row r="147" spans="2:9" ht="19.899999999999999" customHeight="1">
      <c r="B147" s="433" t="s">
        <v>12</v>
      </c>
      <c r="C147" s="434" t="s">
        <v>22</v>
      </c>
      <c r="D147" s="733">
        <f>'prix de base'!D147/'prix de base'!D$252</f>
        <v>1.3887729966874051E-2</v>
      </c>
      <c r="G147" s="731" t="s">
        <v>12</v>
      </c>
      <c r="H147" s="731" t="s">
        <v>22</v>
      </c>
      <c r="I147" s="733">
        <f>'prix de base'!I147/'prix de base'!I$252</f>
        <v>1.1460432067152066E-2</v>
      </c>
    </row>
    <row r="148" spans="2:9" ht="19.899999999999999" customHeight="1">
      <c r="B148" s="436" t="s">
        <v>12</v>
      </c>
      <c r="C148" s="437" t="s">
        <v>23</v>
      </c>
      <c r="D148" s="733">
        <f>'prix de base'!D148/'prix de base'!D$252</f>
        <v>1.8334146274727157E-2</v>
      </c>
      <c r="G148" s="731" t="s">
        <v>12</v>
      </c>
      <c r="H148" s="731" t="s">
        <v>23</v>
      </c>
      <c r="I148" s="733">
        <f>'prix de base'!I148/'prix de base'!I$252</f>
        <v>1.8300343636391311E-2</v>
      </c>
    </row>
    <row r="149" spans="2:9" ht="19.899999999999999" customHeight="1">
      <c r="B149" s="439" t="s">
        <v>12</v>
      </c>
      <c r="C149" s="440" t="s">
        <v>24</v>
      </c>
      <c r="D149" s="733">
        <f>'prix de base'!D149/'prix de base'!D$252</f>
        <v>9.1818281932598E-3</v>
      </c>
      <c r="G149" s="731" t="s">
        <v>12</v>
      </c>
      <c r="H149" s="731" t="s">
        <v>24</v>
      </c>
      <c r="I149" s="733">
        <f>'prix de base'!I149/'prix de base'!I$252</f>
        <v>9.5858081316405643E-3</v>
      </c>
    </row>
    <row r="150" spans="2:9" ht="19.899999999999999" customHeight="1">
      <c r="B150" s="442" t="s">
        <v>12</v>
      </c>
      <c r="C150" s="443" t="s">
        <v>25</v>
      </c>
      <c r="D150" s="733">
        <f>'prix de base'!D150/'prix de base'!D$252</f>
        <v>4.2806734998969975E-2</v>
      </c>
      <c r="G150" s="731" t="s">
        <v>12</v>
      </c>
      <c r="H150" s="731" t="s">
        <v>25</v>
      </c>
      <c r="I150" s="733">
        <f>'prix de base'!I150/'prix de base'!I$252</f>
        <v>4.078208357197026E-2</v>
      </c>
    </row>
    <row r="151" spans="2:9" ht="19.899999999999999" customHeight="1">
      <c r="B151" s="445" t="s">
        <v>12</v>
      </c>
      <c r="C151" s="446" t="s">
        <v>26</v>
      </c>
      <c r="D151" s="733">
        <f>'prix de base'!D151/'prix de base'!D$252</f>
        <v>2.1773600683639618E-2</v>
      </c>
      <c r="G151" s="731" t="s">
        <v>12</v>
      </c>
      <c r="H151" s="731" t="s">
        <v>26</v>
      </c>
      <c r="I151" s="733">
        <f>'prix de base'!I151/'prix de base'!I$252</f>
        <v>1.880169170851663E-2</v>
      </c>
    </row>
    <row r="152" spans="2:9" ht="19.899999999999999" customHeight="1">
      <c r="B152" s="448" t="s">
        <v>12</v>
      </c>
      <c r="C152" s="449" t="s">
        <v>27</v>
      </c>
      <c r="D152" s="733">
        <f>'prix de base'!D152/'prix de base'!D$252</f>
        <v>3.2415896746719344E-4</v>
      </c>
      <c r="G152" s="731" t="s">
        <v>12</v>
      </c>
      <c r="H152" s="731" t="s">
        <v>27</v>
      </c>
      <c r="I152" s="733">
        <f>'prix de base'!I152/'prix de base'!I$252</f>
        <v>7.2336396854029276E-4</v>
      </c>
    </row>
    <row r="153" spans="2:9" ht="19.899999999999999" customHeight="1">
      <c r="B153" s="451" t="s">
        <v>12</v>
      </c>
      <c r="C153" s="452" t="s">
        <v>28</v>
      </c>
      <c r="D153" s="733">
        <f>'prix de base'!D153/'prix de base'!D$252</f>
        <v>1.5037719802279989E-3</v>
      </c>
      <c r="G153" s="731" t="s">
        <v>12</v>
      </c>
      <c r="H153" s="731" t="s">
        <v>28</v>
      </c>
      <c r="I153" s="733">
        <f>'prix de base'!I153/'prix de base'!I$252</f>
        <v>6.7895900346003459E-4</v>
      </c>
    </row>
    <row r="154" spans="2:9" ht="19.899999999999999" customHeight="1">
      <c r="B154" s="454" t="s">
        <v>12</v>
      </c>
      <c r="C154" s="455" t="s">
        <v>29</v>
      </c>
      <c r="D154" s="733">
        <f>'prix de base'!D154/'prix de base'!D$252</f>
        <v>2.3042761621839565E-4</v>
      </c>
      <c r="G154" s="731" t="s">
        <v>12</v>
      </c>
      <c r="H154" s="731" t="s">
        <v>29</v>
      </c>
      <c r="I154" s="733">
        <f>'prix de base'!I154/'prix de base'!I$252</f>
        <v>1.0290656730928213E-4</v>
      </c>
    </row>
    <row r="155" spans="2:9" ht="19.899999999999999" customHeight="1">
      <c r="B155" s="457" t="s">
        <v>12</v>
      </c>
      <c r="C155" s="458" t="s">
        <v>30</v>
      </c>
      <c r="D155" s="733">
        <f>'prix de base'!D155/'prix de base'!D$252</f>
        <v>2.2731831325175878E-3</v>
      </c>
      <c r="G155" s="731" t="s">
        <v>12</v>
      </c>
      <c r="H155" s="731" t="s">
        <v>30</v>
      </c>
      <c r="I155" s="733">
        <f>'prix de base'!I155/'prix de base'!I$252</f>
        <v>2.328616012578629E-3</v>
      </c>
    </row>
    <row r="156" spans="2:9" ht="19.899999999999999" customHeight="1">
      <c r="B156" s="460" t="s">
        <v>12</v>
      </c>
      <c r="C156" s="461" t="s">
        <v>31</v>
      </c>
      <c r="D156" s="733">
        <f>'prix de base'!D156/'prix de base'!D$252</f>
        <v>1.043821272290593E-3</v>
      </c>
      <c r="G156" s="731" t="s">
        <v>12</v>
      </c>
      <c r="H156" s="731" t="s">
        <v>31</v>
      </c>
      <c r="I156" s="733">
        <f>'prix de base'!I156/'prix de base'!I$252</f>
        <v>1.1668589060678978E-3</v>
      </c>
    </row>
    <row r="157" spans="2:9" ht="19.899999999999999" customHeight="1">
      <c r="B157" s="463" t="s">
        <v>12</v>
      </c>
      <c r="C157" s="464" t="s">
        <v>32</v>
      </c>
      <c r="D157" s="465">
        <v>0</v>
      </c>
      <c r="G157" s="731" t="s">
        <v>12</v>
      </c>
      <c r="H157" s="731" t="s">
        <v>32</v>
      </c>
      <c r="I157" s="732">
        <v>0</v>
      </c>
    </row>
    <row r="158" spans="2:9" ht="19.899999999999999" customHeight="1">
      <c r="B158" s="466" t="s">
        <v>12</v>
      </c>
      <c r="C158" s="467" t="s">
        <v>33</v>
      </c>
      <c r="D158" s="468">
        <v>0</v>
      </c>
      <c r="G158" s="731" t="s">
        <v>12</v>
      </c>
      <c r="H158" s="731" t="s">
        <v>33</v>
      </c>
      <c r="I158" s="732">
        <v>0</v>
      </c>
    </row>
    <row r="159" spans="2:9" ht="19.899999999999999" customHeight="1">
      <c r="B159" s="469" t="s">
        <v>34</v>
      </c>
      <c r="C159" s="470" t="s">
        <v>10</v>
      </c>
      <c r="D159" s="471">
        <v>10750.8</v>
      </c>
      <c r="G159" s="731" t="s">
        <v>34</v>
      </c>
      <c r="H159" s="731" t="s">
        <v>10</v>
      </c>
      <c r="I159" s="732">
        <v>6331.6180000000004</v>
      </c>
    </row>
    <row r="160" spans="2:9" ht="19.899999999999999" customHeight="1">
      <c r="B160" s="472" t="s">
        <v>9</v>
      </c>
      <c r="C160" s="473" t="s">
        <v>10</v>
      </c>
      <c r="D160" s="474">
        <v>642670.6</v>
      </c>
      <c r="G160" s="731" t="s">
        <v>9</v>
      </c>
      <c r="H160" s="731" t="s">
        <v>10</v>
      </c>
      <c r="I160" s="732">
        <v>667679.35400000005</v>
      </c>
    </row>
    <row r="161" spans="2:9" ht="19.899999999999999" customHeight="1">
      <c r="B161" s="475" t="s">
        <v>42</v>
      </c>
      <c r="C161" s="477"/>
      <c r="D161" s="478" t="s">
        <v>7</v>
      </c>
      <c r="G161" s="727" t="s">
        <v>42</v>
      </c>
      <c r="H161" s="728"/>
      <c r="I161" s="729" t="s">
        <v>7</v>
      </c>
    </row>
    <row r="162" spans="2:9" ht="19.899999999999999" customHeight="1">
      <c r="B162" s="476" t="s">
        <v>8</v>
      </c>
      <c r="C162" s="480"/>
      <c r="D162" s="479"/>
      <c r="G162" s="727" t="s">
        <v>8</v>
      </c>
      <c r="H162" s="728"/>
      <c r="I162" s="730"/>
    </row>
    <row r="163" spans="2:9" ht="19.899999999999999" customHeight="1">
      <c r="B163" s="481" t="s">
        <v>12</v>
      </c>
      <c r="C163" s="482" t="s">
        <v>10</v>
      </c>
      <c r="D163" s="733">
        <f>'prix de base'!D163/'prix de base'!D$253</f>
        <v>0.72313798179829336</v>
      </c>
      <c r="G163" s="731" t="s">
        <v>12</v>
      </c>
      <c r="H163" s="731" t="s">
        <v>10</v>
      </c>
      <c r="I163" s="733">
        <f>'prix de base'!I163/'prix de base'!I$253</f>
        <v>0.73897977863411557</v>
      </c>
    </row>
    <row r="164" spans="2:9" ht="19.899999999999999" customHeight="1">
      <c r="B164" s="484" t="s">
        <v>12</v>
      </c>
      <c r="C164" s="485" t="s">
        <v>13</v>
      </c>
      <c r="D164" s="733">
        <f>'prix de base'!D164/'prix de base'!D$253</f>
        <v>5.9380940221862855E-2</v>
      </c>
      <c r="G164" s="731" t="s">
        <v>12</v>
      </c>
      <c r="H164" s="731" t="s">
        <v>13</v>
      </c>
      <c r="I164" s="733">
        <f>'prix de base'!I164/'prix de base'!I$253</f>
        <v>5.2430178984855129E-2</v>
      </c>
    </row>
    <row r="165" spans="2:9" ht="19.899999999999999" customHeight="1">
      <c r="B165" s="487" t="s">
        <v>12</v>
      </c>
      <c r="C165" s="488" t="s">
        <v>14</v>
      </c>
      <c r="D165" s="733">
        <f>'prix de base'!D165/'prix de base'!D$253</f>
        <v>5.8624374651270558E-2</v>
      </c>
      <c r="G165" s="731" t="s">
        <v>12</v>
      </c>
      <c r="H165" s="731" t="s">
        <v>14</v>
      </c>
      <c r="I165" s="733">
        <f>'prix de base'!I165/'prix de base'!I$253</f>
        <v>0.10499880779318672</v>
      </c>
    </row>
    <row r="166" spans="2:9" ht="19.899999999999999" customHeight="1">
      <c r="B166" s="490" t="s">
        <v>12</v>
      </c>
      <c r="C166" s="491" t="s">
        <v>15</v>
      </c>
      <c r="D166" s="733">
        <f>'prix de base'!D166/'prix de base'!D$253</f>
        <v>0.38847750635987932</v>
      </c>
      <c r="G166" s="731" t="s">
        <v>12</v>
      </c>
      <c r="H166" s="731" t="s">
        <v>15</v>
      </c>
      <c r="I166" s="733">
        <f>'prix de base'!I166/'prix de base'!I$253</f>
        <v>0.34716293236726126</v>
      </c>
    </row>
    <row r="167" spans="2:9" ht="19.899999999999999" customHeight="1">
      <c r="B167" s="493" t="s">
        <v>12</v>
      </c>
      <c r="C167" s="494" t="s">
        <v>16</v>
      </c>
      <c r="D167" s="733">
        <f>'prix de base'!D167/'prix de base'!D$253</f>
        <v>8.1582987362202614E-3</v>
      </c>
      <c r="G167" s="731" t="s">
        <v>12</v>
      </c>
      <c r="H167" s="731" t="s">
        <v>16</v>
      </c>
      <c r="I167" s="733">
        <f>'prix de base'!I167/'prix de base'!I$253</f>
        <v>1.3175808200844545E-2</v>
      </c>
    </row>
    <row r="168" spans="2:9" ht="19.899999999999999" customHeight="1">
      <c r="B168" s="496" t="s">
        <v>12</v>
      </c>
      <c r="C168" s="497" t="s">
        <v>17</v>
      </c>
      <c r="D168" s="733">
        <f>'prix de base'!D168/'prix de base'!D$253</f>
        <v>4.2998143261995508E-3</v>
      </c>
      <c r="G168" s="731" t="s">
        <v>12</v>
      </c>
      <c r="H168" s="731" t="s">
        <v>17</v>
      </c>
      <c r="I168" s="733">
        <f>'prix de base'!I168/'prix de base'!I$253</f>
        <v>6.2802378260301056E-3</v>
      </c>
    </row>
    <row r="169" spans="2:9" ht="19.899999999999999" customHeight="1">
      <c r="B169" s="499" t="s">
        <v>12</v>
      </c>
      <c r="C169" s="500" t="s">
        <v>18</v>
      </c>
      <c r="D169" s="733">
        <f>'prix de base'!D169/'prix de base'!D$253</f>
        <v>1.4532363668460356E-3</v>
      </c>
      <c r="G169" s="731" t="s">
        <v>12</v>
      </c>
      <c r="H169" s="731" t="s">
        <v>18</v>
      </c>
      <c r="I169" s="733">
        <f>'prix de base'!I169/'prix de base'!I$253</f>
        <v>1.8844559306520218E-3</v>
      </c>
    </row>
    <row r="170" spans="2:9" ht="19.899999999999999" customHeight="1">
      <c r="B170" s="502" t="s">
        <v>12</v>
      </c>
      <c r="C170" s="503" t="s">
        <v>19</v>
      </c>
      <c r="D170" s="733">
        <f>'prix de base'!D170/'prix de base'!D$253</f>
        <v>6.8267433319778206E-2</v>
      </c>
      <c r="G170" s="731" t="s">
        <v>12</v>
      </c>
      <c r="H170" s="731" t="s">
        <v>19</v>
      </c>
      <c r="I170" s="733">
        <f>'prix de base'!I170/'prix de base'!I$253</f>
        <v>5.9652644776211246E-2</v>
      </c>
    </row>
    <row r="171" spans="2:9" ht="19.899999999999999" customHeight="1">
      <c r="B171" s="505" t="s">
        <v>12</v>
      </c>
      <c r="C171" s="506" t="s">
        <v>20</v>
      </c>
      <c r="D171" s="733">
        <f>'prix de base'!D171/'prix de base'!D$253</f>
        <v>1.812289777222963E-2</v>
      </c>
      <c r="G171" s="731" t="s">
        <v>12</v>
      </c>
      <c r="H171" s="731" t="s">
        <v>20</v>
      </c>
      <c r="I171" s="733">
        <f>'prix de base'!I171/'prix de base'!I$253</f>
        <v>2.0309819938312913E-2</v>
      </c>
    </row>
    <row r="172" spans="2:9" ht="19.899999999999999" customHeight="1">
      <c r="B172" s="508" t="s">
        <v>12</v>
      </c>
      <c r="C172" s="509" t="s">
        <v>21</v>
      </c>
      <c r="D172" s="733">
        <f>'prix de base'!D172/'prix de base'!D$253</f>
        <v>1.6612918987589172E-3</v>
      </c>
      <c r="G172" s="731" t="s">
        <v>12</v>
      </c>
      <c r="H172" s="731" t="s">
        <v>21</v>
      </c>
      <c r="I172" s="733">
        <f>'prix de base'!I172/'prix de base'!I$253</f>
        <v>2.1267431217358531E-3</v>
      </c>
    </row>
    <row r="173" spans="2:9" ht="19.899999999999999" customHeight="1">
      <c r="B173" s="511" t="s">
        <v>12</v>
      </c>
      <c r="C173" s="512" t="s">
        <v>22</v>
      </c>
      <c r="D173" s="733">
        <f>'prix de base'!D173/'prix de base'!D$253</f>
        <v>7.212591772979891E-3</v>
      </c>
      <c r="G173" s="731" t="s">
        <v>12</v>
      </c>
      <c r="H173" s="731" t="s">
        <v>22</v>
      </c>
      <c r="I173" s="733">
        <f>'prix de base'!I173/'prix de base'!I$253</f>
        <v>1.1002915137949865E-2</v>
      </c>
    </row>
    <row r="174" spans="2:9" ht="19.899999999999999" customHeight="1">
      <c r="B174" s="514" t="s">
        <v>12</v>
      </c>
      <c r="C174" s="515" t="s">
        <v>23</v>
      </c>
      <c r="D174" s="733">
        <f>'prix de base'!D174/'prix de base'!D$253</f>
        <v>1.04689760830709E-2</v>
      </c>
      <c r="G174" s="731" t="s">
        <v>12</v>
      </c>
      <c r="H174" s="731" t="s">
        <v>23</v>
      </c>
      <c r="I174" s="733">
        <f>'prix de base'!I174/'prix de base'!I$253</f>
        <v>1.2375875887424911E-2</v>
      </c>
    </row>
    <row r="175" spans="2:9" ht="19.899999999999999" customHeight="1">
      <c r="B175" s="517" t="s">
        <v>12</v>
      </c>
      <c r="C175" s="518" t="s">
        <v>24</v>
      </c>
      <c r="D175" s="733">
        <f>'prix de base'!D175/'prix de base'!D$253</f>
        <v>7.7957777336447858E-3</v>
      </c>
      <c r="G175" s="731" t="s">
        <v>12</v>
      </c>
      <c r="H175" s="731" t="s">
        <v>24</v>
      </c>
      <c r="I175" s="733">
        <f>'prix de base'!I175/'prix de base'!I$253</f>
        <v>8.326218550738014E-3</v>
      </c>
    </row>
    <row r="176" spans="2:9" ht="19.899999999999999" customHeight="1">
      <c r="B176" s="520" t="s">
        <v>12</v>
      </c>
      <c r="C176" s="521" t="s">
        <v>25</v>
      </c>
      <c r="D176" s="733">
        <f>'prix de base'!D176/'prix de base'!D$253</f>
        <v>4.2698669390302722E-2</v>
      </c>
      <c r="G176" s="731" t="s">
        <v>12</v>
      </c>
      <c r="H176" s="731" t="s">
        <v>25</v>
      </c>
      <c r="I176" s="733">
        <f>'prix de base'!I176/'prix de base'!I$253</f>
        <v>3.5754666912799687E-2</v>
      </c>
    </row>
    <row r="177" spans="2:9" ht="19.899999999999999" customHeight="1">
      <c r="B177" s="523" t="s">
        <v>12</v>
      </c>
      <c r="C177" s="524" t="s">
        <v>26</v>
      </c>
      <c r="D177" s="733">
        <f>'prix de base'!D177/'prix de base'!D$253</f>
        <v>4.2676602894493779E-2</v>
      </c>
      <c r="G177" s="731" t="s">
        <v>12</v>
      </c>
      <c r="H177" s="731" t="s">
        <v>26</v>
      </c>
      <c r="I177" s="733">
        <f>'prix de base'!I177/'prix de base'!I$253</f>
        <v>5.9379590957688196E-2</v>
      </c>
    </row>
    <row r="178" spans="2:9" ht="19.899999999999999" customHeight="1">
      <c r="B178" s="526" t="s">
        <v>12</v>
      </c>
      <c r="C178" s="527" t="s">
        <v>27</v>
      </c>
      <c r="D178" s="733">
        <f>'prix de base'!D178/'prix de base'!D$253</f>
        <v>1.2703996872862309E-3</v>
      </c>
      <c r="G178" s="731" t="s">
        <v>12</v>
      </c>
      <c r="H178" s="731" t="s">
        <v>27</v>
      </c>
      <c r="I178" s="733">
        <f>'prix de base'!I178/'prix de base'!I$253</f>
        <v>1.0768319603725839E-3</v>
      </c>
    </row>
    <row r="179" spans="2:9" ht="19.899999999999999" customHeight="1">
      <c r="B179" s="529" t="s">
        <v>12</v>
      </c>
      <c r="C179" s="530" t="s">
        <v>28</v>
      </c>
      <c r="D179" s="733">
        <f>'prix de base'!D179/'prix de base'!D$253</f>
        <v>6.6514723081239377E-4</v>
      </c>
      <c r="G179" s="731" t="s">
        <v>12</v>
      </c>
      <c r="H179" s="731" t="s">
        <v>28</v>
      </c>
      <c r="I179" s="733">
        <f>'prix de base'!I179/'prix de base'!I$253</f>
        <v>8.9992385259708794E-4</v>
      </c>
    </row>
    <row r="180" spans="2:9" ht="19.899999999999999" customHeight="1">
      <c r="B180" s="532" t="s">
        <v>12</v>
      </c>
      <c r="C180" s="533" t="s">
        <v>29</v>
      </c>
      <c r="D180" s="733">
        <f>'prix de base'!D180/'prix de base'!D$253</f>
        <v>2.0490317536874691E-4</v>
      </c>
      <c r="G180" s="731" t="s">
        <v>12</v>
      </c>
      <c r="H180" s="731" t="s">
        <v>29</v>
      </c>
      <c r="I180" s="733">
        <f>'prix de base'!I180/'prix de base'!I$253</f>
        <v>4.5765358315834814E-4</v>
      </c>
    </row>
    <row r="181" spans="2:9" ht="19.899999999999999" customHeight="1">
      <c r="B181" s="535" t="s">
        <v>12</v>
      </c>
      <c r="C181" s="536" t="s">
        <v>30</v>
      </c>
      <c r="D181" s="733">
        <f>'prix de base'!D181/'prix de base'!D$253</f>
        <v>4.8861526434085798E-4</v>
      </c>
      <c r="G181" s="731" t="s">
        <v>12</v>
      </c>
      <c r="H181" s="731" t="s">
        <v>30</v>
      </c>
      <c r="I181" s="733">
        <f>'prix de base'!I181/'prix de base'!I$253</f>
        <v>1.6152479405588758E-4</v>
      </c>
    </row>
    <row r="182" spans="2:9" ht="19.899999999999999" customHeight="1">
      <c r="B182" s="538" t="s">
        <v>12</v>
      </c>
      <c r="C182" s="539" t="s">
        <v>31</v>
      </c>
      <c r="D182" s="733">
        <f>'prix de base'!D182/'prix de base'!D$253</f>
        <v>1.2105049129476741E-3</v>
      </c>
      <c r="G182" s="731" t="s">
        <v>12</v>
      </c>
      <c r="H182" s="731" t="s">
        <v>31</v>
      </c>
      <c r="I182" s="733">
        <f>'prix de base'!I182/'prix de base'!I$253</f>
        <v>1.5229480582412257E-3</v>
      </c>
    </row>
    <row r="183" spans="2:9" ht="19.899999999999999" customHeight="1">
      <c r="B183" s="541" t="s">
        <v>12</v>
      </c>
      <c r="C183" s="542" t="s">
        <v>32</v>
      </c>
      <c r="D183" s="543">
        <v>0</v>
      </c>
      <c r="G183" s="731" t="s">
        <v>12</v>
      </c>
      <c r="H183" s="731" t="s">
        <v>32</v>
      </c>
      <c r="I183" s="732">
        <v>0</v>
      </c>
    </row>
    <row r="184" spans="2:9" ht="19.899999999999999" customHeight="1">
      <c r="B184" s="544" t="s">
        <v>12</v>
      </c>
      <c r="C184" s="545" t="s">
        <v>33</v>
      </c>
      <c r="D184" s="546">
        <v>0</v>
      </c>
      <c r="G184" s="731" t="s">
        <v>12</v>
      </c>
      <c r="H184" s="731" t="s">
        <v>33</v>
      </c>
      <c r="I184" s="732">
        <v>0</v>
      </c>
    </row>
    <row r="185" spans="2:9" ht="19.899999999999999" customHeight="1">
      <c r="B185" s="547" t="s">
        <v>34</v>
      </c>
      <c r="C185" s="548" t="s">
        <v>10</v>
      </c>
      <c r="D185" s="549">
        <v>1591</v>
      </c>
      <c r="G185" s="731" t="s">
        <v>34</v>
      </c>
      <c r="H185" s="731" t="s">
        <v>10</v>
      </c>
      <c r="I185" s="732">
        <v>847</v>
      </c>
    </row>
    <row r="186" spans="2:9" ht="19.899999999999999" customHeight="1">
      <c r="B186" s="550" t="s">
        <v>9</v>
      </c>
      <c r="C186" s="551" t="s">
        <v>10</v>
      </c>
      <c r="D186" s="552">
        <v>230987</v>
      </c>
      <c r="G186" s="731" t="s">
        <v>9</v>
      </c>
      <c r="H186" s="731" t="s">
        <v>10</v>
      </c>
      <c r="I186" s="732">
        <v>192998</v>
      </c>
    </row>
    <row r="187" spans="2:9" ht="19.899999999999999" customHeight="1">
      <c r="B187" s="553" t="s">
        <v>43</v>
      </c>
      <c r="C187" s="555"/>
      <c r="D187" s="556" t="s">
        <v>7</v>
      </c>
      <c r="G187" s="727" t="s">
        <v>43</v>
      </c>
      <c r="H187" s="728"/>
      <c r="I187" s="729" t="s">
        <v>7</v>
      </c>
    </row>
    <row r="188" spans="2:9" ht="19.899999999999999" customHeight="1">
      <c r="B188" s="554" t="s">
        <v>44</v>
      </c>
      <c r="C188" s="558"/>
      <c r="D188" s="557"/>
      <c r="G188" s="727" t="s">
        <v>44</v>
      </c>
      <c r="H188" s="728"/>
      <c r="I188" s="730"/>
    </row>
    <row r="189" spans="2:9" ht="19.899999999999999" customHeight="1">
      <c r="B189" s="559" t="s">
        <v>12</v>
      </c>
      <c r="C189" s="560" t="s">
        <v>10</v>
      </c>
      <c r="D189" s="733">
        <f>'prix de base'!D189/'prix de base'!D$254</f>
        <v>0.61476771807560304</v>
      </c>
      <c r="G189" s="731" t="s">
        <v>12</v>
      </c>
      <c r="H189" s="731" t="s">
        <v>10</v>
      </c>
      <c r="I189" s="733">
        <f>'prix de base'!I189/'prix de base'!I$254</f>
        <v>0.64847489302204442</v>
      </c>
    </row>
    <row r="190" spans="2:9" ht="19.899999999999999" customHeight="1">
      <c r="B190" s="562" t="s">
        <v>12</v>
      </c>
      <c r="C190" s="563" t="s">
        <v>13</v>
      </c>
      <c r="D190" s="733">
        <f>'prix de base'!D190/'prix de base'!D$254</f>
        <v>3.3268401672897685E-2</v>
      </c>
      <c r="G190" s="731" t="s">
        <v>12</v>
      </c>
      <c r="H190" s="731" t="s">
        <v>13</v>
      </c>
      <c r="I190" s="733">
        <f>'prix de base'!I190/'prix de base'!I$254</f>
        <v>2.7461292599844186E-2</v>
      </c>
    </row>
    <row r="191" spans="2:9" ht="19.899999999999999" customHeight="1">
      <c r="B191" s="565" t="s">
        <v>12</v>
      </c>
      <c r="C191" s="566" t="s">
        <v>14</v>
      </c>
      <c r="D191" s="733">
        <f>'prix de base'!D191/'prix de base'!D$254</f>
        <v>3.0622738986824116E-2</v>
      </c>
      <c r="G191" s="731" t="s">
        <v>12</v>
      </c>
      <c r="H191" s="731" t="s">
        <v>14</v>
      </c>
      <c r="I191" s="733">
        <f>'prix de base'!I191/'prix de base'!I$254</f>
        <v>6.6896348470552217E-2</v>
      </c>
    </row>
    <row r="192" spans="2:9" ht="19.899999999999999" customHeight="1">
      <c r="B192" s="568" t="s">
        <v>12</v>
      </c>
      <c r="C192" s="569" t="s">
        <v>15</v>
      </c>
      <c r="D192" s="733">
        <f>'prix de base'!D192/'prix de base'!D$254</f>
        <v>0.29564070610155957</v>
      </c>
      <c r="G192" s="731" t="s">
        <v>12</v>
      </c>
      <c r="H192" s="731" t="s">
        <v>15</v>
      </c>
      <c r="I192" s="733">
        <f>'prix de base'!I192/'prix de base'!I$254</f>
        <v>0.32089045868583321</v>
      </c>
    </row>
    <row r="193" spans="2:9" ht="19.899999999999999" customHeight="1">
      <c r="B193" s="571" t="s">
        <v>12</v>
      </c>
      <c r="C193" s="572" t="s">
        <v>16</v>
      </c>
      <c r="D193" s="733">
        <f>'prix de base'!D193/'prix de base'!D$254</f>
        <v>1.4526946639080794E-2</v>
      </c>
      <c r="G193" s="731" t="s">
        <v>12</v>
      </c>
      <c r="H193" s="731" t="s">
        <v>16</v>
      </c>
      <c r="I193" s="733">
        <f>'prix de base'!I193/'prix de base'!I$254</f>
        <v>1.5917040394601869E-2</v>
      </c>
    </row>
    <row r="194" spans="2:9" ht="19.899999999999999" customHeight="1">
      <c r="B194" s="574" t="s">
        <v>12</v>
      </c>
      <c r="C194" s="575" t="s">
        <v>17</v>
      </c>
      <c r="D194" s="733">
        <f>'prix de base'!D194/'prix de base'!D$254</f>
        <v>5.0674926296515868E-3</v>
      </c>
      <c r="G194" s="731" t="s">
        <v>12</v>
      </c>
      <c r="H194" s="731" t="s">
        <v>17</v>
      </c>
      <c r="I194" s="733">
        <f>'prix de base'!I194/'prix de base'!I$254</f>
        <v>5.9172003189348127E-3</v>
      </c>
    </row>
    <row r="195" spans="2:9" ht="19.899999999999999" customHeight="1">
      <c r="B195" s="577" t="s">
        <v>12</v>
      </c>
      <c r="C195" s="578" t="s">
        <v>18</v>
      </c>
      <c r="D195" s="733">
        <f>'prix de base'!D195/'prix de base'!D$254</f>
        <v>4.1318314357963E-3</v>
      </c>
      <c r="G195" s="731" t="s">
        <v>12</v>
      </c>
      <c r="H195" s="731" t="s">
        <v>18</v>
      </c>
      <c r="I195" s="733">
        <f>'prix de base'!I195/'prix de base'!I$254</f>
        <v>2.8306606931120591E-3</v>
      </c>
    </row>
    <row r="196" spans="2:9" ht="19.899999999999999" customHeight="1">
      <c r="B196" s="580" t="s">
        <v>12</v>
      </c>
      <c r="C196" s="581" t="s">
        <v>19</v>
      </c>
      <c r="D196" s="733">
        <f>'prix de base'!D196/'prix de base'!D$254</f>
        <v>0.10436453682754393</v>
      </c>
      <c r="G196" s="731" t="s">
        <v>12</v>
      </c>
      <c r="H196" s="731" t="s">
        <v>19</v>
      </c>
      <c r="I196" s="733">
        <f>'prix de base'!I196/'prix de base'!I$254</f>
        <v>9.3174201006609447E-2</v>
      </c>
    </row>
    <row r="197" spans="2:9" ht="19.899999999999999" customHeight="1">
      <c r="B197" s="583" t="s">
        <v>12</v>
      </c>
      <c r="C197" s="584" t="s">
        <v>20</v>
      </c>
      <c r="D197" s="733">
        <f>'prix de base'!D197/'prix de base'!D$254</f>
        <v>2.9771771263102282E-2</v>
      </c>
      <c r="G197" s="731" t="s">
        <v>12</v>
      </c>
      <c r="H197" s="731" t="s">
        <v>20</v>
      </c>
      <c r="I197" s="733">
        <f>'prix de base'!I197/'prix de base'!I$254</f>
        <v>2.8676717530219987E-2</v>
      </c>
    </row>
    <row r="198" spans="2:9" ht="19.899999999999999" customHeight="1">
      <c r="B198" s="586" t="s">
        <v>12</v>
      </c>
      <c r="C198" s="587" t="s">
        <v>21</v>
      </c>
      <c r="D198" s="733">
        <f>'prix de base'!D198/'prix de base'!D$254</f>
        <v>2.881594495731046E-3</v>
      </c>
      <c r="G198" s="731" t="s">
        <v>12</v>
      </c>
      <c r="H198" s="731" t="s">
        <v>21</v>
      </c>
      <c r="I198" s="733">
        <f>'prix de base'!I198/'prix de base'!I$254</f>
        <v>5.6681752862074398E-3</v>
      </c>
    </row>
    <row r="199" spans="2:9" ht="19.899999999999999" customHeight="1">
      <c r="B199" s="589" t="s">
        <v>12</v>
      </c>
      <c r="C199" s="590" t="s">
        <v>22</v>
      </c>
      <c r="D199" s="733">
        <f>'prix de base'!D199/'prix de base'!D$254</f>
        <v>1.0415280315221031E-2</v>
      </c>
      <c r="G199" s="731" t="s">
        <v>12</v>
      </c>
      <c r="H199" s="731" t="s">
        <v>22</v>
      </c>
      <c r="I199" s="733">
        <f>'prix de base'!I199/'prix de base'!I$254</f>
        <v>9.3053115440237411E-3</v>
      </c>
    </row>
    <row r="200" spans="2:9" ht="19.899999999999999" customHeight="1">
      <c r="B200" s="592" t="s">
        <v>12</v>
      </c>
      <c r="C200" s="593" t="s">
        <v>23</v>
      </c>
      <c r="D200" s="733">
        <f>'prix de base'!D200/'prix de base'!D$254</f>
        <v>2.990889402427073E-2</v>
      </c>
      <c r="G200" s="731" t="s">
        <v>12</v>
      </c>
      <c r="H200" s="731" t="s">
        <v>23</v>
      </c>
      <c r="I200" s="733">
        <f>'prix de base'!I200/'prix de base'!I$254</f>
        <v>2.8923457929619586E-2</v>
      </c>
    </row>
    <row r="201" spans="2:9" ht="19.899999999999999" customHeight="1">
      <c r="B201" s="595" t="s">
        <v>12</v>
      </c>
      <c r="C201" s="596" t="s">
        <v>24</v>
      </c>
      <c r="D201" s="733">
        <f>'prix de base'!D201/'prix de base'!D$254</f>
        <v>1.6515226676023279E-3</v>
      </c>
      <c r="G201" s="731" t="s">
        <v>12</v>
      </c>
      <c r="H201" s="731" t="s">
        <v>24</v>
      </c>
      <c r="I201" s="733">
        <f>'prix de base'!I201/'prix de base'!I$254</f>
        <v>1.5969586961140671E-3</v>
      </c>
    </row>
    <row r="202" spans="2:9" ht="19.899999999999999" customHeight="1">
      <c r="B202" s="598" t="s">
        <v>12</v>
      </c>
      <c r="C202" s="599" t="s">
        <v>25</v>
      </c>
      <c r="D202" s="733">
        <f>'prix de base'!D202/'prix de base'!D$254</f>
        <v>3.4290772848080082E-2</v>
      </c>
      <c r="G202" s="731" t="s">
        <v>12</v>
      </c>
      <c r="H202" s="731" t="s">
        <v>25</v>
      </c>
      <c r="I202" s="733">
        <f>'prix de base'!I202/'prix de base'!I$254</f>
        <v>2.4082319908066356E-2</v>
      </c>
    </row>
    <row r="203" spans="2:9" ht="19.899999999999999" customHeight="1">
      <c r="B203" s="601" t="s">
        <v>12</v>
      </c>
      <c r="C203" s="602" t="s">
        <v>26</v>
      </c>
      <c r="D203" s="733">
        <f>'prix de base'!D203/'prix de base'!D$254</f>
        <v>1.5886075183603344E-2</v>
      </c>
      <c r="G203" s="731" t="s">
        <v>12</v>
      </c>
      <c r="H203" s="731" t="s">
        <v>26</v>
      </c>
      <c r="I203" s="733">
        <f>'prix de base'!I203/'prix de base'!I$254</f>
        <v>1.3696376800005483E-2</v>
      </c>
    </row>
    <row r="204" spans="2:9" ht="19.899999999999999" customHeight="1">
      <c r="B204" s="604" t="s">
        <v>12</v>
      </c>
      <c r="C204" s="605" t="s">
        <v>27</v>
      </c>
      <c r="D204" s="733">
        <f>'prix de base'!D204/'prix de base'!D$254</f>
        <v>1.4135743467511988E-3</v>
      </c>
      <c r="G204" s="731" t="s">
        <v>12</v>
      </c>
      <c r="H204" s="731" t="s">
        <v>27</v>
      </c>
      <c r="I204" s="733">
        <f>'prix de base'!I204/'prix de base'!I$254</f>
        <v>1.7089057291749961E-3</v>
      </c>
    </row>
    <row r="205" spans="2:9" ht="19.899999999999999" customHeight="1">
      <c r="B205" s="607" t="s">
        <v>12</v>
      </c>
      <c r="C205" s="608" t="s">
        <v>28</v>
      </c>
      <c r="D205" s="733">
        <f>'prix de base'!D205/'prix de base'!D$254</f>
        <v>4.5774804095937539E-4</v>
      </c>
      <c r="G205" s="731" t="s">
        <v>12</v>
      </c>
      <c r="H205" s="731" t="s">
        <v>28</v>
      </c>
      <c r="I205" s="733">
        <f>'prix de base'!I205/'prix de base'!I$254</f>
        <v>8.8415309784856079E-4</v>
      </c>
    </row>
    <row r="206" spans="2:9" ht="19.899999999999999" customHeight="1">
      <c r="B206" s="610" t="s">
        <v>12</v>
      </c>
      <c r="C206" s="611" t="s">
        <v>29</v>
      </c>
      <c r="D206" s="733">
        <f>'prix de base'!D206/'prix de base'!D$254</f>
        <v>3.5288945888938629E-4</v>
      </c>
      <c r="G206" s="731" t="s">
        <v>12</v>
      </c>
      <c r="H206" s="731" t="s">
        <v>29</v>
      </c>
      <c r="I206" s="733">
        <f>'prix de base'!I206/'prix de base'!I$254</f>
        <v>5.8029686525461091E-4</v>
      </c>
    </row>
    <row r="207" spans="2:9" ht="19.899999999999999" customHeight="1">
      <c r="B207" s="613" t="s">
        <v>12</v>
      </c>
      <c r="C207" s="614" t="s">
        <v>30</v>
      </c>
      <c r="D207" s="733">
        <f>'prix de base'!D207/'prix de base'!D$254</f>
        <v>2.6214645517497267E-5</v>
      </c>
      <c r="G207" s="731" t="s">
        <v>12</v>
      </c>
      <c r="H207" s="731" t="s">
        <v>30</v>
      </c>
      <c r="I207" s="733">
        <f>'prix de base'!I207/'prix de base'!I$254</f>
        <v>6.3969733177673653E-5</v>
      </c>
    </row>
    <row r="208" spans="2:9" ht="19.899999999999999" customHeight="1">
      <c r="B208" s="616" t="s">
        <v>12</v>
      </c>
      <c r="C208" s="617" t="s">
        <v>31</v>
      </c>
      <c r="D208" s="733">
        <f>'prix de base'!D208/'prix de base'!D$254</f>
        <v>8.8726492520759979E-5</v>
      </c>
      <c r="G208" s="731" t="s">
        <v>12</v>
      </c>
      <c r="H208" s="731" t="s">
        <v>31</v>
      </c>
      <c r="I208" s="733">
        <f>'prix de base'!I208/'prix de base'!I$254</f>
        <v>2.0104773284411719E-4</v>
      </c>
    </row>
    <row r="209" spans="2:9" ht="19.899999999999999" customHeight="1">
      <c r="B209" s="619" t="s">
        <v>12</v>
      </c>
      <c r="C209" s="620" t="s">
        <v>32</v>
      </c>
      <c r="D209" s="621">
        <v>0</v>
      </c>
      <c r="G209" s="731" t="s">
        <v>12</v>
      </c>
      <c r="H209" s="731" t="s">
        <v>32</v>
      </c>
      <c r="I209" s="732">
        <v>0</v>
      </c>
    </row>
    <row r="210" spans="2:9" ht="19.899999999999999" customHeight="1">
      <c r="B210" s="622" t="s">
        <v>12</v>
      </c>
      <c r="C210" s="623" t="s">
        <v>33</v>
      </c>
      <c r="D210" s="624">
        <v>0</v>
      </c>
      <c r="G210" s="731" t="s">
        <v>12</v>
      </c>
      <c r="H210" s="731" t="s">
        <v>33</v>
      </c>
      <c r="I210" s="732">
        <v>0</v>
      </c>
    </row>
    <row r="211" spans="2:9" ht="19.899999999999999" customHeight="1">
      <c r="B211" s="625" t="s">
        <v>34</v>
      </c>
      <c r="C211" s="626" t="s">
        <v>10</v>
      </c>
      <c r="D211" s="627">
        <v>2397</v>
      </c>
      <c r="G211" s="731" t="s">
        <v>34</v>
      </c>
      <c r="H211" s="731" t="s">
        <v>10</v>
      </c>
      <c r="I211" s="732">
        <v>1933</v>
      </c>
    </row>
    <row r="212" spans="2:9" ht="19.899999999999999" customHeight="1">
      <c r="B212" s="628" t="s">
        <v>9</v>
      </c>
      <c r="C212" s="629" t="s">
        <v>10</v>
      </c>
      <c r="D212" s="630">
        <v>307264</v>
      </c>
      <c r="G212" s="731" t="s">
        <v>9</v>
      </c>
      <c r="H212" s="731" t="s">
        <v>10</v>
      </c>
      <c r="I212" s="732">
        <v>285775</v>
      </c>
    </row>
    <row r="213" spans="2:9" ht="19.899999999999999" customHeight="1">
      <c r="B213" s="631" t="s">
        <v>45</v>
      </c>
      <c r="C213" s="633"/>
      <c r="D213" s="634" t="s">
        <v>7</v>
      </c>
      <c r="G213" s="727" t="s">
        <v>45</v>
      </c>
      <c r="H213" s="728"/>
      <c r="I213" s="729" t="s">
        <v>7</v>
      </c>
    </row>
    <row r="214" spans="2:9" ht="19.899999999999999" customHeight="1">
      <c r="B214" s="632" t="s">
        <v>46</v>
      </c>
      <c r="C214" s="636"/>
      <c r="D214" s="635"/>
      <c r="G214" s="727" t="s">
        <v>46</v>
      </c>
      <c r="H214" s="728"/>
      <c r="I214" s="730"/>
    </row>
    <row r="215" spans="2:9" ht="19.899999999999999" customHeight="1">
      <c r="B215" s="637" t="s">
        <v>12</v>
      </c>
      <c r="C215" s="638" t="s">
        <v>10</v>
      </c>
      <c r="D215" s="733">
        <f>'prix de base'!D215/'prix de base'!D$255</f>
        <v>0.72003137489261571</v>
      </c>
      <c r="G215" s="731" t="s">
        <v>12</v>
      </c>
      <c r="H215" s="731" t="s">
        <v>10</v>
      </c>
      <c r="I215" s="733">
        <f>'prix de base'!I215/'prix de base'!I$255</f>
        <v>0.73568027432745975</v>
      </c>
    </row>
    <row r="216" spans="2:9" ht="19.899999999999999" customHeight="1">
      <c r="B216" s="640" t="s">
        <v>12</v>
      </c>
      <c r="C216" s="641" t="s">
        <v>13</v>
      </c>
      <c r="D216" s="733">
        <f>'prix de base'!D216/'prix de base'!D$255</f>
        <v>2.6600294960209801E-2</v>
      </c>
      <c r="G216" s="731" t="s">
        <v>12</v>
      </c>
      <c r="H216" s="731" t="s">
        <v>13</v>
      </c>
      <c r="I216" s="733">
        <f>'prix de base'!I216/'prix de base'!I$255</f>
        <v>3.0113278107538104E-2</v>
      </c>
    </row>
    <row r="217" spans="2:9" ht="19.899999999999999" customHeight="1">
      <c r="B217" s="643" t="s">
        <v>12</v>
      </c>
      <c r="C217" s="644" t="s">
        <v>14</v>
      </c>
      <c r="D217" s="733">
        <f>'prix de base'!D217/'prix de base'!D$255</f>
        <v>1.9213160250772771E-2</v>
      </c>
      <c r="G217" s="731" t="s">
        <v>12</v>
      </c>
      <c r="H217" s="731" t="s">
        <v>14</v>
      </c>
      <c r="I217" s="733">
        <f>'prix de base'!I217/'prix de base'!I$255</f>
        <v>3.9575587589415782E-2</v>
      </c>
    </row>
    <row r="218" spans="2:9" ht="19.899999999999999" customHeight="1">
      <c r="B218" s="646" t="s">
        <v>12</v>
      </c>
      <c r="C218" s="647" t="s">
        <v>15</v>
      </c>
      <c r="D218" s="733">
        <f>'prix de base'!D218/'prix de base'!D$255</f>
        <v>0.49959740081878057</v>
      </c>
      <c r="G218" s="731" t="s">
        <v>12</v>
      </c>
      <c r="H218" s="731" t="s">
        <v>15</v>
      </c>
      <c r="I218" s="733">
        <f>'prix de base'!I218/'prix de base'!I$255</f>
        <v>0.47913564486521243</v>
      </c>
    </row>
    <row r="219" spans="2:9" ht="19.899999999999999" customHeight="1">
      <c r="B219" s="649" t="s">
        <v>12</v>
      </c>
      <c r="C219" s="650" t="s">
        <v>16</v>
      </c>
      <c r="D219" s="733">
        <f>'prix de base'!D219/'prix de base'!D$255</f>
        <v>1.7792461650079399E-2</v>
      </c>
      <c r="G219" s="731" t="s">
        <v>12</v>
      </c>
      <c r="H219" s="731" t="s">
        <v>16</v>
      </c>
      <c r="I219" s="733">
        <f>'prix de base'!I219/'prix de base'!I$255</f>
        <v>2.5099471658730676E-2</v>
      </c>
    </row>
    <row r="220" spans="2:9" ht="19.899999999999999" customHeight="1">
      <c r="B220" s="652" t="s">
        <v>12</v>
      </c>
      <c r="C220" s="653" t="s">
        <v>17</v>
      </c>
      <c r="D220" s="733">
        <f>'prix de base'!D220/'prix de base'!D$255</f>
        <v>3.6588195479615939E-3</v>
      </c>
      <c r="G220" s="731" t="s">
        <v>12</v>
      </c>
      <c r="H220" s="731" t="s">
        <v>17</v>
      </c>
      <c r="I220" s="733">
        <f>'prix de base'!I220/'prix de base'!I$255</f>
        <v>4.1847983078170279E-3</v>
      </c>
    </row>
    <row r="221" spans="2:9" ht="19.899999999999999" customHeight="1">
      <c r="B221" s="655" t="s">
        <v>12</v>
      </c>
      <c r="C221" s="656" t="s">
        <v>18</v>
      </c>
      <c r="D221" s="733">
        <f>'prix de base'!D221/'prix de base'!D$255</f>
        <v>4.6777112627036056E-3</v>
      </c>
      <c r="G221" s="731" t="s">
        <v>12</v>
      </c>
      <c r="H221" s="731" t="s">
        <v>18</v>
      </c>
      <c r="I221" s="733">
        <f>'prix de base'!I221/'prix de base'!I$255</f>
        <v>4.714692608502536E-3</v>
      </c>
    </row>
    <row r="222" spans="2:9" ht="19.899999999999999" customHeight="1">
      <c r="B222" s="658" t="s">
        <v>12</v>
      </c>
      <c r="C222" s="659" t="s">
        <v>19</v>
      </c>
      <c r="D222" s="733">
        <f>'prix de base'!D222/'prix de base'!D$255</f>
        <v>6.8562063317974126E-2</v>
      </c>
      <c r="G222" s="731" t="s">
        <v>12</v>
      </c>
      <c r="H222" s="731" t="s">
        <v>19</v>
      </c>
      <c r="I222" s="733">
        <f>'prix de base'!I222/'prix de base'!I$255</f>
        <v>6.8064394892390453E-2</v>
      </c>
    </row>
    <row r="223" spans="2:9" ht="19.899999999999999" customHeight="1">
      <c r="B223" s="661" t="s">
        <v>12</v>
      </c>
      <c r="C223" s="662" t="s">
        <v>20</v>
      </c>
      <c r="D223" s="733">
        <f>'prix de base'!D223/'prix de base'!D$255</f>
        <v>2.2388679685209772E-2</v>
      </c>
      <c r="G223" s="731" t="s">
        <v>12</v>
      </c>
      <c r="H223" s="731" t="s">
        <v>20</v>
      </c>
      <c r="I223" s="733">
        <f>'prix de base'!I223/'prix de base'!I$255</f>
        <v>2.9408201869228549E-2</v>
      </c>
    </row>
    <row r="224" spans="2:9" ht="19.899999999999999" customHeight="1">
      <c r="B224" s="664" t="s">
        <v>12</v>
      </c>
      <c r="C224" s="665" t="s">
        <v>21</v>
      </c>
      <c r="D224" s="733">
        <f>'prix de base'!D224/'prix de base'!D$255</f>
        <v>9.3649300686240891E-4</v>
      </c>
      <c r="G224" s="731" t="s">
        <v>12</v>
      </c>
      <c r="H224" s="731" t="s">
        <v>21</v>
      </c>
      <c r="I224" s="733">
        <f>'prix de base'!I224/'prix de base'!I$255</f>
        <v>1.0939552913331531E-3</v>
      </c>
    </row>
    <row r="225" spans="2:9" ht="19.899999999999999" customHeight="1">
      <c r="B225" s="667" t="s">
        <v>12</v>
      </c>
      <c r="C225" s="668" t="s">
        <v>22</v>
      </c>
      <c r="D225" s="733">
        <f>'prix de base'!D225/'prix de base'!D$255</f>
        <v>5.9383662192462102E-3</v>
      </c>
      <c r="G225" s="731" t="s">
        <v>12</v>
      </c>
      <c r="H225" s="731" t="s">
        <v>22</v>
      </c>
      <c r="I225" s="733">
        <f>'prix de base'!I225/'prix de base'!I$255</f>
        <v>5.6207311050439348E-3</v>
      </c>
    </row>
    <row r="226" spans="2:9" ht="19.899999999999999" customHeight="1">
      <c r="B226" s="670" t="s">
        <v>12</v>
      </c>
      <c r="C226" s="671" t="s">
        <v>23</v>
      </c>
      <c r="D226" s="733">
        <f>'prix de base'!D226/'prix de base'!D$255</f>
        <v>5.7930366300739441E-3</v>
      </c>
      <c r="G226" s="731" t="s">
        <v>12</v>
      </c>
      <c r="H226" s="731" t="s">
        <v>23</v>
      </c>
      <c r="I226" s="733">
        <f>'prix de base'!I226/'prix de base'!I$255</f>
        <v>7.8592705101086808E-3</v>
      </c>
    </row>
    <row r="227" spans="2:9" ht="19.899999999999999" customHeight="1">
      <c r="B227" s="673" t="s">
        <v>12</v>
      </c>
      <c r="C227" s="674" t="s">
        <v>24</v>
      </c>
      <c r="D227" s="733">
        <f>'prix de base'!D227/'prix de base'!D$255</f>
        <v>4.7030647112819447E-3</v>
      </c>
      <c r="G227" s="731" t="s">
        <v>12</v>
      </c>
      <c r="H227" s="731" t="s">
        <v>24</v>
      </c>
      <c r="I227" s="733">
        <f>'prix de base'!I227/'prix de base'!I$255</f>
        <v>4.014275464278726E-3</v>
      </c>
    </row>
    <row r="228" spans="2:9" ht="19.899999999999999" customHeight="1">
      <c r="B228" s="676" t="s">
        <v>12</v>
      </c>
      <c r="C228" s="677" t="s">
        <v>25</v>
      </c>
      <c r="D228" s="733">
        <f>'prix de base'!D228/'prix de base'!D$255</f>
        <v>2.9440107571060397E-2</v>
      </c>
      <c r="G228" s="731" t="s">
        <v>12</v>
      </c>
      <c r="H228" s="731" t="s">
        <v>25</v>
      </c>
      <c r="I228" s="733">
        <f>'prix de base'!I228/'prix de base'!I$255</f>
        <v>2.5197933847076109E-2</v>
      </c>
    </row>
    <row r="229" spans="2:9" ht="19.899999999999999" customHeight="1">
      <c r="B229" s="679" t="s">
        <v>12</v>
      </c>
      <c r="C229" s="680" t="s">
        <v>26</v>
      </c>
      <c r="D229" s="733">
        <f>'prix de base'!D229/'prix de base'!D$255</f>
        <v>8.489104242288421E-3</v>
      </c>
      <c r="G229" s="731" t="s">
        <v>12</v>
      </c>
      <c r="H229" s="731" t="s">
        <v>26</v>
      </c>
      <c r="I229" s="733">
        <f>'prix de base'!I229/'prix de base'!I$255</f>
        <v>8.3792254100779305E-3</v>
      </c>
    </row>
    <row r="230" spans="2:9" ht="19.899999999999999" customHeight="1">
      <c r="B230" s="682" t="s">
        <v>12</v>
      </c>
      <c r="C230" s="683" t="s">
        <v>27</v>
      </c>
      <c r="D230" s="733">
        <f>'prix de base'!D230/'prix de base'!D$255</f>
        <v>3.7781165783257442E-4</v>
      </c>
      <c r="G230" s="731" t="s">
        <v>12</v>
      </c>
      <c r="H230" s="731" t="s">
        <v>27</v>
      </c>
      <c r="I230" s="733">
        <f>'prix de base'!I230/'prix de base'!I$255</f>
        <v>3.6371994496056854E-4</v>
      </c>
    </row>
    <row r="231" spans="2:9" ht="19.899999999999999" customHeight="1">
      <c r="B231" s="685" t="s">
        <v>12</v>
      </c>
      <c r="C231" s="686" t="s">
        <v>28</v>
      </c>
      <c r="D231" s="733">
        <f>'prix de base'!D231/'prix de base'!D$255</f>
        <v>3.6898322484547414E-4</v>
      </c>
      <c r="G231" s="731" t="s">
        <v>12</v>
      </c>
      <c r="H231" s="731" t="s">
        <v>28</v>
      </c>
      <c r="I231" s="733">
        <f>'prix de base'!I231/'prix de base'!I$255</f>
        <v>3.9540178474364114E-4</v>
      </c>
    </row>
    <row r="232" spans="2:9" ht="19.899999999999999" customHeight="1">
      <c r="B232" s="688" t="s">
        <v>12</v>
      </c>
      <c r="C232" s="689" t="s">
        <v>29</v>
      </c>
      <c r="D232" s="733">
        <f>'prix de base'!D232/'prix de base'!D$255</f>
        <v>4.3010314552539929E-5</v>
      </c>
      <c r="G232" s="731" t="s">
        <v>12</v>
      </c>
      <c r="H232" s="731" t="s">
        <v>29</v>
      </c>
      <c r="I232" s="733">
        <f>'prix de base'!I232/'prix de base'!I$255</f>
        <v>6.8643986196657256E-5</v>
      </c>
    </row>
    <row r="233" spans="2:9" ht="19.899999999999999" customHeight="1">
      <c r="B233" s="691" t="s">
        <v>12</v>
      </c>
      <c r="C233" s="692" t="s">
        <v>30</v>
      </c>
      <c r="D233" s="733">
        <f>'prix de base'!D233/'prix de base'!D$255</f>
        <v>1.9467826586939126E-5</v>
      </c>
      <c r="G233" s="731" t="s">
        <v>12</v>
      </c>
      <c r="H233" s="731" t="s">
        <v>30</v>
      </c>
      <c r="I233" s="733">
        <f>'prix de base'!I233/'prix de base'!I$255</f>
        <v>3.32348711449879E-5</v>
      </c>
    </row>
    <row r="234" spans="2:9" ht="19.899999999999999" customHeight="1">
      <c r="B234" s="694" t="s">
        <v>12</v>
      </c>
      <c r="C234" s="695" t="s">
        <v>31</v>
      </c>
      <c r="D234" s="733">
        <f>'prix de base'!D234/'prix de base'!D$255</f>
        <v>1.4313379942932105E-3</v>
      </c>
      <c r="G234" s="731" t="s">
        <v>12</v>
      </c>
      <c r="H234" s="731" t="s">
        <v>31</v>
      </c>
      <c r="I234" s="733">
        <f>'prix de base'!I234/'prix de base'!I$255</f>
        <v>2.3578122136598428E-3</v>
      </c>
    </row>
    <row r="235" spans="2:9" ht="19.899999999999999" customHeight="1">
      <c r="B235" s="697" t="s">
        <v>12</v>
      </c>
      <c r="C235" s="698" t="s">
        <v>32</v>
      </c>
      <c r="D235" s="699">
        <v>0</v>
      </c>
      <c r="G235" s="731" t="s">
        <v>12</v>
      </c>
      <c r="H235" s="731" t="s">
        <v>32</v>
      </c>
      <c r="I235" s="732">
        <v>0</v>
      </c>
    </row>
    <row r="236" spans="2:9" ht="19.899999999999999" customHeight="1">
      <c r="B236" s="700" t="s">
        <v>12</v>
      </c>
      <c r="C236" s="701" t="s">
        <v>33</v>
      </c>
      <c r="D236" s="702">
        <v>0</v>
      </c>
      <c r="G236" s="731" t="s">
        <v>12</v>
      </c>
      <c r="H236" s="731" t="s">
        <v>33</v>
      </c>
      <c r="I236" s="732">
        <v>0</v>
      </c>
    </row>
    <row r="237" spans="2:9" ht="19.899999999999999" customHeight="1">
      <c r="B237" s="703" t="s">
        <v>34</v>
      </c>
      <c r="C237" s="704" t="s">
        <v>10</v>
      </c>
      <c r="D237" s="705">
        <v>24669</v>
      </c>
      <c r="G237" s="731" t="s">
        <v>34</v>
      </c>
      <c r="H237" s="731" t="s">
        <v>10</v>
      </c>
      <c r="I237" s="732">
        <v>16230</v>
      </c>
    </row>
    <row r="238" spans="2:9" ht="19.899999999999999" customHeight="1">
      <c r="B238" s="706" t="s">
        <v>9</v>
      </c>
      <c r="C238" s="707" t="s">
        <v>10</v>
      </c>
      <c r="D238" s="708">
        <v>3205440</v>
      </c>
      <c r="G238" s="731" t="s">
        <v>9</v>
      </c>
      <c r="H238" s="731" t="s">
        <v>10</v>
      </c>
      <c r="I238" s="732">
        <v>2384760</v>
      </c>
    </row>
    <row r="240" spans="2:9" ht="19.899999999999999" customHeight="1">
      <c r="B240" s="723" t="s">
        <v>59</v>
      </c>
      <c r="C240" s="722"/>
      <c r="D240" s="722"/>
      <c r="E240" s="722"/>
      <c r="G240" s="723" t="s">
        <v>59</v>
      </c>
    </row>
    <row r="241" spans="2:9" ht="19.899999999999999" customHeight="1">
      <c r="B241" s="724" t="s">
        <v>63</v>
      </c>
      <c r="C241" s="722"/>
      <c r="D241" s="722"/>
      <c r="E241" s="722"/>
      <c r="G241" s="724" t="s">
        <v>63</v>
      </c>
    </row>
    <row r="242" spans="2:9" ht="19.899999999999999" customHeight="1">
      <c r="B242" s="724" t="s">
        <v>1</v>
      </c>
      <c r="C242" s="722"/>
      <c r="D242" s="722"/>
      <c r="E242" s="722"/>
      <c r="G242" s="724" t="s">
        <v>1</v>
      </c>
    </row>
    <row r="243" spans="2:9" ht="19.899999999999999" customHeight="1">
      <c r="B243" s="724" t="s">
        <v>64</v>
      </c>
      <c r="C243" s="722"/>
      <c r="D243" s="722"/>
      <c r="E243" s="722"/>
      <c r="G243" s="724" t="s">
        <v>64</v>
      </c>
    </row>
    <row r="244" spans="2:9" ht="19.899999999999999" customHeight="1">
      <c r="B244" s="724" t="s">
        <v>2</v>
      </c>
      <c r="C244" s="722"/>
      <c r="D244" s="722"/>
      <c r="E244" s="722"/>
      <c r="G244" s="724" t="s">
        <v>62</v>
      </c>
    </row>
    <row r="245" spans="2:9" ht="19.899999999999999" customHeight="1">
      <c r="B245" s="722"/>
      <c r="C245" s="722"/>
      <c r="D245" s="722"/>
      <c r="E245" s="722"/>
    </row>
    <row r="246" spans="2:9" ht="19.899999999999999" customHeight="1">
      <c r="B246" s="725" t="s">
        <v>65</v>
      </c>
      <c r="C246" s="725" t="s">
        <v>66</v>
      </c>
      <c r="D246" s="726" t="s">
        <v>7</v>
      </c>
      <c r="G246" s="725" t="s">
        <v>65</v>
      </c>
      <c r="H246" s="725" t="s">
        <v>66</v>
      </c>
      <c r="I246" s="726" t="s">
        <v>7</v>
      </c>
    </row>
    <row r="247" spans="2:9" ht="19.899999999999999" customHeight="1">
      <c r="B247" s="731" t="s">
        <v>67</v>
      </c>
      <c r="C247" s="731" t="s">
        <v>68</v>
      </c>
      <c r="D247" s="732">
        <v>186473.56700000001</v>
      </c>
      <c r="G247" s="731" t="s">
        <v>67</v>
      </c>
      <c r="H247" s="731" t="s">
        <v>68</v>
      </c>
      <c r="I247" s="732">
        <v>151214.82</v>
      </c>
    </row>
    <row r="248" spans="2:9" ht="19.899999999999999" customHeight="1">
      <c r="B248" s="731" t="s">
        <v>67</v>
      </c>
      <c r="C248" s="731" t="s">
        <v>69</v>
      </c>
      <c r="D248" s="732">
        <v>217065.3</v>
      </c>
      <c r="G248" s="731" t="s">
        <v>67</v>
      </c>
      <c r="H248" s="731" t="s">
        <v>69</v>
      </c>
      <c r="I248" s="732">
        <v>201770.625</v>
      </c>
    </row>
    <row r="249" spans="2:9" ht="19.899999999999999" customHeight="1">
      <c r="B249" s="731" t="s">
        <v>67</v>
      </c>
      <c r="C249" s="731" t="s">
        <v>70</v>
      </c>
      <c r="D249" s="732">
        <v>476327</v>
      </c>
      <c r="G249" s="731" t="s">
        <v>67</v>
      </c>
      <c r="H249" s="731" t="s">
        <v>70</v>
      </c>
      <c r="I249" s="732">
        <v>519887</v>
      </c>
    </row>
    <row r="250" spans="2:9" ht="19.899999999999999" customHeight="1">
      <c r="B250" s="731" t="s">
        <v>71</v>
      </c>
      <c r="C250" s="731" t="s">
        <v>72</v>
      </c>
      <c r="D250" s="732">
        <v>5518099.2400000002</v>
      </c>
      <c r="G250" s="731" t="s">
        <v>71</v>
      </c>
      <c r="H250" s="731" t="s">
        <v>72</v>
      </c>
      <c r="I250" s="732">
        <v>5021640.45</v>
      </c>
    </row>
    <row r="251" spans="2:9" ht="19.899999999999999" customHeight="1">
      <c r="B251" s="731" t="s">
        <v>67</v>
      </c>
      <c r="C251" s="731" t="s">
        <v>73</v>
      </c>
      <c r="D251" s="732">
        <v>716362.6</v>
      </c>
      <c r="G251" s="731" t="s">
        <v>67</v>
      </c>
      <c r="H251" s="731" t="s">
        <v>73</v>
      </c>
      <c r="I251" s="732">
        <v>709971</v>
      </c>
    </row>
    <row r="252" spans="2:9" ht="19.899999999999999" customHeight="1">
      <c r="B252" s="731" t="s">
        <v>67</v>
      </c>
      <c r="C252" s="731" t="s">
        <v>74</v>
      </c>
      <c r="D252" s="732">
        <v>884442.6</v>
      </c>
      <c r="G252" s="731" t="s">
        <v>67</v>
      </c>
      <c r="H252" s="731" t="s">
        <v>74</v>
      </c>
      <c r="I252" s="732">
        <v>895958.36699999997</v>
      </c>
    </row>
    <row r="253" spans="2:9" ht="19.899999999999999" customHeight="1">
      <c r="B253" s="731" t="s">
        <v>67</v>
      </c>
      <c r="C253" s="731" t="s">
        <v>75</v>
      </c>
      <c r="D253" s="732">
        <v>317223</v>
      </c>
      <c r="G253" s="731" t="s">
        <v>67</v>
      </c>
      <c r="H253" s="731" t="s">
        <v>75</v>
      </c>
      <c r="I253" s="732">
        <v>260022</v>
      </c>
    </row>
    <row r="254" spans="2:9" ht="19.899999999999999" customHeight="1">
      <c r="B254" s="731" t="s">
        <v>76</v>
      </c>
      <c r="C254" s="731" t="s">
        <v>77</v>
      </c>
      <c r="D254" s="732">
        <v>495906</v>
      </c>
      <c r="G254" s="731" t="s">
        <v>76</v>
      </c>
      <c r="H254" s="731" t="s">
        <v>77</v>
      </c>
      <c r="I254" s="732">
        <v>437707</v>
      </c>
    </row>
    <row r="255" spans="2:9" ht="19.899999999999999" customHeight="1">
      <c r="B255" s="731" t="s">
        <v>78</v>
      </c>
      <c r="C255" s="731" t="s">
        <v>79</v>
      </c>
      <c r="D255" s="732">
        <v>4417545</v>
      </c>
      <c r="G255" s="731" t="s">
        <v>78</v>
      </c>
      <c r="H255" s="731" t="s">
        <v>79</v>
      </c>
      <c r="I255" s="732">
        <v>3219510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9FF66-CC0D-4387-9BD5-336E8F5269D3}">
  <sheetPr codeName="Feuil3"/>
  <dimension ref="B1:F262"/>
  <sheetViews>
    <sheetView workbookViewId="0">
      <selection activeCell="C46" sqref="C46"/>
    </sheetView>
  </sheetViews>
  <sheetFormatPr baseColWidth="10" defaultColWidth="9.140625" defaultRowHeight="15"/>
  <cols>
    <col min="2" max="2" width="70" customWidth="1"/>
    <col min="3" max="3" width="12" customWidth="1"/>
    <col min="5" max="5" width="70" customWidth="1"/>
    <col min="6" max="6" width="12" customWidth="1"/>
  </cols>
  <sheetData>
    <row r="1" spans="2:6">
      <c r="B1" s="723" t="s">
        <v>105</v>
      </c>
      <c r="E1" s="723" t="s">
        <v>105</v>
      </c>
    </row>
    <row r="2" spans="2:6">
      <c r="B2" s="724" t="s">
        <v>106</v>
      </c>
      <c r="E2" s="724" t="s">
        <v>106</v>
      </c>
    </row>
    <row r="3" spans="2:6">
      <c r="B3" s="724" t="s">
        <v>107</v>
      </c>
      <c r="E3" s="724" t="s">
        <v>107</v>
      </c>
    </row>
    <row r="4" spans="2:6">
      <c r="B4" s="724" t="s">
        <v>108</v>
      </c>
      <c r="E4" s="724" t="s">
        <v>109</v>
      </c>
    </row>
    <row r="6" spans="2:6">
      <c r="B6" s="725" t="s">
        <v>110</v>
      </c>
      <c r="C6" s="726" t="s">
        <v>7</v>
      </c>
      <c r="E6" s="725" t="s">
        <v>110</v>
      </c>
      <c r="F6" s="726" t="s">
        <v>7</v>
      </c>
    </row>
    <row r="7" spans="2:6" ht="15" customHeight="1">
      <c r="B7" s="727" t="s">
        <v>111</v>
      </c>
      <c r="C7" s="843" t="s">
        <v>7</v>
      </c>
      <c r="E7" s="727" t="s">
        <v>111</v>
      </c>
      <c r="F7" s="843" t="s">
        <v>7</v>
      </c>
    </row>
    <row r="8" spans="2:6" ht="15" customHeight="1">
      <c r="B8" s="727" t="s">
        <v>112</v>
      </c>
      <c r="C8" s="844"/>
      <c r="E8" s="727" t="s">
        <v>112</v>
      </c>
      <c r="F8" s="844"/>
    </row>
    <row r="9" spans="2:6">
      <c r="B9" s="731" t="s">
        <v>10</v>
      </c>
      <c r="C9" s="790">
        <v>150166.15100000001</v>
      </c>
      <c r="E9" s="731" t="s">
        <v>10</v>
      </c>
      <c r="F9" s="790">
        <v>102232.24400000001</v>
      </c>
    </row>
    <row r="10" spans="2:6">
      <c r="B10" s="731" t="s">
        <v>113</v>
      </c>
      <c r="C10" s="790">
        <v>7692.29</v>
      </c>
      <c r="E10" s="731" t="s">
        <v>113</v>
      </c>
      <c r="F10" s="790">
        <v>5562.51</v>
      </c>
    </row>
    <row r="11" spans="2:6">
      <c r="B11" s="731" t="s">
        <v>114</v>
      </c>
      <c r="C11" s="790">
        <v>6693.4340000000002</v>
      </c>
      <c r="E11" s="731" t="s">
        <v>114</v>
      </c>
      <c r="F11" s="790">
        <v>5505.2420000000002</v>
      </c>
    </row>
    <row r="12" spans="2:6">
      <c r="B12" s="731" t="s">
        <v>115</v>
      </c>
      <c r="C12" s="790">
        <v>99257.865000000005</v>
      </c>
      <c r="E12" s="731" t="s">
        <v>115</v>
      </c>
      <c r="F12" s="790">
        <v>66246.664000000004</v>
      </c>
    </row>
    <row r="13" spans="2:6">
      <c r="B13" s="731" t="s">
        <v>116</v>
      </c>
      <c r="C13" s="790">
        <v>3760.9679999999998</v>
      </c>
      <c r="E13" s="731" t="s">
        <v>116</v>
      </c>
      <c r="F13" s="790">
        <v>2852.06</v>
      </c>
    </row>
    <row r="14" spans="2:6">
      <c r="B14" s="731" t="s">
        <v>117</v>
      </c>
      <c r="C14" s="790">
        <v>2757.721</v>
      </c>
      <c r="E14" s="731" t="s">
        <v>117</v>
      </c>
      <c r="F14" s="790">
        <v>1900.893</v>
      </c>
    </row>
    <row r="15" spans="2:6">
      <c r="B15" s="731" t="s">
        <v>118</v>
      </c>
      <c r="C15" s="790">
        <v>2984.0320000000002</v>
      </c>
      <c r="E15" s="731" t="s">
        <v>118</v>
      </c>
      <c r="F15" s="790">
        <v>1805.749</v>
      </c>
    </row>
    <row r="16" spans="2:6" ht="30">
      <c r="B16" s="731" t="s">
        <v>119</v>
      </c>
      <c r="C16" s="790">
        <v>2103.5520000000001</v>
      </c>
      <c r="E16" s="731" t="s">
        <v>119</v>
      </c>
      <c r="F16" s="790">
        <v>1505.3340000000001</v>
      </c>
    </row>
    <row r="17" spans="2:6">
      <c r="B17" s="731" t="s">
        <v>120</v>
      </c>
      <c r="C17" s="790">
        <v>5483.6229999999996</v>
      </c>
      <c r="E17" s="731" t="s">
        <v>120</v>
      </c>
      <c r="F17" s="790">
        <v>3631.26</v>
      </c>
    </row>
    <row r="18" spans="2:6">
      <c r="B18" s="731" t="s">
        <v>121</v>
      </c>
      <c r="C18" s="790">
        <v>272.81700000000001</v>
      </c>
      <c r="E18" s="731" t="s">
        <v>121</v>
      </c>
      <c r="F18" s="790">
        <v>554.24699999999996</v>
      </c>
    </row>
    <row r="19" spans="2:6">
      <c r="B19" s="731" t="s">
        <v>122</v>
      </c>
      <c r="C19" s="790">
        <v>2286.41</v>
      </c>
      <c r="E19" s="731" t="s">
        <v>122</v>
      </c>
      <c r="F19" s="790">
        <v>1453.826</v>
      </c>
    </row>
    <row r="20" spans="2:6">
      <c r="B20" s="731" t="s">
        <v>123</v>
      </c>
      <c r="C20" s="790">
        <v>2056.3249999999998</v>
      </c>
      <c r="E20" s="731" t="s">
        <v>123</v>
      </c>
      <c r="F20" s="790">
        <v>2190.8829999999998</v>
      </c>
    </row>
    <row r="21" spans="2:6">
      <c r="B21" s="731" t="s">
        <v>124</v>
      </c>
      <c r="C21" s="790">
        <v>2128.3470000000002</v>
      </c>
      <c r="E21" s="731" t="s">
        <v>124</v>
      </c>
      <c r="F21" s="790">
        <v>1432.0360000000001</v>
      </c>
    </row>
    <row r="22" spans="2:6">
      <c r="B22" s="731" t="s">
        <v>125</v>
      </c>
      <c r="C22" s="790">
        <v>7890.683</v>
      </c>
      <c r="E22" s="731" t="s">
        <v>125</v>
      </c>
      <c r="F22" s="790">
        <v>4860.16</v>
      </c>
    </row>
    <row r="23" spans="2:6">
      <c r="B23" s="731" t="s">
        <v>126</v>
      </c>
      <c r="C23" s="790">
        <v>4338.8149999999996</v>
      </c>
      <c r="E23" s="731" t="s">
        <v>126</v>
      </c>
      <c r="F23" s="790">
        <v>2426.2359999999999</v>
      </c>
    </row>
    <row r="24" spans="2:6" ht="30">
      <c r="B24" s="731" t="s">
        <v>127</v>
      </c>
      <c r="C24" s="790">
        <v>43.893000000000001</v>
      </c>
      <c r="E24" s="731" t="s">
        <v>127</v>
      </c>
      <c r="F24" s="790">
        <v>35.088000000000001</v>
      </c>
    </row>
    <row r="25" spans="2:6">
      <c r="B25" s="731" t="s">
        <v>128</v>
      </c>
      <c r="C25" s="790">
        <v>165.125</v>
      </c>
      <c r="E25" s="731" t="s">
        <v>128</v>
      </c>
      <c r="F25" s="790">
        <v>88.68</v>
      </c>
    </row>
    <row r="26" spans="2:6">
      <c r="B26" s="731" t="s">
        <v>129</v>
      </c>
      <c r="C26" s="790">
        <v>36.212000000000003</v>
      </c>
      <c r="E26" s="731" t="s">
        <v>129</v>
      </c>
      <c r="F26" s="790">
        <v>17.271999999999998</v>
      </c>
    </row>
    <row r="27" spans="2:6">
      <c r="B27" s="731" t="s">
        <v>130</v>
      </c>
      <c r="C27" s="790">
        <v>69.111000000000004</v>
      </c>
      <c r="E27" s="731" t="s">
        <v>130</v>
      </c>
      <c r="F27" s="790">
        <v>8.5250000000000004</v>
      </c>
    </row>
    <row r="28" spans="2:6">
      <c r="B28" s="731" t="s">
        <v>131</v>
      </c>
      <c r="C28" s="790">
        <v>144.928</v>
      </c>
      <c r="E28" s="731" t="s">
        <v>131</v>
      </c>
      <c r="F28" s="790">
        <v>155.57900000000001</v>
      </c>
    </row>
    <row r="29" spans="2:6" ht="30">
      <c r="B29" s="731" t="s">
        <v>132</v>
      </c>
      <c r="C29" s="790">
        <v>0</v>
      </c>
      <c r="E29" s="731" t="s">
        <v>132</v>
      </c>
      <c r="F29" s="790">
        <v>0</v>
      </c>
    </row>
    <row r="30" spans="2:6">
      <c r="B30" s="731" t="s">
        <v>133</v>
      </c>
      <c r="C30" s="790">
        <v>0</v>
      </c>
      <c r="E30" s="731" t="s">
        <v>133</v>
      </c>
      <c r="F30" s="790">
        <v>0</v>
      </c>
    </row>
    <row r="31" spans="2:6" ht="15" customHeight="1">
      <c r="B31" s="727" t="s">
        <v>134</v>
      </c>
      <c r="C31" s="843" t="s">
        <v>7</v>
      </c>
      <c r="E31" s="727" t="s">
        <v>134</v>
      </c>
      <c r="F31" s="843" t="s">
        <v>7</v>
      </c>
    </row>
    <row r="32" spans="2:6" ht="15" customHeight="1">
      <c r="B32" s="727" t="s">
        <v>112</v>
      </c>
      <c r="C32" s="844"/>
      <c r="E32" s="727" t="s">
        <v>112</v>
      </c>
      <c r="F32" s="844"/>
    </row>
    <row r="33" spans="2:6">
      <c r="B33" s="731" t="s">
        <v>10</v>
      </c>
      <c r="C33" s="790">
        <v>208089</v>
      </c>
      <c r="E33" s="731" t="s">
        <v>10</v>
      </c>
      <c r="F33" s="790">
        <v>153701.622</v>
      </c>
    </row>
    <row r="34" spans="2:6">
      <c r="B34" s="731" t="s">
        <v>113</v>
      </c>
      <c r="C34" s="790">
        <v>13009.7</v>
      </c>
      <c r="E34" s="731" t="s">
        <v>113</v>
      </c>
      <c r="F34" s="790">
        <v>8876.9709999999995</v>
      </c>
    </row>
    <row r="35" spans="2:6">
      <c r="B35" s="731" t="s">
        <v>114</v>
      </c>
      <c r="C35" s="790">
        <v>17129.5</v>
      </c>
      <c r="E35" s="731" t="s">
        <v>114</v>
      </c>
      <c r="F35" s="790">
        <v>15985.924000000001</v>
      </c>
    </row>
    <row r="36" spans="2:6">
      <c r="B36" s="731" t="s">
        <v>115</v>
      </c>
      <c r="C36" s="790">
        <v>113704.6</v>
      </c>
      <c r="E36" s="731" t="s">
        <v>115</v>
      </c>
      <c r="F36" s="790">
        <v>92248.34</v>
      </c>
    </row>
    <row r="37" spans="2:6">
      <c r="B37" s="731" t="s">
        <v>116</v>
      </c>
      <c r="C37" s="790">
        <v>4949.2</v>
      </c>
      <c r="E37" s="731" t="s">
        <v>116</v>
      </c>
      <c r="F37" s="790">
        <v>4964.2669999999998</v>
      </c>
    </row>
    <row r="38" spans="2:6">
      <c r="B38" s="731" t="s">
        <v>117</v>
      </c>
      <c r="C38" s="790">
        <v>7630.9</v>
      </c>
      <c r="E38" s="731" t="s">
        <v>117</v>
      </c>
      <c r="F38" s="790">
        <v>4749.9480000000003</v>
      </c>
    </row>
    <row r="39" spans="2:6">
      <c r="B39" s="731" t="s">
        <v>118</v>
      </c>
      <c r="C39" s="790">
        <v>1781.6</v>
      </c>
      <c r="E39" s="731" t="s">
        <v>118</v>
      </c>
      <c r="F39" s="790">
        <v>829.51</v>
      </c>
    </row>
    <row r="40" spans="2:6" ht="30">
      <c r="B40" s="731" t="s">
        <v>119</v>
      </c>
      <c r="C40" s="790">
        <v>798</v>
      </c>
      <c r="E40" s="731" t="s">
        <v>119</v>
      </c>
      <c r="F40" s="790">
        <v>996.81500000000005</v>
      </c>
    </row>
    <row r="41" spans="2:6">
      <c r="B41" s="731" t="s">
        <v>120</v>
      </c>
      <c r="C41" s="790">
        <v>9607.7000000000007</v>
      </c>
      <c r="E41" s="731" t="s">
        <v>120</v>
      </c>
      <c r="F41" s="790">
        <v>6392.7020000000002</v>
      </c>
    </row>
    <row r="42" spans="2:6">
      <c r="B42" s="731" t="s">
        <v>121</v>
      </c>
      <c r="C42" s="790">
        <v>412.9</v>
      </c>
      <c r="E42" s="731" t="s">
        <v>121</v>
      </c>
      <c r="F42" s="790">
        <v>354.83699999999999</v>
      </c>
    </row>
    <row r="43" spans="2:6">
      <c r="B43" s="731" t="s">
        <v>122</v>
      </c>
      <c r="C43" s="790">
        <v>2438.6</v>
      </c>
      <c r="E43" s="731" t="s">
        <v>122</v>
      </c>
      <c r="F43" s="790">
        <v>1251.0429999999999</v>
      </c>
    </row>
    <row r="44" spans="2:6">
      <c r="B44" s="731" t="s">
        <v>123</v>
      </c>
      <c r="C44" s="790">
        <v>3573</v>
      </c>
      <c r="E44" s="731" t="s">
        <v>123</v>
      </c>
      <c r="F44" s="790">
        <v>3419.0749999999998</v>
      </c>
    </row>
    <row r="45" spans="2:6">
      <c r="B45" s="731" t="s">
        <v>124</v>
      </c>
      <c r="C45" s="790">
        <v>1210.0999999999999</v>
      </c>
      <c r="E45" s="731" t="s">
        <v>124</v>
      </c>
      <c r="F45" s="790">
        <v>578.52300000000002</v>
      </c>
    </row>
    <row r="46" spans="2:6">
      <c r="B46" s="731" t="s">
        <v>125</v>
      </c>
      <c r="C46" s="790">
        <v>20508.3</v>
      </c>
      <c r="E46" s="731" t="s">
        <v>125</v>
      </c>
      <c r="F46" s="790">
        <v>7805.2809999999999</v>
      </c>
    </row>
    <row r="47" spans="2:6">
      <c r="B47" s="731" t="s">
        <v>126</v>
      </c>
      <c r="C47" s="790">
        <v>10294.200000000001</v>
      </c>
      <c r="E47" s="731" t="s">
        <v>126</v>
      </c>
      <c r="F47" s="790">
        <v>4827.299</v>
      </c>
    </row>
    <row r="48" spans="2:6" ht="30">
      <c r="B48" s="731" t="s">
        <v>127</v>
      </c>
      <c r="C48" s="790">
        <v>117.7</v>
      </c>
      <c r="E48" s="731" t="s">
        <v>127</v>
      </c>
      <c r="F48" s="790">
        <v>10.372999999999999</v>
      </c>
    </row>
    <row r="49" spans="2:6">
      <c r="B49" s="731" t="s">
        <v>128</v>
      </c>
      <c r="C49" s="790">
        <v>60.7</v>
      </c>
      <c r="E49" s="731" t="s">
        <v>128</v>
      </c>
      <c r="F49" s="790">
        <v>89.155000000000001</v>
      </c>
    </row>
    <row r="50" spans="2:6">
      <c r="B50" s="731" t="s">
        <v>129</v>
      </c>
      <c r="C50" s="790">
        <v>36</v>
      </c>
      <c r="E50" s="731" t="s">
        <v>129</v>
      </c>
      <c r="F50" s="790">
        <v>25.658000000000001</v>
      </c>
    </row>
    <row r="51" spans="2:6">
      <c r="B51" s="731" t="s">
        <v>130</v>
      </c>
      <c r="C51" s="790">
        <v>328.9</v>
      </c>
      <c r="E51" s="731" t="s">
        <v>130</v>
      </c>
      <c r="F51" s="790">
        <v>120.51300000000001</v>
      </c>
    </row>
    <row r="52" spans="2:6">
      <c r="B52" s="731" t="s">
        <v>131</v>
      </c>
      <c r="C52" s="790">
        <v>497.4</v>
      </c>
      <c r="E52" s="731" t="s">
        <v>131</v>
      </c>
      <c r="F52" s="790">
        <v>175.387</v>
      </c>
    </row>
    <row r="53" spans="2:6" ht="30">
      <c r="B53" s="731" t="s">
        <v>132</v>
      </c>
      <c r="C53" s="790">
        <v>0</v>
      </c>
      <c r="E53" s="731" t="s">
        <v>132</v>
      </c>
      <c r="F53" s="790">
        <v>0</v>
      </c>
    </row>
    <row r="54" spans="2:6">
      <c r="B54" s="731" t="s">
        <v>133</v>
      </c>
      <c r="C54" s="790">
        <v>0</v>
      </c>
      <c r="E54" s="731" t="s">
        <v>133</v>
      </c>
      <c r="F54" s="790">
        <v>0</v>
      </c>
    </row>
    <row r="55" spans="2:6" ht="15" customHeight="1">
      <c r="B55" s="727" t="s">
        <v>135</v>
      </c>
      <c r="C55" s="843" t="s">
        <v>7</v>
      </c>
      <c r="E55" s="727" t="s">
        <v>135</v>
      </c>
      <c r="F55" s="843" t="s">
        <v>7</v>
      </c>
    </row>
    <row r="56" spans="2:6" ht="15" customHeight="1">
      <c r="B56" s="727" t="s">
        <v>136</v>
      </c>
      <c r="C56" s="844"/>
      <c r="E56" s="727" t="s">
        <v>136</v>
      </c>
      <c r="F56" s="844"/>
    </row>
    <row r="57" spans="2:6">
      <c r="B57" s="731" t="s">
        <v>10</v>
      </c>
      <c r="C57" s="790">
        <v>3740708</v>
      </c>
      <c r="E57" s="731" t="s">
        <v>10</v>
      </c>
      <c r="F57" s="790">
        <v>2384760</v>
      </c>
    </row>
    <row r="58" spans="2:6">
      <c r="B58" s="731" t="s">
        <v>113</v>
      </c>
      <c r="C58" s="790">
        <v>142476</v>
      </c>
      <c r="E58" s="731" t="s">
        <v>113</v>
      </c>
      <c r="F58" s="790">
        <v>107249</v>
      </c>
    </row>
    <row r="59" spans="2:6">
      <c r="B59" s="731" t="s">
        <v>114</v>
      </c>
      <c r="C59" s="790">
        <v>133024</v>
      </c>
      <c r="E59" s="731" t="s">
        <v>114</v>
      </c>
      <c r="F59" s="790">
        <v>132072</v>
      </c>
    </row>
    <row r="60" spans="2:6">
      <c r="B60" s="731" t="s">
        <v>115</v>
      </c>
      <c r="C60" s="790">
        <v>2887644</v>
      </c>
      <c r="E60" s="731" t="s">
        <v>115</v>
      </c>
      <c r="F60" s="790">
        <v>1746036</v>
      </c>
    </row>
    <row r="61" spans="2:6">
      <c r="B61" s="731" t="s">
        <v>116</v>
      </c>
      <c r="C61" s="790">
        <v>96873</v>
      </c>
      <c r="E61" s="731" t="s">
        <v>116</v>
      </c>
      <c r="F61" s="790">
        <v>81599</v>
      </c>
    </row>
    <row r="62" spans="2:6">
      <c r="B62" s="731" t="s">
        <v>117</v>
      </c>
      <c r="C62" s="790">
        <v>19334</v>
      </c>
      <c r="E62" s="731" t="s">
        <v>117</v>
      </c>
      <c r="F62" s="790">
        <v>14609</v>
      </c>
    </row>
    <row r="63" spans="2:6">
      <c r="B63" s="731" t="s">
        <v>118</v>
      </c>
      <c r="C63" s="790">
        <v>24876</v>
      </c>
      <c r="E63" s="731" t="s">
        <v>118</v>
      </c>
      <c r="F63" s="790">
        <v>15184</v>
      </c>
    </row>
    <row r="64" spans="2:6" ht="30">
      <c r="B64" s="731" t="s">
        <v>119</v>
      </c>
      <c r="C64" s="790">
        <v>53581</v>
      </c>
      <c r="E64" s="731" t="s">
        <v>119</v>
      </c>
      <c r="F64" s="790">
        <v>39836</v>
      </c>
    </row>
    <row r="65" spans="2:6">
      <c r="B65" s="731" t="s">
        <v>120</v>
      </c>
      <c r="C65" s="790">
        <v>78385</v>
      </c>
      <c r="E65" s="731" t="s">
        <v>120</v>
      </c>
      <c r="F65" s="790">
        <v>67809</v>
      </c>
    </row>
    <row r="66" spans="2:6">
      <c r="B66" s="731" t="s">
        <v>121</v>
      </c>
      <c r="C66" s="790">
        <v>5337</v>
      </c>
      <c r="E66" s="731" t="s">
        <v>121</v>
      </c>
      <c r="F66" s="790">
        <v>3529</v>
      </c>
    </row>
    <row r="67" spans="2:6">
      <c r="B67" s="731" t="s">
        <v>122</v>
      </c>
      <c r="C67" s="790">
        <v>36833</v>
      </c>
      <c r="E67" s="731" t="s">
        <v>122</v>
      </c>
      <c r="F67" s="790">
        <v>20037</v>
      </c>
    </row>
    <row r="68" spans="2:6">
      <c r="B68" s="731" t="s">
        <v>123</v>
      </c>
      <c r="C68" s="790">
        <v>29434</v>
      </c>
      <c r="E68" s="731" t="s">
        <v>123</v>
      </c>
      <c r="F68" s="790">
        <v>25303</v>
      </c>
    </row>
    <row r="69" spans="2:6">
      <c r="B69" s="731" t="s">
        <v>124</v>
      </c>
      <c r="C69" s="790">
        <v>24158</v>
      </c>
      <c r="E69" s="731" t="s">
        <v>124</v>
      </c>
      <c r="F69" s="790">
        <v>12924</v>
      </c>
    </row>
    <row r="70" spans="2:6">
      <c r="B70" s="731" t="s">
        <v>125</v>
      </c>
      <c r="C70" s="790">
        <v>152982</v>
      </c>
      <c r="E70" s="731" t="s">
        <v>125</v>
      </c>
      <c r="F70" s="790">
        <v>81221</v>
      </c>
    </row>
    <row r="71" spans="2:6">
      <c r="B71" s="731" t="s">
        <v>126</v>
      </c>
      <c r="C71" s="790">
        <v>44987</v>
      </c>
      <c r="E71" s="731" t="s">
        <v>126</v>
      </c>
      <c r="F71" s="790">
        <v>27009</v>
      </c>
    </row>
    <row r="72" spans="2:6" ht="30">
      <c r="B72" s="731" t="s">
        <v>127</v>
      </c>
      <c r="C72" s="790">
        <v>1964</v>
      </c>
      <c r="E72" s="731" t="s">
        <v>127</v>
      </c>
      <c r="F72" s="790">
        <v>1171</v>
      </c>
    </row>
    <row r="73" spans="2:6">
      <c r="B73" s="731" t="s">
        <v>128</v>
      </c>
      <c r="C73" s="790">
        <v>1942</v>
      </c>
      <c r="E73" s="731" t="s">
        <v>128</v>
      </c>
      <c r="F73" s="790">
        <v>1252</v>
      </c>
    </row>
    <row r="74" spans="2:6">
      <c r="B74" s="731" t="s">
        <v>129</v>
      </c>
      <c r="C74" s="790">
        <v>216</v>
      </c>
      <c r="E74" s="731" t="s">
        <v>129</v>
      </c>
      <c r="F74" s="790">
        <v>221</v>
      </c>
    </row>
    <row r="75" spans="2:6">
      <c r="B75" s="731" t="s">
        <v>130</v>
      </c>
      <c r="C75" s="790">
        <v>99</v>
      </c>
      <c r="E75" s="731" t="s">
        <v>130</v>
      </c>
      <c r="F75" s="790">
        <v>107</v>
      </c>
    </row>
    <row r="76" spans="2:6">
      <c r="B76" s="731" t="s">
        <v>131</v>
      </c>
      <c r="C76" s="790">
        <v>6563</v>
      </c>
      <c r="E76" s="731" t="s">
        <v>131</v>
      </c>
      <c r="F76" s="790">
        <v>7592</v>
      </c>
    </row>
    <row r="77" spans="2:6" ht="30">
      <c r="B77" s="731" t="s">
        <v>132</v>
      </c>
      <c r="C77" s="790">
        <v>0</v>
      </c>
      <c r="E77" s="731" t="s">
        <v>132</v>
      </c>
      <c r="F77" s="790">
        <v>0</v>
      </c>
    </row>
    <row r="78" spans="2:6">
      <c r="B78" s="731" t="s">
        <v>133</v>
      </c>
      <c r="C78" s="790">
        <v>0</v>
      </c>
      <c r="E78" s="731" t="s">
        <v>133</v>
      </c>
      <c r="F78" s="790">
        <v>0</v>
      </c>
    </row>
    <row r="79" spans="2:6" ht="15" customHeight="1">
      <c r="B79" s="727" t="s">
        <v>137</v>
      </c>
      <c r="C79" s="843" t="s">
        <v>7</v>
      </c>
      <c r="E79" s="727" t="s">
        <v>137</v>
      </c>
      <c r="F79" s="843" t="s">
        <v>7</v>
      </c>
    </row>
    <row r="80" spans="2:6" ht="15" customHeight="1">
      <c r="B80" s="727" t="s">
        <v>112</v>
      </c>
      <c r="C80" s="844"/>
      <c r="E80" s="727" t="s">
        <v>112</v>
      </c>
      <c r="F80" s="844"/>
    </row>
    <row r="81" spans="2:6">
      <c r="B81" s="731" t="s">
        <v>10</v>
      </c>
      <c r="C81" s="790">
        <v>579304</v>
      </c>
      <c r="E81" s="731" t="s">
        <v>10</v>
      </c>
      <c r="F81" s="790">
        <v>507351.37</v>
      </c>
    </row>
    <row r="82" spans="2:6">
      <c r="B82" s="731" t="s">
        <v>113</v>
      </c>
      <c r="C82" s="790">
        <v>46339.5</v>
      </c>
      <c r="E82" s="731" t="s">
        <v>113</v>
      </c>
      <c r="F82" s="790">
        <v>37965.96</v>
      </c>
    </row>
    <row r="83" spans="2:6">
      <c r="B83" s="731" t="s">
        <v>114</v>
      </c>
      <c r="C83" s="790">
        <v>24823.9</v>
      </c>
      <c r="E83" s="731" t="s">
        <v>114</v>
      </c>
      <c r="F83" s="790">
        <v>34989.910000000003</v>
      </c>
    </row>
    <row r="84" spans="2:6">
      <c r="B84" s="731" t="s">
        <v>115</v>
      </c>
      <c r="C84" s="790">
        <v>364043</v>
      </c>
      <c r="E84" s="731" t="s">
        <v>115</v>
      </c>
      <c r="F84" s="790">
        <v>311640.89</v>
      </c>
    </row>
    <row r="85" spans="2:6">
      <c r="B85" s="731" t="s">
        <v>116</v>
      </c>
      <c r="C85" s="790">
        <v>17693.8</v>
      </c>
      <c r="E85" s="731" t="s">
        <v>116</v>
      </c>
      <c r="F85" s="790">
        <v>13990.15</v>
      </c>
    </row>
    <row r="86" spans="2:6">
      <c r="B86" s="731" t="s">
        <v>117</v>
      </c>
      <c r="C86" s="790">
        <v>7365.3</v>
      </c>
      <c r="E86" s="731" t="s">
        <v>117</v>
      </c>
      <c r="F86" s="790">
        <v>9245.06</v>
      </c>
    </row>
    <row r="87" spans="2:6">
      <c r="B87" s="731" t="s">
        <v>118</v>
      </c>
      <c r="C87" s="790">
        <v>2115</v>
      </c>
      <c r="E87" s="731" t="s">
        <v>118</v>
      </c>
      <c r="F87" s="790">
        <v>2386.67</v>
      </c>
    </row>
    <row r="88" spans="2:6" ht="30">
      <c r="B88" s="731" t="s">
        <v>119</v>
      </c>
      <c r="C88" s="790">
        <v>5260.9</v>
      </c>
      <c r="E88" s="731" t="s">
        <v>119</v>
      </c>
      <c r="F88" s="790">
        <v>5799.45</v>
      </c>
    </row>
    <row r="89" spans="2:6">
      <c r="B89" s="731" t="s">
        <v>120</v>
      </c>
      <c r="C89" s="790">
        <v>17672.8</v>
      </c>
      <c r="E89" s="731" t="s">
        <v>120</v>
      </c>
      <c r="F89" s="790">
        <v>11152.99</v>
      </c>
    </row>
    <row r="90" spans="2:6">
      <c r="B90" s="731" t="s">
        <v>121</v>
      </c>
      <c r="C90" s="790">
        <v>1555.8</v>
      </c>
      <c r="E90" s="731" t="s">
        <v>121</v>
      </c>
      <c r="F90" s="790">
        <v>2332.63</v>
      </c>
    </row>
    <row r="91" spans="2:6">
      <c r="B91" s="731" t="s">
        <v>122</v>
      </c>
      <c r="C91" s="790">
        <v>9580.6</v>
      </c>
      <c r="E91" s="731" t="s">
        <v>122</v>
      </c>
      <c r="F91" s="790">
        <v>5281.59</v>
      </c>
    </row>
    <row r="92" spans="2:6">
      <c r="B92" s="731" t="s">
        <v>123</v>
      </c>
      <c r="C92" s="790">
        <v>9861.6</v>
      </c>
      <c r="E92" s="731" t="s">
        <v>123</v>
      </c>
      <c r="F92" s="790">
        <v>9025.4699999999993</v>
      </c>
    </row>
    <row r="93" spans="2:6">
      <c r="B93" s="731" t="s">
        <v>124</v>
      </c>
      <c r="C93" s="790">
        <v>5389.5</v>
      </c>
      <c r="E93" s="731" t="s">
        <v>124</v>
      </c>
      <c r="F93" s="790">
        <v>3835</v>
      </c>
    </row>
    <row r="94" spans="2:6">
      <c r="B94" s="731" t="s">
        <v>125</v>
      </c>
      <c r="C94" s="790">
        <v>34852.199999999997</v>
      </c>
      <c r="E94" s="731" t="s">
        <v>125</v>
      </c>
      <c r="F94" s="790">
        <v>29548.43</v>
      </c>
    </row>
    <row r="95" spans="2:6">
      <c r="B95" s="731" t="s">
        <v>126</v>
      </c>
      <c r="C95" s="790">
        <v>27898.3</v>
      </c>
      <c r="E95" s="731" t="s">
        <v>126</v>
      </c>
      <c r="F95" s="790">
        <v>24604.36</v>
      </c>
    </row>
    <row r="96" spans="2:6" ht="30">
      <c r="B96" s="731" t="s">
        <v>127</v>
      </c>
      <c r="C96" s="790">
        <v>0</v>
      </c>
      <c r="E96" s="731" t="s">
        <v>127</v>
      </c>
      <c r="F96" s="790">
        <v>0</v>
      </c>
    </row>
    <row r="97" spans="2:6">
      <c r="B97" s="731" t="s">
        <v>128</v>
      </c>
      <c r="C97" s="790">
        <v>2331.9</v>
      </c>
      <c r="E97" s="731" t="s">
        <v>128</v>
      </c>
      <c r="F97" s="790">
        <v>2401.0700000000002</v>
      </c>
    </row>
    <row r="98" spans="2:6">
      <c r="B98" s="731" t="s">
        <v>129</v>
      </c>
      <c r="C98" s="790">
        <v>238.3</v>
      </c>
      <c r="E98" s="731" t="s">
        <v>129</v>
      </c>
      <c r="F98" s="790">
        <v>161.71</v>
      </c>
    </row>
    <row r="99" spans="2:6">
      <c r="B99" s="731" t="s">
        <v>130</v>
      </c>
      <c r="C99" s="790">
        <v>334.3</v>
      </c>
      <c r="E99" s="731" t="s">
        <v>130</v>
      </c>
      <c r="F99" s="790">
        <v>334.78</v>
      </c>
    </row>
    <row r="100" spans="2:6">
      <c r="B100" s="731" t="s">
        <v>131</v>
      </c>
      <c r="C100" s="790">
        <v>1947.3</v>
      </c>
      <c r="E100" s="731" t="s">
        <v>131</v>
      </c>
      <c r="F100" s="790">
        <v>2655.25</v>
      </c>
    </row>
    <row r="101" spans="2:6" ht="30">
      <c r="B101" s="731" t="s">
        <v>132</v>
      </c>
      <c r="C101" s="790">
        <v>0</v>
      </c>
      <c r="E101" s="731" t="s">
        <v>132</v>
      </c>
      <c r="F101" s="790">
        <v>0</v>
      </c>
    </row>
    <row r="102" spans="2:6">
      <c r="B102" s="731" t="s">
        <v>133</v>
      </c>
      <c r="C102" s="790">
        <v>0</v>
      </c>
      <c r="E102" s="731" t="s">
        <v>133</v>
      </c>
      <c r="F102" s="790">
        <v>0</v>
      </c>
    </row>
    <row r="103" spans="2:6" ht="15" customHeight="1">
      <c r="B103" s="727" t="s">
        <v>138</v>
      </c>
      <c r="C103" s="843" t="s">
        <v>7</v>
      </c>
      <c r="E103" s="727" t="s">
        <v>138</v>
      </c>
      <c r="F103" s="843" t="s">
        <v>7</v>
      </c>
    </row>
    <row r="104" spans="2:6" ht="15" customHeight="1">
      <c r="B104" s="727" t="s">
        <v>112</v>
      </c>
      <c r="C104" s="844"/>
      <c r="E104" s="727" t="s">
        <v>112</v>
      </c>
      <c r="F104" s="844"/>
    </row>
    <row r="105" spans="2:6">
      <c r="B105" s="731" t="s">
        <v>10</v>
      </c>
      <c r="C105" s="790">
        <v>1389208</v>
      </c>
      <c r="E105" s="731" t="s">
        <v>10</v>
      </c>
      <c r="F105" s="790">
        <v>1053692</v>
      </c>
    </row>
    <row r="106" spans="2:6">
      <c r="B106" s="731" t="s">
        <v>113</v>
      </c>
      <c r="C106" s="790">
        <v>53109</v>
      </c>
      <c r="E106" s="731" t="s">
        <v>113</v>
      </c>
      <c r="F106" s="790">
        <v>41604</v>
      </c>
    </row>
    <row r="107" spans="2:6">
      <c r="B107" s="731" t="s">
        <v>114</v>
      </c>
      <c r="C107" s="790">
        <v>64475</v>
      </c>
      <c r="E107" s="731" t="s">
        <v>114</v>
      </c>
      <c r="F107" s="790">
        <v>63962</v>
      </c>
    </row>
    <row r="108" spans="2:6">
      <c r="B108" s="731" t="s">
        <v>115</v>
      </c>
      <c r="C108" s="790">
        <v>846096</v>
      </c>
      <c r="E108" s="731" t="s">
        <v>115</v>
      </c>
      <c r="F108" s="790">
        <v>670877</v>
      </c>
    </row>
    <row r="109" spans="2:6">
      <c r="B109" s="731" t="s">
        <v>116</v>
      </c>
      <c r="C109" s="790">
        <v>43621</v>
      </c>
      <c r="E109" s="731" t="s">
        <v>116</v>
      </c>
      <c r="F109" s="790">
        <v>24465</v>
      </c>
    </row>
    <row r="110" spans="2:6">
      <c r="B110" s="731" t="s">
        <v>117</v>
      </c>
      <c r="C110" s="790">
        <v>30737</v>
      </c>
      <c r="E110" s="731" t="s">
        <v>117</v>
      </c>
      <c r="F110" s="790">
        <v>18091</v>
      </c>
    </row>
    <row r="111" spans="2:6">
      <c r="B111" s="731" t="s">
        <v>118</v>
      </c>
      <c r="C111" s="790">
        <v>17977</v>
      </c>
      <c r="E111" s="731" t="s">
        <v>118</v>
      </c>
      <c r="F111" s="790">
        <v>8415</v>
      </c>
    </row>
    <row r="112" spans="2:6" ht="30">
      <c r="B112" s="731" t="s">
        <v>119</v>
      </c>
      <c r="C112" s="790">
        <v>8044</v>
      </c>
      <c r="E112" s="731" t="s">
        <v>119</v>
      </c>
      <c r="F112" s="790">
        <v>8246</v>
      </c>
    </row>
    <row r="113" spans="2:6">
      <c r="B113" s="731" t="s">
        <v>120</v>
      </c>
      <c r="C113" s="790">
        <v>69045</v>
      </c>
      <c r="E113" s="731" t="s">
        <v>120</v>
      </c>
      <c r="F113" s="790">
        <v>47204</v>
      </c>
    </row>
    <row r="114" spans="2:6">
      <c r="B114" s="731" t="s">
        <v>121</v>
      </c>
      <c r="C114" s="790">
        <v>1997</v>
      </c>
      <c r="E114" s="731" t="s">
        <v>121</v>
      </c>
      <c r="F114" s="790">
        <v>1617</v>
      </c>
    </row>
    <row r="115" spans="2:6">
      <c r="B115" s="731" t="s">
        <v>122</v>
      </c>
      <c r="C115" s="790">
        <v>37430</v>
      </c>
      <c r="E115" s="731" t="s">
        <v>122</v>
      </c>
      <c r="F115" s="790">
        <v>16535</v>
      </c>
    </row>
    <row r="116" spans="2:6">
      <c r="B116" s="731" t="s">
        <v>123</v>
      </c>
      <c r="C116" s="790">
        <v>17700</v>
      </c>
      <c r="E116" s="731" t="s">
        <v>123</v>
      </c>
      <c r="F116" s="790">
        <v>17998</v>
      </c>
    </row>
    <row r="117" spans="2:6">
      <c r="B117" s="731" t="s">
        <v>124</v>
      </c>
      <c r="C117" s="790">
        <v>25583</v>
      </c>
      <c r="E117" s="791" t="s">
        <v>124</v>
      </c>
      <c r="F117" s="792">
        <f>F105-SUM(F106:F116)-F118-SUM(F119:F126)</f>
        <v>20531</v>
      </c>
    </row>
    <row r="118" spans="2:6">
      <c r="B118" s="731" t="s">
        <v>125</v>
      </c>
      <c r="C118" s="790">
        <v>88636</v>
      </c>
      <c r="E118" s="731" t="s">
        <v>125</v>
      </c>
      <c r="F118" s="790">
        <v>60636</v>
      </c>
    </row>
    <row r="119" spans="2:6">
      <c r="B119" s="731" t="s">
        <v>126</v>
      </c>
      <c r="C119" s="790">
        <v>68884</v>
      </c>
      <c r="E119" s="731" t="s">
        <v>126</v>
      </c>
      <c r="F119" s="790">
        <v>40171</v>
      </c>
    </row>
    <row r="120" spans="2:6" ht="30">
      <c r="B120" s="731" t="s">
        <v>127</v>
      </c>
      <c r="C120" s="790">
        <v>9578</v>
      </c>
      <c r="E120" s="731" t="s">
        <v>127</v>
      </c>
      <c r="F120" s="790">
        <v>7724</v>
      </c>
    </row>
    <row r="121" spans="2:6">
      <c r="B121" s="731" t="s">
        <v>128</v>
      </c>
      <c r="C121" s="790">
        <v>2906</v>
      </c>
      <c r="E121" s="731" t="s">
        <v>128</v>
      </c>
      <c r="F121" s="790">
        <v>1459</v>
      </c>
    </row>
    <row r="122" spans="2:6">
      <c r="B122" s="731" t="s">
        <v>129</v>
      </c>
      <c r="C122" s="790">
        <v>161</v>
      </c>
      <c r="E122" s="731" t="s">
        <v>129</v>
      </c>
      <c r="F122" s="790">
        <v>73</v>
      </c>
    </row>
    <row r="123" spans="2:6">
      <c r="B123" s="731" t="s">
        <v>130</v>
      </c>
      <c r="C123" s="790">
        <v>385</v>
      </c>
      <c r="E123" s="731" t="s">
        <v>130</v>
      </c>
      <c r="F123" s="790">
        <v>343</v>
      </c>
    </row>
    <row r="124" spans="2:6">
      <c r="B124" s="731" t="s">
        <v>131</v>
      </c>
      <c r="C124" s="790">
        <v>2844</v>
      </c>
      <c r="E124" s="731" t="s">
        <v>131</v>
      </c>
      <c r="F124" s="790">
        <v>3741</v>
      </c>
    </row>
    <row r="125" spans="2:6" ht="30">
      <c r="B125" s="731" t="s">
        <v>132</v>
      </c>
      <c r="C125" s="790">
        <v>0</v>
      </c>
      <c r="E125" s="731" t="s">
        <v>132</v>
      </c>
      <c r="F125" s="790">
        <v>0</v>
      </c>
    </row>
    <row r="126" spans="2:6">
      <c r="B126" s="731" t="s">
        <v>133</v>
      </c>
      <c r="C126" s="790">
        <v>0</v>
      </c>
      <c r="E126" s="731" t="s">
        <v>133</v>
      </c>
      <c r="F126" s="790">
        <v>0</v>
      </c>
    </row>
    <row r="127" spans="2:6">
      <c r="B127" s="727" t="s">
        <v>139</v>
      </c>
      <c r="C127" s="729" t="s">
        <v>7</v>
      </c>
      <c r="E127" s="727" t="s">
        <v>139</v>
      </c>
      <c r="F127" s="843" t="s">
        <v>7</v>
      </c>
    </row>
    <row r="128" spans="2:6" ht="15" customHeight="1">
      <c r="B128" s="727" t="s">
        <v>112</v>
      </c>
      <c r="C128" s="730"/>
      <c r="E128" s="727" t="s">
        <v>112</v>
      </c>
      <c r="F128" s="844"/>
    </row>
    <row r="129" spans="2:6" ht="15" customHeight="1">
      <c r="B129" s="731" t="s">
        <v>10</v>
      </c>
      <c r="C129" s="790">
        <v>807568</v>
      </c>
      <c r="E129" s="731" t="s">
        <v>10</v>
      </c>
      <c r="F129" s="790">
        <v>667679.35400000005</v>
      </c>
    </row>
    <row r="130" spans="2:6">
      <c r="B130" s="731" t="s">
        <v>113</v>
      </c>
      <c r="C130" s="790">
        <v>34792.800000000003</v>
      </c>
      <c r="E130" s="731" t="s">
        <v>113</v>
      </c>
      <c r="F130" s="790">
        <v>30729.041000000001</v>
      </c>
    </row>
    <row r="131" spans="2:6">
      <c r="B131" s="731" t="s">
        <v>114</v>
      </c>
      <c r="C131" s="790">
        <v>39154.400000000001</v>
      </c>
      <c r="E131" s="731" t="s">
        <v>114</v>
      </c>
      <c r="F131" s="790">
        <v>47296.648999999998</v>
      </c>
    </row>
    <row r="132" spans="2:6">
      <c r="B132" s="731" t="s">
        <v>115</v>
      </c>
      <c r="C132" s="790">
        <v>522524.5</v>
      </c>
      <c r="E132" s="731" t="s">
        <v>115</v>
      </c>
      <c r="F132" s="790">
        <v>423914.234</v>
      </c>
    </row>
    <row r="133" spans="2:6">
      <c r="B133" s="731" t="s">
        <v>116</v>
      </c>
      <c r="C133" s="790">
        <v>19790.5</v>
      </c>
      <c r="E133" s="731" t="s">
        <v>116</v>
      </c>
      <c r="F133" s="790">
        <v>17823.330000000002</v>
      </c>
    </row>
    <row r="134" spans="2:6">
      <c r="B134" s="731" t="s">
        <v>117</v>
      </c>
      <c r="C134" s="790">
        <v>22371.9</v>
      </c>
      <c r="E134" s="731" t="s">
        <v>117</v>
      </c>
      <c r="F134" s="790">
        <v>14515.710999999999</v>
      </c>
    </row>
    <row r="135" spans="2:6">
      <c r="B135" s="731" t="s">
        <v>118</v>
      </c>
      <c r="C135" s="790">
        <v>3018.2</v>
      </c>
      <c r="E135" s="731" t="s">
        <v>118</v>
      </c>
      <c r="F135" s="790">
        <v>2761.422</v>
      </c>
    </row>
    <row r="136" spans="2:6" ht="30">
      <c r="B136" s="731" t="s">
        <v>119</v>
      </c>
      <c r="C136" s="790">
        <v>15694.2</v>
      </c>
      <c r="E136" s="731" t="s">
        <v>119</v>
      </c>
      <c r="F136" s="790">
        <v>9949.2060000000001</v>
      </c>
    </row>
    <row r="137" spans="2:6">
      <c r="B137" s="731" t="s">
        <v>120</v>
      </c>
      <c r="C137" s="790">
        <v>34727.199999999997</v>
      </c>
      <c r="E137" s="731" t="s">
        <v>120</v>
      </c>
      <c r="F137" s="790">
        <v>20898.848999999998</v>
      </c>
    </row>
    <row r="138" spans="2:6">
      <c r="B138" s="731" t="s">
        <v>121</v>
      </c>
      <c r="C138" s="790">
        <v>5174.8</v>
      </c>
      <c r="E138" s="731" t="s">
        <v>121</v>
      </c>
      <c r="F138" s="790">
        <v>4707.8329999999996</v>
      </c>
    </row>
    <row r="139" spans="2:6">
      <c r="B139" s="731" t="s">
        <v>122</v>
      </c>
      <c r="C139" s="790">
        <v>14984.5</v>
      </c>
      <c r="E139" s="731" t="s">
        <v>122</v>
      </c>
      <c r="F139" s="790">
        <v>10557.433999999999</v>
      </c>
    </row>
    <row r="140" spans="2:6">
      <c r="B140" s="731" t="s">
        <v>123</v>
      </c>
      <c r="C140" s="790">
        <v>16754.599999999999</v>
      </c>
      <c r="E140" s="731" t="s">
        <v>123</v>
      </c>
      <c r="F140" s="790">
        <v>16951.120999999999</v>
      </c>
    </row>
    <row r="141" spans="2:6">
      <c r="B141" s="731" t="s">
        <v>124</v>
      </c>
      <c r="C141" s="790">
        <v>8614.9</v>
      </c>
      <c r="E141" s="731" t="s">
        <v>124</v>
      </c>
      <c r="F141" s="790">
        <v>8750.259</v>
      </c>
    </row>
    <row r="142" spans="2:6">
      <c r="B142" s="731" t="s">
        <v>125</v>
      </c>
      <c r="C142" s="790">
        <v>41785.300000000003</v>
      </c>
      <c r="E142" s="731" t="s">
        <v>125</v>
      </c>
      <c r="F142" s="790">
        <v>37495.156000000003</v>
      </c>
    </row>
    <row r="143" spans="2:6">
      <c r="B143" s="731" t="s">
        <v>126</v>
      </c>
      <c r="C143" s="790">
        <v>22285.5</v>
      </c>
      <c r="E143" s="731" t="s">
        <v>126</v>
      </c>
      <c r="F143" s="790">
        <v>16854.727999999999</v>
      </c>
    </row>
    <row r="144" spans="2:6" ht="30">
      <c r="B144" s="731" t="s">
        <v>127</v>
      </c>
      <c r="C144" s="790">
        <v>593.5</v>
      </c>
      <c r="E144" s="731" t="s">
        <v>127</v>
      </c>
      <c r="F144" s="790">
        <v>648.10400000000004</v>
      </c>
    </row>
    <row r="145" spans="2:6">
      <c r="B145" s="731" t="s">
        <v>128</v>
      </c>
      <c r="C145" s="790">
        <v>1957.1</v>
      </c>
      <c r="E145" s="731" t="s">
        <v>128</v>
      </c>
      <c r="F145" s="790">
        <v>608.42600000000004</v>
      </c>
    </row>
    <row r="146" spans="2:6">
      <c r="B146" s="731" t="s">
        <v>129</v>
      </c>
      <c r="C146" s="790">
        <v>273.60000000000002</v>
      </c>
      <c r="E146" s="731" t="s">
        <v>129</v>
      </c>
      <c r="F146" s="790">
        <v>92.2</v>
      </c>
    </row>
    <row r="147" spans="2:6">
      <c r="B147" s="731" t="s">
        <v>130</v>
      </c>
      <c r="C147" s="790">
        <v>2077.1</v>
      </c>
      <c r="E147" s="731" t="s">
        <v>130</v>
      </c>
      <c r="F147" s="790">
        <v>2080.049</v>
      </c>
    </row>
    <row r="148" spans="2:6">
      <c r="B148" s="731" t="s">
        <v>131</v>
      </c>
      <c r="C148" s="790">
        <v>994.6</v>
      </c>
      <c r="E148" s="731" t="s">
        <v>131</v>
      </c>
      <c r="F148" s="790">
        <v>1045.6010000000001</v>
      </c>
    </row>
    <row r="149" spans="2:6" ht="30">
      <c r="B149" s="731" t="s">
        <v>132</v>
      </c>
      <c r="C149" s="790">
        <v>0</v>
      </c>
      <c r="E149" s="731" t="s">
        <v>132</v>
      </c>
      <c r="F149" s="790">
        <v>0</v>
      </c>
    </row>
    <row r="150" spans="2:6">
      <c r="B150" s="731" t="s">
        <v>133</v>
      </c>
      <c r="C150" s="790">
        <v>0</v>
      </c>
      <c r="E150" s="731" t="s">
        <v>133</v>
      </c>
      <c r="F150" s="790">
        <v>0</v>
      </c>
    </row>
    <row r="151" spans="2:6">
      <c r="B151" s="727" t="s">
        <v>140</v>
      </c>
      <c r="C151" s="729" t="s">
        <v>7</v>
      </c>
      <c r="E151" s="727" t="s">
        <v>140</v>
      </c>
      <c r="F151" s="843" t="s">
        <v>7</v>
      </c>
    </row>
    <row r="152" spans="2:6" ht="15" customHeight="1">
      <c r="B152" s="727" t="s">
        <v>112</v>
      </c>
      <c r="C152" s="730"/>
      <c r="E152" s="727" t="s">
        <v>112</v>
      </c>
      <c r="F152" s="844"/>
    </row>
    <row r="153" spans="2:6" ht="15" customHeight="1">
      <c r="B153" s="731" t="s">
        <v>10</v>
      </c>
      <c r="C153" s="790">
        <v>283761</v>
      </c>
      <c r="E153" s="731" t="s">
        <v>10</v>
      </c>
      <c r="F153" s="790">
        <v>192998</v>
      </c>
    </row>
    <row r="154" spans="2:6">
      <c r="B154" s="731" t="s">
        <v>113</v>
      </c>
      <c r="C154" s="790">
        <v>23159</v>
      </c>
      <c r="E154" s="731" t="s">
        <v>113</v>
      </c>
      <c r="F154" s="790">
        <v>15288</v>
      </c>
    </row>
    <row r="155" spans="2:6">
      <c r="B155" s="731" t="s">
        <v>114</v>
      </c>
      <c r="C155" s="790">
        <v>31118</v>
      </c>
      <c r="E155" s="731" t="s">
        <v>114</v>
      </c>
      <c r="F155" s="790">
        <v>28141</v>
      </c>
    </row>
    <row r="156" spans="2:6">
      <c r="B156" s="731" t="s">
        <v>115</v>
      </c>
      <c r="C156" s="790">
        <v>177646</v>
      </c>
      <c r="E156" s="731" t="s">
        <v>115</v>
      </c>
      <c r="F156" s="790">
        <v>103709</v>
      </c>
    </row>
    <row r="157" spans="2:6">
      <c r="B157" s="731" t="s">
        <v>116</v>
      </c>
      <c r="C157" s="790">
        <v>3949</v>
      </c>
      <c r="E157" s="731" t="s">
        <v>116</v>
      </c>
      <c r="F157" s="790">
        <v>3418</v>
      </c>
    </row>
    <row r="158" spans="2:6">
      <c r="B158" s="731" t="s">
        <v>117</v>
      </c>
      <c r="C158" s="790">
        <v>1848</v>
      </c>
      <c r="E158" s="731" t="s">
        <v>117</v>
      </c>
      <c r="F158" s="790">
        <v>1693</v>
      </c>
    </row>
    <row r="159" spans="2:6">
      <c r="B159" s="731" t="s">
        <v>118</v>
      </c>
      <c r="C159" s="790">
        <v>512</v>
      </c>
      <c r="E159" s="731" t="s">
        <v>118</v>
      </c>
      <c r="F159" s="790">
        <v>490</v>
      </c>
    </row>
    <row r="160" spans="2:6" ht="30">
      <c r="B160" s="731" t="s">
        <v>119</v>
      </c>
      <c r="C160" s="790">
        <v>2681</v>
      </c>
      <c r="E160" s="731" t="s">
        <v>119</v>
      </c>
      <c r="F160" s="790">
        <v>2821</v>
      </c>
    </row>
    <row r="161" spans="2:6">
      <c r="B161" s="731" t="s">
        <v>120</v>
      </c>
      <c r="C161" s="790">
        <v>1970</v>
      </c>
      <c r="E161" s="731" t="s">
        <v>120</v>
      </c>
      <c r="F161" s="790">
        <v>2764</v>
      </c>
    </row>
    <row r="162" spans="2:6">
      <c r="B162" s="731" t="s">
        <v>121</v>
      </c>
      <c r="C162" s="790">
        <v>733</v>
      </c>
      <c r="E162" s="731" t="s">
        <v>121</v>
      </c>
      <c r="F162" s="790">
        <v>553</v>
      </c>
    </row>
    <row r="163" spans="2:6">
      <c r="B163" s="731" t="s">
        <v>122</v>
      </c>
      <c r="C163" s="790">
        <v>3577</v>
      </c>
      <c r="E163" s="731" t="s">
        <v>122</v>
      </c>
      <c r="F163" s="790">
        <v>2940</v>
      </c>
    </row>
    <row r="164" spans="2:6">
      <c r="B164" s="731" t="s">
        <v>123</v>
      </c>
      <c r="C164" s="790">
        <v>3613</v>
      </c>
      <c r="E164" s="731" t="s">
        <v>123</v>
      </c>
      <c r="F164" s="790">
        <v>3230</v>
      </c>
    </row>
    <row r="165" spans="2:6">
      <c r="B165" s="731" t="s">
        <v>124</v>
      </c>
      <c r="C165" s="790">
        <v>2682</v>
      </c>
      <c r="E165" s="731" t="s">
        <v>124</v>
      </c>
      <c r="F165" s="790">
        <v>2165</v>
      </c>
    </row>
    <row r="166" spans="2:6">
      <c r="B166" s="731" t="s">
        <v>125</v>
      </c>
      <c r="C166" s="790">
        <v>15039</v>
      </c>
      <c r="E166" s="731" t="s">
        <v>125</v>
      </c>
      <c r="F166" s="790">
        <v>9279</v>
      </c>
    </row>
    <row r="167" spans="2:6">
      <c r="B167" s="731" t="s">
        <v>126</v>
      </c>
      <c r="C167" s="790">
        <v>13833</v>
      </c>
      <c r="E167" s="731" t="s">
        <v>126</v>
      </c>
      <c r="F167" s="790">
        <v>15440</v>
      </c>
    </row>
    <row r="168" spans="2:6" ht="30">
      <c r="B168" s="731" t="s">
        <v>127</v>
      </c>
      <c r="C168" s="790">
        <v>410</v>
      </c>
      <c r="E168" s="731" t="s">
        <v>127</v>
      </c>
      <c r="F168" s="790">
        <v>280</v>
      </c>
    </row>
    <row r="169" spans="2:6">
      <c r="B169" s="731" t="s">
        <v>128</v>
      </c>
      <c r="C169" s="790">
        <v>235</v>
      </c>
      <c r="E169" s="731" t="s">
        <v>128</v>
      </c>
      <c r="F169" s="790">
        <v>234</v>
      </c>
    </row>
    <row r="170" spans="2:6">
      <c r="B170" s="731" t="s">
        <v>129</v>
      </c>
      <c r="C170" s="790">
        <v>112</v>
      </c>
      <c r="E170" s="731" t="s">
        <v>129</v>
      </c>
      <c r="F170" s="790">
        <v>118</v>
      </c>
    </row>
    <row r="171" spans="2:6">
      <c r="B171" s="731" t="s">
        <v>130</v>
      </c>
      <c r="C171" s="790">
        <v>82</v>
      </c>
      <c r="E171" s="731" t="s">
        <v>130</v>
      </c>
      <c r="F171" s="790">
        <v>41</v>
      </c>
    </row>
    <row r="172" spans="2:6">
      <c r="B172" s="731" t="s">
        <v>131</v>
      </c>
      <c r="C172" s="790">
        <v>562</v>
      </c>
      <c r="E172" s="731" t="s">
        <v>131</v>
      </c>
      <c r="F172" s="790">
        <v>394</v>
      </c>
    </row>
    <row r="173" spans="2:6" ht="30">
      <c r="B173" s="731" t="s">
        <v>132</v>
      </c>
      <c r="C173" s="790">
        <v>0</v>
      </c>
      <c r="E173" s="731" t="s">
        <v>132</v>
      </c>
      <c r="F173" s="790">
        <v>0</v>
      </c>
    </row>
    <row r="174" spans="2:6">
      <c r="B174" s="731" t="s">
        <v>133</v>
      </c>
      <c r="C174" s="790">
        <v>0</v>
      </c>
      <c r="E174" s="731" t="s">
        <v>133</v>
      </c>
      <c r="F174" s="790">
        <v>0</v>
      </c>
    </row>
    <row r="175" spans="2:6">
      <c r="B175" s="727" t="s">
        <v>141</v>
      </c>
      <c r="C175" s="729" t="s">
        <v>7</v>
      </c>
      <c r="E175" s="727" t="s">
        <v>141</v>
      </c>
      <c r="F175" s="843" t="s">
        <v>7</v>
      </c>
    </row>
    <row r="176" spans="2:6" ht="15" customHeight="1">
      <c r="B176" s="727" t="s">
        <v>112</v>
      </c>
      <c r="C176" s="730"/>
      <c r="E176" s="727" t="s">
        <v>112</v>
      </c>
      <c r="F176" s="844"/>
    </row>
    <row r="177" spans="2:6" ht="15" customHeight="1">
      <c r="B177" s="731" t="s">
        <v>10</v>
      </c>
      <c r="C177" s="790">
        <v>425985</v>
      </c>
      <c r="E177" s="731" t="s">
        <v>10</v>
      </c>
      <c r="F177" s="790">
        <v>388451</v>
      </c>
    </row>
    <row r="178" spans="2:6">
      <c r="B178" s="731" t="s">
        <v>113</v>
      </c>
      <c r="C178" s="790">
        <v>39725.9</v>
      </c>
      <c r="E178" s="731" t="s">
        <v>113</v>
      </c>
      <c r="F178" s="790">
        <v>28941</v>
      </c>
    </row>
    <row r="179" spans="2:6">
      <c r="B179" s="731" t="s">
        <v>114</v>
      </c>
      <c r="C179" s="790">
        <v>34874</v>
      </c>
      <c r="E179" s="731" t="s">
        <v>114</v>
      </c>
      <c r="F179" s="790">
        <v>30247.3</v>
      </c>
    </row>
    <row r="180" spans="2:6">
      <c r="B180" s="731" t="s">
        <v>115</v>
      </c>
      <c r="C180" s="790">
        <v>262081.6</v>
      </c>
      <c r="E180" s="731" t="s">
        <v>115</v>
      </c>
      <c r="F180" s="790">
        <v>238169.7</v>
      </c>
    </row>
    <row r="181" spans="2:6">
      <c r="B181" s="731" t="s">
        <v>116</v>
      </c>
      <c r="C181" s="790">
        <v>19573.2</v>
      </c>
      <c r="E181" s="731" t="s">
        <v>116</v>
      </c>
      <c r="F181" s="790">
        <v>16843.099999999999</v>
      </c>
    </row>
    <row r="182" spans="2:6">
      <c r="B182" s="731" t="s">
        <v>117</v>
      </c>
      <c r="C182" s="790">
        <v>7939.4</v>
      </c>
      <c r="E182" s="731" t="s">
        <v>117</v>
      </c>
      <c r="F182" s="790">
        <v>7021.1</v>
      </c>
    </row>
    <row r="183" spans="2:6">
      <c r="B183" s="731" t="s">
        <v>118</v>
      </c>
      <c r="C183" s="790">
        <v>1887.4</v>
      </c>
      <c r="E183" s="731" t="s">
        <v>118</v>
      </c>
      <c r="F183" s="790">
        <v>3157.9</v>
      </c>
    </row>
    <row r="184" spans="2:6" ht="30">
      <c r="B184" s="731" t="s">
        <v>119</v>
      </c>
      <c r="C184" s="790">
        <v>2762.5</v>
      </c>
      <c r="E184" s="731" t="s">
        <v>119</v>
      </c>
      <c r="F184" s="790">
        <v>5080.8999999999996</v>
      </c>
    </row>
    <row r="185" spans="2:6">
      <c r="B185" s="731" t="s">
        <v>120</v>
      </c>
      <c r="C185" s="790">
        <v>14571.4</v>
      </c>
      <c r="E185" s="731" t="s">
        <v>120</v>
      </c>
      <c r="F185" s="790">
        <v>14954.9</v>
      </c>
    </row>
    <row r="186" spans="2:6">
      <c r="B186" s="731" t="s">
        <v>121</v>
      </c>
      <c r="C186" s="790">
        <v>1775.9</v>
      </c>
      <c r="E186" s="731" t="s">
        <v>121</v>
      </c>
      <c r="F186" s="790">
        <v>491.9</v>
      </c>
    </row>
    <row r="187" spans="2:6">
      <c r="B187" s="731" t="s">
        <v>122</v>
      </c>
      <c r="C187" s="790">
        <v>3435.2</v>
      </c>
      <c r="E187" s="731" t="s">
        <v>122</v>
      </c>
      <c r="F187" s="790">
        <v>4262.5</v>
      </c>
    </row>
    <row r="188" spans="2:6">
      <c r="B188" s="731" t="s">
        <v>123</v>
      </c>
      <c r="C188" s="790">
        <v>4631.8999999999996</v>
      </c>
      <c r="E188" s="731" t="s">
        <v>123</v>
      </c>
      <c r="F188" s="790">
        <v>6056</v>
      </c>
    </row>
    <row r="189" spans="2:6">
      <c r="B189" s="731" t="s">
        <v>124</v>
      </c>
      <c r="C189" s="790">
        <v>4303.7</v>
      </c>
      <c r="E189" s="731" t="s">
        <v>124</v>
      </c>
      <c r="F189" s="790">
        <v>3500</v>
      </c>
    </row>
    <row r="190" spans="2:6">
      <c r="B190" s="731" t="s">
        <v>125</v>
      </c>
      <c r="C190" s="790">
        <v>12725.8</v>
      </c>
      <c r="E190" s="731" t="s">
        <v>125</v>
      </c>
      <c r="F190" s="790">
        <v>12975.8</v>
      </c>
    </row>
    <row r="191" spans="2:6">
      <c r="B191" s="731" t="s">
        <v>126</v>
      </c>
      <c r="C191" s="790">
        <v>14416.1</v>
      </c>
      <c r="E191" s="731" t="s">
        <v>126</v>
      </c>
      <c r="F191" s="790">
        <v>12707.6</v>
      </c>
    </row>
    <row r="192" spans="2:6" ht="30">
      <c r="B192" s="731" t="s">
        <v>127</v>
      </c>
      <c r="C192" s="790">
        <v>0</v>
      </c>
      <c r="E192" s="731" t="s">
        <v>127</v>
      </c>
      <c r="F192" s="790">
        <v>364.2</v>
      </c>
    </row>
    <row r="193" spans="2:6">
      <c r="B193" s="731" t="s">
        <v>128</v>
      </c>
      <c r="C193" s="790">
        <v>315.89999999999998</v>
      </c>
      <c r="E193" s="731" t="s">
        <v>128</v>
      </c>
      <c r="F193" s="790">
        <v>1186.4000000000001</v>
      </c>
    </row>
    <row r="194" spans="2:6">
      <c r="B194" s="731" t="s">
        <v>129</v>
      </c>
      <c r="C194" s="790">
        <v>516.20000000000005</v>
      </c>
      <c r="E194" s="731" t="s">
        <v>129</v>
      </c>
      <c r="F194" s="790">
        <v>549.79999999999995</v>
      </c>
    </row>
    <row r="195" spans="2:6">
      <c r="B195" s="731" t="s">
        <v>130</v>
      </c>
      <c r="C195" s="790">
        <v>6.8</v>
      </c>
      <c r="E195" s="731" t="s">
        <v>130</v>
      </c>
      <c r="F195" s="790">
        <v>973.9</v>
      </c>
    </row>
    <row r="196" spans="2:6">
      <c r="B196" s="731" t="s">
        <v>131</v>
      </c>
      <c r="C196" s="790">
        <v>442.1</v>
      </c>
      <c r="E196" s="731" t="s">
        <v>131</v>
      </c>
      <c r="F196" s="790">
        <v>967</v>
      </c>
    </row>
    <row r="197" spans="2:6" ht="30">
      <c r="B197" s="731" t="s">
        <v>132</v>
      </c>
      <c r="C197" s="790">
        <v>0</v>
      </c>
      <c r="E197" s="731" t="s">
        <v>132</v>
      </c>
      <c r="F197" s="790">
        <v>0</v>
      </c>
    </row>
    <row r="198" spans="2:6">
      <c r="B198" s="731" t="s">
        <v>133</v>
      </c>
      <c r="C198" s="790">
        <v>0</v>
      </c>
      <c r="E198" s="731" t="s">
        <v>133</v>
      </c>
      <c r="F198" s="790">
        <v>0</v>
      </c>
    </row>
    <row r="199" spans="2:6">
      <c r="B199" s="727" t="s">
        <v>142</v>
      </c>
      <c r="C199" s="843" t="s">
        <v>7</v>
      </c>
      <c r="E199" s="727" t="s">
        <v>143</v>
      </c>
      <c r="F199" s="843" t="s">
        <v>7</v>
      </c>
    </row>
    <row r="200" spans="2:6" ht="15" customHeight="1">
      <c r="B200" s="727" t="s">
        <v>144</v>
      </c>
      <c r="C200" s="844"/>
      <c r="E200" s="727" t="s">
        <v>144</v>
      </c>
      <c r="F200" s="844"/>
    </row>
    <row r="201" spans="2:6" ht="15" customHeight="1">
      <c r="B201" s="731" t="s">
        <v>10</v>
      </c>
      <c r="C201" s="790">
        <v>307264</v>
      </c>
      <c r="E201" s="731" t="s">
        <v>10</v>
      </c>
      <c r="F201" s="790">
        <v>285775</v>
      </c>
    </row>
    <row r="202" spans="2:6">
      <c r="B202" s="731" t="s">
        <v>113</v>
      </c>
      <c r="C202" s="790">
        <v>19082</v>
      </c>
      <c r="E202" s="731" t="s">
        <v>113</v>
      </c>
      <c r="F202" s="790">
        <v>13839</v>
      </c>
    </row>
    <row r="203" spans="2:6">
      <c r="B203" s="731" t="s">
        <v>114</v>
      </c>
      <c r="C203" s="790">
        <v>15657</v>
      </c>
      <c r="E203" s="731" t="s">
        <v>114</v>
      </c>
      <c r="F203" s="790">
        <v>29728</v>
      </c>
    </row>
    <row r="204" spans="2:6">
      <c r="B204" s="731" t="s">
        <v>115</v>
      </c>
      <c r="C204" s="790">
        <v>197151</v>
      </c>
      <c r="E204" s="731" t="s">
        <v>115</v>
      </c>
      <c r="F204" s="790">
        <v>180397</v>
      </c>
    </row>
    <row r="205" spans="2:6">
      <c r="B205" s="731" t="s">
        <v>116</v>
      </c>
      <c r="C205" s="790">
        <v>7317</v>
      </c>
      <c r="E205" s="731" t="s">
        <v>116</v>
      </c>
      <c r="F205" s="790">
        <v>7016</v>
      </c>
    </row>
    <row r="206" spans="2:6">
      <c r="B206" s="731" t="s">
        <v>117</v>
      </c>
      <c r="C206" s="790">
        <v>2584</v>
      </c>
      <c r="E206" s="731" t="s">
        <v>117</v>
      </c>
      <c r="F206" s="790">
        <v>2695</v>
      </c>
    </row>
    <row r="207" spans="2:6">
      <c r="B207" s="731" t="s">
        <v>118</v>
      </c>
      <c r="C207" s="790">
        <v>2119</v>
      </c>
      <c r="E207" s="731" t="s">
        <v>118</v>
      </c>
      <c r="F207" s="790">
        <v>1273</v>
      </c>
    </row>
    <row r="208" spans="2:6" ht="30">
      <c r="B208" s="731" t="s">
        <v>119</v>
      </c>
      <c r="C208" s="790">
        <v>0</v>
      </c>
      <c r="E208" s="731" t="s">
        <v>119</v>
      </c>
      <c r="F208" s="790">
        <v>2</v>
      </c>
    </row>
    <row r="209" spans="2:6">
      <c r="B209" s="731" t="s">
        <v>120</v>
      </c>
      <c r="C209" s="790">
        <v>14539</v>
      </c>
      <c r="E209" s="731" t="s">
        <v>120</v>
      </c>
      <c r="F209" s="790">
        <v>12337</v>
      </c>
    </row>
    <row r="210" spans="2:6">
      <c r="B210" s="731" t="s">
        <v>121</v>
      </c>
      <c r="C210" s="790">
        <v>1415</v>
      </c>
      <c r="E210" s="731" t="s">
        <v>121</v>
      </c>
      <c r="F210" s="790">
        <v>2481</v>
      </c>
    </row>
    <row r="211" spans="2:6">
      <c r="B211" s="731" t="s">
        <v>122</v>
      </c>
      <c r="C211" s="790">
        <v>5372</v>
      </c>
      <c r="E211" s="731" t="s">
        <v>122</v>
      </c>
      <c r="F211" s="790">
        <v>4516</v>
      </c>
    </row>
    <row r="212" spans="2:6">
      <c r="B212" s="731" t="s">
        <v>123</v>
      </c>
      <c r="C212" s="790">
        <v>15166</v>
      </c>
      <c r="E212" s="731" t="s">
        <v>123</v>
      </c>
      <c r="F212" s="790">
        <v>12754</v>
      </c>
    </row>
    <row r="213" spans="2:6">
      <c r="B213" s="731" t="s">
        <v>124</v>
      </c>
      <c r="C213" s="790">
        <v>819</v>
      </c>
      <c r="E213" s="731" t="s">
        <v>124</v>
      </c>
      <c r="F213" s="790">
        <v>699</v>
      </c>
    </row>
    <row r="214" spans="2:6">
      <c r="B214" s="731" t="s">
        <v>125</v>
      </c>
      <c r="C214" s="790">
        <v>17005</v>
      </c>
      <c r="E214" s="731" t="s">
        <v>125</v>
      </c>
      <c r="F214" s="790">
        <v>10541</v>
      </c>
    </row>
    <row r="215" spans="2:6">
      <c r="B215" s="731" t="s">
        <v>126</v>
      </c>
      <c r="C215" s="790">
        <v>7880</v>
      </c>
      <c r="E215" s="731" t="s">
        <v>126</v>
      </c>
      <c r="F215" s="790">
        <v>5996</v>
      </c>
    </row>
    <row r="216" spans="2:6" ht="30">
      <c r="B216" s="731" t="s">
        <v>127</v>
      </c>
      <c r="C216" s="790">
        <v>701</v>
      </c>
      <c r="E216" s="731" t="s">
        <v>127</v>
      </c>
      <c r="F216" s="790">
        <v>748</v>
      </c>
    </row>
    <row r="217" spans="2:6">
      <c r="B217" s="731" t="s">
        <v>128</v>
      </c>
      <c r="C217" s="790">
        <v>225</v>
      </c>
      <c r="E217" s="731" t="s">
        <v>128</v>
      </c>
      <c r="F217" s="790">
        <v>384</v>
      </c>
    </row>
    <row r="218" spans="2:6">
      <c r="B218" s="731" t="s">
        <v>129</v>
      </c>
      <c r="C218" s="790">
        <v>175</v>
      </c>
      <c r="E218" s="731" t="s">
        <v>129</v>
      </c>
      <c r="F218" s="790">
        <v>253</v>
      </c>
    </row>
    <row r="219" spans="2:6">
      <c r="B219" s="731" t="s">
        <v>130</v>
      </c>
      <c r="C219" s="790">
        <v>13</v>
      </c>
      <c r="E219" s="731" t="s">
        <v>130</v>
      </c>
      <c r="F219" s="790">
        <v>28</v>
      </c>
    </row>
    <row r="220" spans="2:6">
      <c r="B220" s="731" t="s">
        <v>131</v>
      </c>
      <c r="C220" s="790">
        <v>44</v>
      </c>
      <c r="E220" s="731" t="s">
        <v>131</v>
      </c>
      <c r="F220" s="790">
        <v>88</v>
      </c>
    </row>
    <row r="221" spans="2:6" ht="30">
      <c r="B221" s="731" t="s">
        <v>132</v>
      </c>
      <c r="C221" s="790">
        <v>0</v>
      </c>
      <c r="E221" s="731" t="s">
        <v>132</v>
      </c>
      <c r="F221" s="790">
        <v>0</v>
      </c>
    </row>
    <row r="222" spans="2:6">
      <c r="B222" s="731" t="s">
        <v>133</v>
      </c>
      <c r="C222" s="790">
        <v>0</v>
      </c>
      <c r="E222" s="731" t="s">
        <v>133</v>
      </c>
      <c r="F222" s="790">
        <v>0</v>
      </c>
    </row>
    <row r="223" spans="2:6">
      <c r="B223" s="727" t="s">
        <v>145</v>
      </c>
      <c r="C223" s="729" t="s">
        <v>7</v>
      </c>
      <c r="D223" s="793" t="s">
        <v>105</v>
      </c>
      <c r="E223" s="727" t="s">
        <v>145</v>
      </c>
      <c r="F223" s="843" t="s">
        <v>7</v>
      </c>
    </row>
    <row r="224" spans="2:6">
      <c r="B224" s="727" t="s">
        <v>146</v>
      </c>
      <c r="C224" s="730"/>
      <c r="E224" s="727" t="s">
        <v>146</v>
      </c>
      <c r="F224" s="844"/>
    </row>
    <row r="225" spans="2:6">
      <c r="B225" s="731" t="s">
        <v>10</v>
      </c>
      <c r="C225" s="790">
        <v>3845469.63</v>
      </c>
      <c r="E225" s="731" t="s">
        <v>10</v>
      </c>
      <c r="F225" s="790">
        <v>3229896.94</v>
      </c>
    </row>
    <row r="226" spans="2:6">
      <c r="B226" s="731" t="s">
        <v>113</v>
      </c>
      <c r="C226" s="790">
        <v>361144.69</v>
      </c>
      <c r="E226" s="731" t="s">
        <v>113</v>
      </c>
      <c r="F226" s="790">
        <v>256011.86</v>
      </c>
    </row>
    <row r="227" spans="2:6">
      <c r="B227" s="731" t="s">
        <v>114</v>
      </c>
      <c r="C227" s="790">
        <v>414907.42</v>
      </c>
      <c r="E227" s="731" t="s">
        <v>114</v>
      </c>
      <c r="F227" s="790">
        <v>481709.38</v>
      </c>
    </row>
    <row r="228" spans="2:6">
      <c r="B228" s="731" t="s">
        <v>115</v>
      </c>
      <c r="C228" s="790">
        <v>2403412.61</v>
      </c>
      <c r="E228" s="731" t="s">
        <v>115</v>
      </c>
      <c r="F228" s="790">
        <v>1925008.98</v>
      </c>
    </row>
    <row r="229" spans="2:6">
      <c r="B229" s="731" t="s">
        <v>116</v>
      </c>
      <c r="C229" s="790">
        <v>55795.61</v>
      </c>
      <c r="E229" s="731" t="s">
        <v>116</v>
      </c>
      <c r="F229" s="790">
        <v>68826.33</v>
      </c>
    </row>
    <row r="230" spans="2:6">
      <c r="B230" s="731" t="s">
        <v>117</v>
      </c>
      <c r="C230" s="790">
        <v>11094.55</v>
      </c>
      <c r="E230" s="731" t="s">
        <v>117</v>
      </c>
      <c r="F230" s="790">
        <v>14357.12</v>
      </c>
    </row>
    <row r="231" spans="2:6">
      <c r="B231" s="731" t="s">
        <v>118</v>
      </c>
      <c r="C231" s="790">
        <v>12523.96</v>
      </c>
      <c r="E231" s="731" t="s">
        <v>118</v>
      </c>
      <c r="F231" s="790">
        <v>14208.42</v>
      </c>
    </row>
    <row r="232" spans="2:6" ht="30">
      <c r="B232" s="731" t="s">
        <v>119</v>
      </c>
      <c r="C232" s="790">
        <v>33118.1</v>
      </c>
      <c r="E232" s="731" t="s">
        <v>119</v>
      </c>
      <c r="F232" s="790">
        <v>27366.73</v>
      </c>
    </row>
    <row r="233" spans="2:6">
      <c r="B233" s="731" t="s">
        <v>120</v>
      </c>
      <c r="C233" s="790">
        <v>51828.800000000003</v>
      </c>
      <c r="E233" s="731" t="s">
        <v>120</v>
      </c>
      <c r="F233" s="790">
        <v>16460</v>
      </c>
    </row>
    <row r="234" spans="2:6">
      <c r="B234" s="731" t="s">
        <v>121</v>
      </c>
      <c r="C234" s="790">
        <v>7679.05</v>
      </c>
      <c r="E234" s="731" t="s">
        <v>121</v>
      </c>
      <c r="F234" s="790">
        <v>8718.82</v>
      </c>
    </row>
    <row r="235" spans="2:6">
      <c r="B235" s="731" t="s">
        <v>122</v>
      </c>
      <c r="C235" s="790">
        <v>29678.02</v>
      </c>
      <c r="E235" s="731" t="s">
        <v>122</v>
      </c>
      <c r="F235" s="790">
        <v>25755.88</v>
      </c>
    </row>
    <row r="236" spans="2:6">
      <c r="B236" s="731" t="s">
        <v>123</v>
      </c>
      <c r="C236" s="790">
        <v>37899.06</v>
      </c>
      <c r="E236" s="731" t="s">
        <v>123</v>
      </c>
      <c r="F236" s="790">
        <v>45825.59</v>
      </c>
    </row>
    <row r="237" spans="2:6">
      <c r="B237" s="731" t="s">
        <v>124</v>
      </c>
      <c r="C237" s="790">
        <v>35102.42</v>
      </c>
      <c r="E237" s="731" t="s">
        <v>124</v>
      </c>
      <c r="F237" s="790">
        <v>24262.61</v>
      </c>
    </row>
    <row r="238" spans="2:6">
      <c r="B238" s="731" t="s">
        <v>125</v>
      </c>
      <c r="C238" s="790">
        <v>258586.06</v>
      </c>
      <c r="E238" s="731" t="s">
        <v>125</v>
      </c>
      <c r="F238" s="790">
        <v>196802.39</v>
      </c>
    </row>
    <row r="239" spans="2:6">
      <c r="B239" s="731" t="s">
        <v>126</v>
      </c>
      <c r="C239" s="790">
        <v>67774.52</v>
      </c>
      <c r="E239" s="731" t="s">
        <v>126</v>
      </c>
      <c r="F239" s="790">
        <v>68997.009999999995</v>
      </c>
    </row>
    <row r="240" spans="2:6" ht="30">
      <c r="B240" s="731" t="s">
        <v>127</v>
      </c>
      <c r="C240" s="790">
        <v>47.33</v>
      </c>
      <c r="E240" s="731" t="s">
        <v>127</v>
      </c>
      <c r="F240" s="790">
        <v>14.62</v>
      </c>
    </row>
    <row r="241" spans="2:6">
      <c r="B241" s="731" t="s">
        <v>128</v>
      </c>
      <c r="C241" s="790">
        <v>50.96</v>
      </c>
      <c r="E241" s="731" t="s">
        <v>128</v>
      </c>
      <c r="F241" s="790">
        <v>81.349999999999994</v>
      </c>
    </row>
    <row r="242" spans="2:6">
      <c r="B242" s="731" t="s">
        <v>130</v>
      </c>
      <c r="C242" s="790">
        <v>1392.85</v>
      </c>
      <c r="E242" s="731" t="s">
        <v>130</v>
      </c>
      <c r="F242" s="790">
        <v>1116.55</v>
      </c>
    </row>
    <row r="243" spans="2:6">
      <c r="B243" s="731" t="s">
        <v>131</v>
      </c>
      <c r="C243" s="790">
        <v>2896.15</v>
      </c>
      <c r="E243" s="731" t="s">
        <v>131</v>
      </c>
      <c r="F243" s="790">
        <v>3416.13</v>
      </c>
    </row>
    <row r="244" spans="2:6">
      <c r="B244" s="731" t="s">
        <v>147</v>
      </c>
      <c r="C244" s="790">
        <v>60537.46</v>
      </c>
      <c r="E244" s="731" t="s">
        <v>147</v>
      </c>
      <c r="F244" s="790">
        <v>50957.16</v>
      </c>
    </row>
    <row r="246" spans="2:6" ht="20.100000000000001" customHeight="1">
      <c r="B246" s="723" t="s">
        <v>148</v>
      </c>
      <c r="E246" s="723" t="s">
        <v>148</v>
      </c>
    </row>
    <row r="247" spans="2:6" ht="20.100000000000001" customHeight="1">
      <c r="B247" s="724" t="s">
        <v>149</v>
      </c>
      <c r="E247" s="724" t="s">
        <v>149</v>
      </c>
    </row>
    <row r="248" spans="2:6" ht="20.100000000000001" customHeight="1">
      <c r="B248" s="724" t="s">
        <v>107</v>
      </c>
      <c r="E248" s="724" t="s">
        <v>107</v>
      </c>
    </row>
    <row r="249" spans="2:6" ht="20.100000000000001" customHeight="1">
      <c r="B249" s="724" t="s">
        <v>150</v>
      </c>
      <c r="E249" s="724" t="s">
        <v>150</v>
      </c>
    </row>
    <row r="250" spans="2:6" ht="20.100000000000001" customHeight="1">
      <c r="B250" s="724" t="s">
        <v>108</v>
      </c>
      <c r="E250" s="724" t="s">
        <v>109</v>
      </c>
    </row>
    <row r="251" spans="2:6" ht="20.100000000000001" customHeight="1"/>
    <row r="252" spans="2:6" ht="20.100000000000001" customHeight="1">
      <c r="B252" s="725" t="s">
        <v>151</v>
      </c>
      <c r="C252" s="726" t="s">
        <v>7</v>
      </c>
      <c r="E252" s="725" t="s">
        <v>151</v>
      </c>
      <c r="F252" s="726" t="s">
        <v>7</v>
      </c>
    </row>
    <row r="253" spans="2:6" ht="20.100000000000001" customHeight="1">
      <c r="B253" s="731" t="s">
        <v>152</v>
      </c>
      <c r="C253" s="790">
        <v>219142.022</v>
      </c>
      <c r="E253" s="731" t="s">
        <v>152</v>
      </c>
      <c r="F253" s="790">
        <v>151214.82</v>
      </c>
    </row>
    <row r="254" spans="2:6" ht="20.100000000000001" customHeight="1">
      <c r="B254" s="731" t="s">
        <v>153</v>
      </c>
      <c r="C254" s="790">
        <v>262462.8</v>
      </c>
      <c r="E254" s="731" t="s">
        <v>153</v>
      </c>
      <c r="F254" s="790">
        <v>201770.625</v>
      </c>
    </row>
    <row r="255" spans="2:6" ht="20.100000000000001" customHeight="1">
      <c r="B255" s="731" t="s">
        <v>154</v>
      </c>
      <c r="C255" s="790">
        <v>4979613</v>
      </c>
      <c r="E255" s="731" t="s">
        <v>154</v>
      </c>
      <c r="F255" s="790">
        <v>3219510</v>
      </c>
    </row>
    <row r="256" spans="2:6" ht="20.100000000000001" customHeight="1">
      <c r="B256" s="731" t="s">
        <v>73</v>
      </c>
      <c r="C256" s="790">
        <v>807436.6</v>
      </c>
      <c r="E256" s="731" t="s">
        <v>73</v>
      </c>
      <c r="F256" s="790">
        <v>709971</v>
      </c>
    </row>
    <row r="257" spans="2:6" ht="20.100000000000001" customHeight="1">
      <c r="B257" s="731" t="s">
        <v>155</v>
      </c>
      <c r="C257" s="790">
        <v>2076587</v>
      </c>
      <c r="E257" s="731" t="s">
        <v>155</v>
      </c>
      <c r="F257" s="790">
        <v>1563267</v>
      </c>
    </row>
    <row r="258" spans="2:6" ht="20.100000000000001" customHeight="1">
      <c r="B258" s="731" t="s">
        <v>156</v>
      </c>
      <c r="C258" s="790">
        <v>1090674.8999999999</v>
      </c>
      <c r="E258" s="731" t="s">
        <v>156</v>
      </c>
      <c r="F258" s="790">
        <v>895958.36699999997</v>
      </c>
    </row>
    <row r="259" spans="2:6" ht="20.100000000000001" customHeight="1">
      <c r="B259" s="731" t="s">
        <v>157</v>
      </c>
      <c r="C259" s="790">
        <v>379647</v>
      </c>
      <c r="E259" s="731" t="s">
        <v>157</v>
      </c>
      <c r="F259" s="790">
        <v>260022</v>
      </c>
    </row>
    <row r="260" spans="2:6" ht="20.100000000000001" customHeight="1">
      <c r="B260" s="731" t="s">
        <v>158</v>
      </c>
      <c r="C260" s="790">
        <v>565051</v>
      </c>
      <c r="E260" s="731" t="s">
        <v>158</v>
      </c>
      <c r="F260" s="790">
        <v>519887</v>
      </c>
    </row>
    <row r="261" spans="2:6" ht="20.100000000000001" customHeight="1">
      <c r="B261" s="794" t="s">
        <v>159</v>
      </c>
      <c r="C261" s="795">
        <v>495906</v>
      </c>
      <c r="D261" s="796" t="s">
        <v>7</v>
      </c>
      <c r="E261" s="731" t="s">
        <v>160</v>
      </c>
      <c r="F261" s="790">
        <v>437707</v>
      </c>
    </row>
    <row r="262" spans="2:6">
      <c r="B262" s="731" t="s">
        <v>161</v>
      </c>
      <c r="C262" s="790">
        <v>6342601.21</v>
      </c>
      <c r="E262" s="731" t="s">
        <v>161</v>
      </c>
      <c r="F262" s="790">
        <v>5021640.45</v>
      </c>
    </row>
  </sheetData>
  <mergeCells count="16">
    <mergeCell ref="F175:F176"/>
    <mergeCell ref="C199:C200"/>
    <mergeCell ref="F199:F200"/>
    <mergeCell ref="F223:F224"/>
    <mergeCell ref="C79:C80"/>
    <mergeCell ref="F79:F80"/>
    <mergeCell ref="C103:C104"/>
    <mergeCell ref="F103:F104"/>
    <mergeCell ref="F127:F128"/>
    <mergeCell ref="F151:F152"/>
    <mergeCell ref="C7:C8"/>
    <mergeCell ref="F7:F8"/>
    <mergeCell ref="C31:C32"/>
    <mergeCell ref="F31:F32"/>
    <mergeCell ref="C55:C56"/>
    <mergeCell ref="F55:F56"/>
  </mergeCells>
  <hyperlinks>
    <hyperlink ref="D223" r:id="rId1" xr:uid="{62B3A386-819C-4ECD-9C72-44D3C4B711B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ED0E4-612D-4790-BA85-F9B0159A60F4}">
  <sheetPr codeName="Feuil7"/>
  <dimension ref="C1:I261"/>
  <sheetViews>
    <sheetView workbookViewId="0">
      <selection activeCell="D8" sqref="D8"/>
    </sheetView>
  </sheetViews>
  <sheetFormatPr baseColWidth="10" defaultColWidth="9.140625" defaultRowHeight="15"/>
  <cols>
    <col min="3" max="3" width="70" customWidth="1"/>
    <col min="4" max="6" width="12" customWidth="1"/>
    <col min="8" max="8" width="70" customWidth="1"/>
    <col min="9" max="9" width="12" customWidth="1"/>
  </cols>
  <sheetData>
    <row r="1" spans="3:9">
      <c r="C1" s="723" t="s">
        <v>105</v>
      </c>
      <c r="H1" s="723" t="s">
        <v>105</v>
      </c>
    </row>
    <row r="2" spans="3:9">
      <c r="C2" s="724" t="s">
        <v>106</v>
      </c>
      <c r="H2" s="724" t="s">
        <v>106</v>
      </c>
    </row>
    <row r="3" spans="3:9">
      <c r="C3" s="724" t="s">
        <v>107</v>
      </c>
      <c r="H3" s="724" t="s">
        <v>107</v>
      </c>
    </row>
    <row r="4" spans="3:9">
      <c r="C4" s="724" t="s">
        <v>108</v>
      </c>
      <c r="H4" s="724" t="s">
        <v>109</v>
      </c>
    </row>
    <row r="5" spans="3:9">
      <c r="C5" s="725" t="s">
        <v>110</v>
      </c>
      <c r="D5" s="726" t="s">
        <v>7</v>
      </c>
      <c r="E5" s="797"/>
      <c r="F5" s="797"/>
      <c r="H5" s="725" t="s">
        <v>110</v>
      </c>
      <c r="I5" s="726" t="s">
        <v>7</v>
      </c>
    </row>
    <row r="6" spans="3:9" ht="15" customHeight="1">
      <c r="C6" s="727" t="s">
        <v>111</v>
      </c>
      <c r="D6" s="843" t="s">
        <v>7</v>
      </c>
      <c r="E6" s="798"/>
      <c r="F6" s="798"/>
      <c r="H6" s="727" t="s">
        <v>111</v>
      </c>
      <c r="I6" s="843" t="s">
        <v>7</v>
      </c>
    </row>
    <row r="7" spans="3:9" ht="15" customHeight="1">
      <c r="C7" s="727" t="s">
        <v>112</v>
      </c>
      <c r="D7" s="844"/>
      <c r="E7" s="728"/>
      <c r="F7" s="728"/>
      <c r="H7" s="727" t="s">
        <v>112</v>
      </c>
      <c r="I7" s="844"/>
    </row>
    <row r="8" spans="3:9">
      <c r="C8" s="731" t="s">
        <v>10</v>
      </c>
      <c r="D8" s="790">
        <f>industrie!C9/industrie!C$253</f>
        <v>0.68524580374639421</v>
      </c>
      <c r="E8" s="799"/>
      <c r="F8" s="799"/>
      <c r="H8" s="731" t="s">
        <v>10</v>
      </c>
      <c r="I8" s="790">
        <f>industrie!F9/industrie!F$253</f>
        <v>0.67607291401729008</v>
      </c>
    </row>
    <row r="9" spans="3:9">
      <c r="C9" s="731" t="s">
        <v>113</v>
      </c>
      <c r="D9" s="790">
        <f>industrie!C10/industrie!C$253</f>
        <v>3.5101848243419054E-2</v>
      </c>
      <c r="E9" s="799"/>
      <c r="F9" s="799"/>
      <c r="H9" s="731" t="s">
        <v>113</v>
      </c>
      <c r="I9" s="790">
        <f>industrie!F10/industrie!F$253</f>
        <v>3.67854817404802E-2</v>
      </c>
    </row>
    <row r="10" spans="3:9">
      <c r="C10" s="731" t="s">
        <v>114</v>
      </c>
      <c r="D10" s="790">
        <f>industrie!C11/industrie!C$253</f>
        <v>3.0543817835175402E-2</v>
      </c>
      <c r="E10" s="799"/>
      <c r="F10" s="799"/>
      <c r="H10" s="731" t="s">
        <v>114</v>
      </c>
      <c r="I10" s="790">
        <f>industrie!F11/industrie!F$253</f>
        <v>3.6406762247245344E-2</v>
      </c>
    </row>
    <row r="11" spans="3:9">
      <c r="C11" s="731" t="s">
        <v>115</v>
      </c>
      <c r="D11" s="790">
        <f>industrie!C12/industrie!C$253</f>
        <v>0.45293852860406669</v>
      </c>
      <c r="E11" s="799"/>
      <c r="F11" s="799"/>
      <c r="H11" s="731" t="s">
        <v>115</v>
      </c>
      <c r="I11" s="790">
        <f>industrie!F12/industrie!F$253</f>
        <v>0.43809637177096794</v>
      </c>
    </row>
    <row r="12" spans="3:9">
      <c r="C12" s="731" t="s">
        <v>116</v>
      </c>
      <c r="D12" s="790">
        <f>industrie!C13/industrie!C$253</f>
        <v>1.716224011111844E-2</v>
      </c>
      <c r="E12" s="799"/>
      <c r="F12" s="799"/>
      <c r="H12" s="731" t="s">
        <v>116</v>
      </c>
      <c r="I12" s="790">
        <f>industrie!F13/industrie!F$253</f>
        <v>1.8860982012212823E-2</v>
      </c>
    </row>
    <row r="13" spans="3:9">
      <c r="C13" s="731" t="s">
        <v>117</v>
      </c>
      <c r="D13" s="790">
        <f>industrie!C14/industrie!C$253</f>
        <v>1.2584172468756358E-2</v>
      </c>
      <c r="E13" s="799"/>
      <c r="F13" s="799"/>
      <c r="H13" s="731" t="s">
        <v>117</v>
      </c>
      <c r="I13" s="790">
        <f>industrie!F14/industrie!F$253</f>
        <v>1.257081151172881E-2</v>
      </c>
    </row>
    <row r="14" spans="3:9">
      <c r="C14" s="731" t="s">
        <v>118</v>
      </c>
      <c r="D14" s="790">
        <f>industrie!C15/industrie!C$253</f>
        <v>1.3616886313114333E-2</v>
      </c>
      <c r="E14" s="799"/>
      <c r="F14" s="799"/>
      <c r="H14" s="731" t="s">
        <v>118</v>
      </c>
      <c r="I14" s="790">
        <f>industrie!F15/industrie!F$253</f>
        <v>1.194161392382043E-2</v>
      </c>
    </row>
    <row r="15" spans="3:9" ht="30">
      <c r="C15" s="731" t="s">
        <v>119</v>
      </c>
      <c r="D15" s="790">
        <f>industrie!C16/industrie!C$253</f>
        <v>9.5990352776794234E-3</v>
      </c>
      <c r="E15" s="799"/>
      <c r="F15" s="799"/>
      <c r="H15" s="731" t="s">
        <v>119</v>
      </c>
      <c r="I15" s="790">
        <f>industrie!F16/industrie!F$253</f>
        <v>9.9549369565760815E-3</v>
      </c>
    </row>
    <row r="16" spans="3:9">
      <c r="C16" s="731" t="s">
        <v>120</v>
      </c>
      <c r="D16" s="790">
        <f>industrie!C17/industrie!C$253</f>
        <v>2.5023146861353682E-2</v>
      </c>
      <c r="E16" s="799"/>
      <c r="F16" s="799"/>
      <c r="H16" s="731" t="s">
        <v>120</v>
      </c>
      <c r="I16" s="790">
        <f>industrie!F17/industrie!F$253</f>
        <v>2.4013916096319129E-2</v>
      </c>
    </row>
    <row r="17" spans="3:9">
      <c r="C17" s="731" t="s">
        <v>121</v>
      </c>
      <c r="D17" s="790">
        <f>industrie!C18/industrie!C$253</f>
        <v>1.2449323845337159E-3</v>
      </c>
      <c r="E17" s="799"/>
      <c r="F17" s="799"/>
      <c r="H17" s="731" t="s">
        <v>121</v>
      </c>
      <c r="I17" s="790">
        <f>industrie!F18/industrie!F$253</f>
        <v>3.6652955047660005E-3</v>
      </c>
    </row>
    <row r="18" spans="3:9">
      <c r="C18" s="731" t="s">
        <v>122</v>
      </c>
      <c r="D18" s="790">
        <f>industrie!C19/industrie!C$253</f>
        <v>1.0433462186453678E-2</v>
      </c>
      <c r="E18" s="799"/>
      <c r="F18" s="799"/>
      <c r="H18" s="731" t="s">
        <v>122</v>
      </c>
      <c r="I18" s="790">
        <f>industrie!F19/industrie!F$253</f>
        <v>9.614308967864393E-3</v>
      </c>
    </row>
    <row r="19" spans="3:9">
      <c r="C19" s="731" t="s">
        <v>123</v>
      </c>
      <c r="D19" s="790">
        <f>industrie!C20/industrie!C$253</f>
        <v>9.3835266337005865E-3</v>
      </c>
      <c r="E19" s="799"/>
      <c r="F19" s="799"/>
      <c r="H19" s="731" t="s">
        <v>123</v>
      </c>
      <c r="I19" s="790">
        <f>industrie!F20/industrie!F$253</f>
        <v>1.4488546823651277E-2</v>
      </c>
    </row>
    <row r="20" spans="3:9">
      <c r="C20" s="731" t="s">
        <v>124</v>
      </c>
      <c r="D20" s="790">
        <f>industrie!C21/industrie!C$253</f>
        <v>9.7121810804501937E-3</v>
      </c>
      <c r="E20" s="799"/>
      <c r="F20" s="799"/>
      <c r="H20" s="731" t="s">
        <v>124</v>
      </c>
      <c r="I20" s="790">
        <f>industrie!F21/industrie!F$253</f>
        <v>9.4702093353019236E-3</v>
      </c>
    </row>
    <row r="21" spans="3:9">
      <c r="C21" s="731" t="s">
        <v>125</v>
      </c>
      <c r="D21" s="790">
        <f>industrie!C22/industrie!C$253</f>
        <v>3.6007165252860539E-2</v>
      </c>
      <c r="E21" s="799"/>
      <c r="F21" s="799"/>
      <c r="H21" s="731" t="s">
        <v>125</v>
      </c>
      <c r="I21" s="790">
        <f>industrie!F22/industrie!F$253</f>
        <v>3.2140765038770669E-2</v>
      </c>
    </row>
    <row r="22" spans="3:9">
      <c r="C22" s="731" t="s">
        <v>126</v>
      </c>
      <c r="D22" s="790">
        <f>industrie!C23/industrie!C$253</f>
        <v>1.9799100877147147E-2</v>
      </c>
      <c r="E22" s="799"/>
      <c r="F22" s="799"/>
      <c r="H22" s="731" t="s">
        <v>126</v>
      </c>
      <c r="I22" s="790">
        <f>industrie!F23/industrie!F$253</f>
        <v>1.6044961730602859E-2</v>
      </c>
    </row>
    <row r="23" spans="3:9" ht="30">
      <c r="C23" s="731" t="s">
        <v>127</v>
      </c>
      <c r="D23" s="790">
        <f>industrie!C24/industrie!C$253</f>
        <v>2.0029476592125267E-4</v>
      </c>
      <c r="E23" s="799"/>
      <c r="F23" s="799"/>
      <c r="H23" s="731" t="s">
        <v>127</v>
      </c>
      <c r="I23" s="790">
        <f>industrie!F24/industrie!F$253</f>
        <v>2.3204074838696365E-4</v>
      </c>
    </row>
    <row r="24" spans="3:9">
      <c r="C24" s="731" t="s">
        <v>128</v>
      </c>
      <c r="D24" s="790">
        <f>industrie!C25/industrie!C$253</f>
        <v>7.5350678292089503E-4</v>
      </c>
      <c r="E24" s="799"/>
      <c r="F24" s="799"/>
      <c r="H24" s="731" t="s">
        <v>128</v>
      </c>
      <c r="I24" s="790">
        <f>industrie!F25/industrie!F$253</f>
        <v>5.8645045505460378E-4</v>
      </c>
    </row>
    <row r="25" spans="3:9">
      <c r="C25" s="731" t="s">
        <v>129</v>
      </c>
      <c r="D25" s="790">
        <f>industrie!C26/industrie!C$253</f>
        <v>1.6524443677899442E-4</v>
      </c>
      <c r="E25" s="799"/>
      <c r="F25" s="799"/>
      <c r="H25" s="731" t="s">
        <v>129</v>
      </c>
      <c r="I25" s="790">
        <f>industrie!F26/industrie!F$253</f>
        <v>1.1422160870211E-4</v>
      </c>
    </row>
    <row r="26" spans="3:9">
      <c r="C26" s="731" t="s">
        <v>130</v>
      </c>
      <c r="D26" s="790">
        <f>industrie!C27/industrie!C$253</f>
        <v>3.1537082376651614E-4</v>
      </c>
      <c r="E26" s="799"/>
      <c r="F26" s="799"/>
      <c r="H26" s="731" t="s">
        <v>130</v>
      </c>
      <c r="I26" s="790">
        <f>industrie!F27/industrie!F$253</f>
        <v>5.6376749315973131E-5</v>
      </c>
    </row>
    <row r="27" spans="3:9">
      <c r="C27" s="731" t="s">
        <v>131</v>
      </c>
      <c r="D27" s="790">
        <f>industrie!C28/industrie!C$253</f>
        <v>6.613428071773473E-4</v>
      </c>
      <c r="E27" s="799"/>
      <c r="F27" s="799"/>
      <c r="H27" s="731" t="s">
        <v>131</v>
      </c>
      <c r="I27" s="790">
        <f>industrie!F28/industrie!F$253</f>
        <v>1.0288607955225553E-3</v>
      </c>
    </row>
    <row r="28" spans="3:9" ht="30">
      <c r="C28" s="731" t="s">
        <v>132</v>
      </c>
      <c r="D28" s="790">
        <v>0</v>
      </c>
      <c r="E28" s="799"/>
      <c r="F28" s="799"/>
      <c r="H28" s="731" t="s">
        <v>132</v>
      </c>
      <c r="I28" s="790">
        <v>0</v>
      </c>
    </row>
    <row r="29" spans="3:9">
      <c r="C29" s="731" t="s">
        <v>133</v>
      </c>
      <c r="D29" s="790">
        <v>0</v>
      </c>
      <c r="E29" s="799"/>
      <c r="F29" s="799"/>
      <c r="H29" s="731" t="s">
        <v>133</v>
      </c>
      <c r="I29" s="790">
        <v>0</v>
      </c>
    </row>
    <row r="30" spans="3:9" ht="15" customHeight="1">
      <c r="C30" s="727" t="s">
        <v>134</v>
      </c>
      <c r="D30" s="843" t="s">
        <v>7</v>
      </c>
      <c r="E30" s="798"/>
      <c r="F30" s="798"/>
      <c r="H30" s="727" t="s">
        <v>134</v>
      </c>
      <c r="I30" s="843" t="s">
        <v>7</v>
      </c>
    </row>
    <row r="31" spans="3:9" ht="15" customHeight="1">
      <c r="C31" s="727" t="s">
        <v>112</v>
      </c>
      <c r="D31" s="844"/>
      <c r="E31" s="728"/>
      <c r="F31" s="728"/>
      <c r="H31" s="727" t="s">
        <v>112</v>
      </c>
      <c r="I31" s="844"/>
    </row>
    <row r="32" spans="3:9">
      <c r="C32" s="731" t="s">
        <v>10</v>
      </c>
      <c r="D32" s="790">
        <f>industrie!C33/industrie!C$254</f>
        <v>0.7928323556709751</v>
      </c>
      <c r="E32" s="799"/>
      <c r="F32" s="799"/>
      <c r="H32" s="731" t="s">
        <v>10</v>
      </c>
      <c r="I32" s="790">
        <f>industrie!F33/industrie!F$254</f>
        <v>0.76176411705123082</v>
      </c>
    </row>
    <row r="33" spans="3:9">
      <c r="C33" s="731" t="s">
        <v>113</v>
      </c>
      <c r="D33" s="790">
        <f>industrie!C34/industrie!C$254</f>
        <v>4.956778636820152E-2</v>
      </c>
      <c r="E33" s="799"/>
      <c r="F33" s="799"/>
      <c r="H33" s="731" t="s">
        <v>113</v>
      </c>
      <c r="I33" s="790">
        <f>industrie!F34/industrie!F$254</f>
        <v>4.3995358590974282E-2</v>
      </c>
    </row>
    <row r="34" spans="3:9">
      <c r="C34" s="731" t="s">
        <v>114</v>
      </c>
      <c r="D34" s="790">
        <f>industrie!C35/industrie!C$254</f>
        <v>6.5264487005396582E-2</v>
      </c>
      <c r="E34" s="799"/>
      <c r="F34" s="799"/>
      <c r="H34" s="731" t="s">
        <v>114</v>
      </c>
      <c r="I34" s="790">
        <f>industrie!F35/industrie!F$254</f>
        <v>7.9228202816936322E-2</v>
      </c>
    </row>
    <row r="35" spans="3:9">
      <c r="C35" s="731" t="s">
        <v>115</v>
      </c>
      <c r="D35" s="790">
        <f>industrie!C36/industrie!C$254</f>
        <v>0.43322177466673378</v>
      </c>
      <c r="E35" s="799"/>
      <c r="F35" s="799"/>
      <c r="H35" s="731" t="s">
        <v>115</v>
      </c>
      <c r="I35" s="790">
        <f>industrie!F36/industrie!F$254</f>
        <v>0.45719410345286882</v>
      </c>
    </row>
    <row r="36" spans="3:9">
      <c r="C36" s="731" t="s">
        <v>116</v>
      </c>
      <c r="D36" s="790">
        <f>industrie!C37/industrie!C$254</f>
        <v>1.8856767511434003E-2</v>
      </c>
      <c r="E36" s="799"/>
      <c r="F36" s="799"/>
      <c r="H36" s="731" t="s">
        <v>116</v>
      </c>
      <c r="I36" s="790">
        <f>industrie!F37/industrie!F$254</f>
        <v>2.4603516988659771E-2</v>
      </c>
    </row>
    <row r="37" spans="3:9">
      <c r="C37" s="731" t="s">
        <v>117</v>
      </c>
      <c r="D37" s="790">
        <f>industrie!C38/industrie!C$254</f>
        <v>2.9074215469773242E-2</v>
      </c>
      <c r="E37" s="799"/>
      <c r="F37" s="799"/>
      <c r="H37" s="731" t="s">
        <v>117</v>
      </c>
      <c r="I37" s="790">
        <f>industrie!F38/industrie!F$254</f>
        <v>2.3541325700904184E-2</v>
      </c>
    </row>
    <row r="38" spans="3:9">
      <c r="C38" s="731" t="s">
        <v>118</v>
      </c>
      <c r="D38" s="790">
        <f>industrie!C39/industrie!C$254</f>
        <v>6.7880095769762422E-3</v>
      </c>
      <c r="E38" s="799"/>
      <c r="F38" s="799"/>
      <c r="H38" s="731" t="s">
        <v>118</v>
      </c>
      <c r="I38" s="790">
        <f>industrie!F39/industrie!F$254</f>
        <v>4.111153444660242E-3</v>
      </c>
    </row>
    <row r="39" spans="3:9" ht="30">
      <c r="C39" s="731" t="s">
        <v>119</v>
      </c>
      <c r="D39" s="790">
        <f>industrie!C40/industrie!C$254</f>
        <v>3.0404308724893588E-3</v>
      </c>
      <c r="E39" s="799"/>
      <c r="F39" s="799"/>
      <c r="H39" s="731" t="s">
        <v>119</v>
      </c>
      <c r="I39" s="790">
        <f>industrie!F40/industrie!F$254</f>
        <v>4.9403375739159256E-3</v>
      </c>
    </row>
    <row r="40" spans="3:9">
      <c r="C40" s="731" t="s">
        <v>120</v>
      </c>
      <c r="D40" s="790">
        <f>industrie!C41/industrie!C$254</f>
        <v>3.6605949490746886E-2</v>
      </c>
      <c r="E40" s="799"/>
      <c r="F40" s="799"/>
      <c r="H40" s="731" t="s">
        <v>120</v>
      </c>
      <c r="I40" s="790">
        <f>industrie!F41/industrie!F$254</f>
        <v>3.1683016296351368E-2</v>
      </c>
    </row>
    <row r="41" spans="3:9">
      <c r="C41" s="731" t="s">
        <v>121</v>
      </c>
      <c r="D41" s="790">
        <f>industrie!C42/industrie!C$254</f>
        <v>1.573175322369494E-3</v>
      </c>
      <c r="E41" s="799"/>
      <c r="F41" s="799"/>
      <c r="H41" s="731" t="s">
        <v>121</v>
      </c>
      <c r="I41" s="790">
        <f>industrie!F42/industrie!F$254</f>
        <v>1.7586157548949456E-3</v>
      </c>
    </row>
    <row r="42" spans="3:9">
      <c r="C42" s="731" t="s">
        <v>122</v>
      </c>
      <c r="D42" s="790">
        <f>industrie!C43/industrie!C$254</f>
        <v>9.2912214607174803E-3</v>
      </c>
      <c r="E42" s="799"/>
      <c r="F42" s="799"/>
      <c r="H42" s="731" t="s">
        <v>122</v>
      </c>
      <c r="I42" s="790">
        <f>industrie!F43/industrie!F$254</f>
        <v>6.2003227674989848E-3</v>
      </c>
    </row>
    <row r="43" spans="3:9">
      <c r="C43" s="731" t="s">
        <v>123</v>
      </c>
      <c r="D43" s="790">
        <f>industrie!C44/industrie!C$254</f>
        <v>1.3613357778702354E-2</v>
      </c>
      <c r="E43" s="799"/>
      <c r="F43" s="799"/>
      <c r="H43" s="731" t="s">
        <v>123</v>
      </c>
      <c r="I43" s="790">
        <f>industrie!F44/industrie!F$254</f>
        <v>1.6945355648276351E-2</v>
      </c>
    </row>
    <row r="44" spans="3:9">
      <c r="C44" s="731" t="s">
        <v>124</v>
      </c>
      <c r="D44" s="790">
        <f>industrie!C45/industrie!C$254</f>
        <v>4.610558143858863E-3</v>
      </c>
      <c r="E44" s="799"/>
      <c r="F44" s="799"/>
      <c r="H44" s="731" t="s">
        <v>124</v>
      </c>
      <c r="I44" s="790">
        <f>industrie!F45/industrie!F$254</f>
        <v>2.8672310451533767E-3</v>
      </c>
    </row>
    <row r="45" spans="3:9">
      <c r="C45" s="731" t="s">
        <v>125</v>
      </c>
      <c r="D45" s="790">
        <f>industrie!C46/industrie!C$254</f>
        <v>7.8137930403851516E-2</v>
      </c>
      <c r="E45" s="799"/>
      <c r="F45" s="799"/>
      <c r="H45" s="731" t="s">
        <v>125</v>
      </c>
      <c r="I45" s="790">
        <f>industrie!F46/industrie!F$254</f>
        <v>3.8683931320527949E-2</v>
      </c>
    </row>
    <row r="46" spans="3:9">
      <c r="C46" s="731" t="s">
        <v>126</v>
      </c>
      <c r="D46" s="790">
        <f>industrie!C47/industrie!C$254</f>
        <v>3.9221558255112726E-2</v>
      </c>
      <c r="E46" s="799"/>
      <c r="F46" s="799"/>
      <c r="H46" s="731" t="s">
        <v>126</v>
      </c>
      <c r="I46" s="790">
        <f>industrie!F47/industrie!F$254</f>
        <v>2.3924686757549569E-2</v>
      </c>
    </row>
    <row r="47" spans="3:9" ht="30">
      <c r="C47" s="731" t="s">
        <v>127</v>
      </c>
      <c r="D47" s="790">
        <f>industrie!C48/industrie!C$254</f>
        <v>4.4844450337343049E-4</v>
      </c>
      <c r="E47" s="799"/>
      <c r="F47" s="799"/>
      <c r="H47" s="731" t="s">
        <v>127</v>
      </c>
      <c r="I47" s="790">
        <f>industrie!F48/industrie!F$254</f>
        <v>5.1409862064906624E-5</v>
      </c>
    </row>
    <row r="48" spans="3:9">
      <c r="C48" s="731" t="s">
        <v>128</v>
      </c>
      <c r="D48" s="790">
        <f>industrie!C49/industrie!C$254</f>
        <v>2.3127086962419058E-4</v>
      </c>
      <c r="E48" s="799"/>
      <c r="F48" s="799"/>
      <c r="H48" s="731" t="s">
        <v>128</v>
      </c>
      <c r="I48" s="790">
        <f>industrie!F49/industrie!F$254</f>
        <v>4.4186313047303095E-4</v>
      </c>
    </row>
    <row r="49" spans="3:9">
      <c r="C49" s="731" t="s">
        <v>129</v>
      </c>
      <c r="D49" s="790">
        <f>industrie!C50/industrie!C$254</f>
        <v>1.3716229499951993E-4</v>
      </c>
      <c r="E49" s="799"/>
      <c r="F49" s="799"/>
      <c r="H49" s="731" t="s">
        <v>129</v>
      </c>
      <c r="I49" s="790">
        <f>industrie!F50/industrie!F$254</f>
        <v>1.271641994467728E-4</v>
      </c>
    </row>
    <row r="50" spans="3:9">
      <c r="C50" s="731" t="s">
        <v>130</v>
      </c>
      <c r="D50" s="790">
        <f>industrie!C51/industrie!C$254</f>
        <v>1.2531299673706139E-3</v>
      </c>
      <c r="E50" s="799"/>
      <c r="F50" s="799"/>
      <c r="H50" s="731" t="s">
        <v>130</v>
      </c>
      <c r="I50" s="790">
        <f>industrie!F51/industrie!F$254</f>
        <v>5.9727723002295306E-4</v>
      </c>
    </row>
    <row r="51" spans="3:9">
      <c r="C51" s="731" t="s">
        <v>131</v>
      </c>
      <c r="D51" s="790">
        <f>industrie!C52/industrie!C$254</f>
        <v>1.8951257092433671E-3</v>
      </c>
      <c r="E51" s="799"/>
      <c r="F51" s="799"/>
      <c r="H51" s="731" t="s">
        <v>131</v>
      </c>
      <c r="I51" s="790">
        <f>industrie!F52/industrie!F$254</f>
        <v>8.6923951392825396E-4</v>
      </c>
    </row>
    <row r="52" spans="3:9" ht="30">
      <c r="C52" s="731" t="s">
        <v>132</v>
      </c>
      <c r="D52" s="790">
        <v>0</v>
      </c>
      <c r="E52" s="799"/>
      <c r="F52" s="799"/>
      <c r="H52" s="731" t="s">
        <v>132</v>
      </c>
      <c r="I52" s="790">
        <v>0</v>
      </c>
    </row>
    <row r="53" spans="3:9">
      <c r="C53" s="731" t="s">
        <v>133</v>
      </c>
      <c r="D53" s="790">
        <v>0</v>
      </c>
      <c r="E53" s="799"/>
      <c r="F53" s="799"/>
      <c r="H53" s="731" t="s">
        <v>133</v>
      </c>
      <c r="I53" s="790">
        <v>0</v>
      </c>
    </row>
    <row r="54" spans="3:9" ht="15" customHeight="1">
      <c r="C54" s="727" t="s">
        <v>135</v>
      </c>
      <c r="D54" s="843" t="s">
        <v>7</v>
      </c>
      <c r="E54" s="798"/>
      <c r="F54" s="798"/>
      <c r="H54" s="727" t="s">
        <v>135</v>
      </c>
      <c r="I54" s="843" t="s">
        <v>7</v>
      </c>
    </row>
    <row r="55" spans="3:9" ht="15" customHeight="1">
      <c r="C55" s="727" t="s">
        <v>136</v>
      </c>
      <c r="D55" s="844"/>
      <c r="E55" s="728"/>
      <c r="F55" s="728"/>
      <c r="H55" s="727" t="s">
        <v>136</v>
      </c>
      <c r="I55" s="844"/>
    </row>
    <row r="56" spans="3:9">
      <c r="C56" s="731" t="s">
        <v>10</v>
      </c>
      <c r="D56" s="790">
        <f>industrie!C57/industrie!C$255</f>
        <v>0.75120456147897441</v>
      </c>
      <c r="E56" s="799"/>
      <c r="F56" s="799"/>
      <c r="H56" s="731" t="s">
        <v>10</v>
      </c>
      <c r="I56" s="790">
        <f>industrie!F57/industrie!F$255</f>
        <v>0.74072141412823689</v>
      </c>
    </row>
    <row r="57" spans="3:9">
      <c r="C57" s="731" t="s">
        <v>113</v>
      </c>
      <c r="D57" s="790">
        <f>industrie!C58/industrie!C$255</f>
        <v>2.8611862006143851E-2</v>
      </c>
      <c r="E57" s="799"/>
      <c r="F57" s="799"/>
      <c r="H57" s="731" t="s">
        <v>113</v>
      </c>
      <c r="I57" s="790">
        <f>industrie!F58/industrie!F$255</f>
        <v>3.3312212106811283E-2</v>
      </c>
    </row>
    <row r="58" spans="3:9">
      <c r="C58" s="731" t="s">
        <v>114</v>
      </c>
      <c r="D58" s="790">
        <f>industrie!C59/industrie!C$255</f>
        <v>2.6713722532253008E-2</v>
      </c>
      <c r="E58" s="799"/>
      <c r="F58" s="799"/>
      <c r="H58" s="731" t="s">
        <v>114</v>
      </c>
      <c r="I58" s="790">
        <f>industrie!F59/industrie!F$255</f>
        <v>4.1022391606176094E-2</v>
      </c>
    </row>
    <row r="59" spans="3:9">
      <c r="C59" s="731" t="s">
        <v>115</v>
      </c>
      <c r="D59" s="790">
        <f>industrie!C60/industrie!C$255</f>
        <v>0.57989325676513415</v>
      </c>
      <c r="E59" s="799"/>
      <c r="F59" s="799"/>
      <c r="H59" s="731" t="s">
        <v>115</v>
      </c>
      <c r="I59" s="790">
        <f>industrie!F60/industrie!F$255</f>
        <v>0.54232973340663637</v>
      </c>
    </row>
    <row r="60" spans="3:9">
      <c r="C60" s="731" t="s">
        <v>116</v>
      </c>
      <c r="D60" s="790">
        <f>industrie!C61/industrie!C$255</f>
        <v>1.9453921419194622E-2</v>
      </c>
      <c r="E60" s="799"/>
      <c r="F60" s="799"/>
      <c r="H60" s="731" t="s">
        <v>116</v>
      </c>
      <c r="I60" s="790">
        <f>industrie!F61/industrie!F$255</f>
        <v>2.534516122018568E-2</v>
      </c>
    </row>
    <row r="61" spans="3:9">
      <c r="C61" s="731" t="s">
        <v>117</v>
      </c>
      <c r="D61" s="790">
        <f>industrie!C62/industrie!C$255</f>
        <v>3.8826310398016872E-3</v>
      </c>
      <c r="E61" s="799"/>
      <c r="F61" s="799"/>
      <c r="H61" s="731" t="s">
        <v>117</v>
      </c>
      <c r="I61" s="790">
        <f>industrie!F62/industrie!F$255</f>
        <v>4.5376470332441892E-3</v>
      </c>
    </row>
    <row r="62" spans="3:9">
      <c r="C62" s="731" t="s">
        <v>118</v>
      </c>
      <c r="D62" s="790">
        <f>industrie!C63/industrie!C$255</f>
        <v>4.9955689327664619E-3</v>
      </c>
      <c r="E62" s="799"/>
      <c r="F62" s="799"/>
      <c r="H62" s="731" t="s">
        <v>118</v>
      </c>
      <c r="I62" s="790">
        <f>industrie!F63/industrie!F$255</f>
        <v>4.7162456398644513E-3</v>
      </c>
    </row>
    <row r="63" spans="3:9" ht="30">
      <c r="C63" s="731" t="s">
        <v>119</v>
      </c>
      <c r="D63" s="790">
        <f>industrie!C64/industrie!C$255</f>
        <v>1.0760073122148247E-2</v>
      </c>
      <c r="E63" s="799"/>
      <c r="F63" s="799"/>
      <c r="H63" s="731" t="s">
        <v>119</v>
      </c>
      <c r="I63" s="790">
        <f>industrie!F64/industrie!F$255</f>
        <v>1.2373311466651757E-2</v>
      </c>
    </row>
    <row r="64" spans="3:9">
      <c r="C64" s="731" t="s">
        <v>120</v>
      </c>
      <c r="D64" s="790">
        <f>industrie!C65/industrie!C$255</f>
        <v>1.5741183099971825E-2</v>
      </c>
      <c r="E64" s="799"/>
      <c r="F64" s="799"/>
      <c r="H64" s="731" t="s">
        <v>120</v>
      </c>
      <c r="I64" s="790">
        <f>industrie!F65/industrie!F$255</f>
        <v>2.1061900724023221E-2</v>
      </c>
    </row>
    <row r="65" spans="3:9">
      <c r="C65" s="731" t="s">
        <v>121</v>
      </c>
      <c r="D65" s="790">
        <f>industrie!C66/industrie!C$255</f>
        <v>1.0717700351412852E-3</v>
      </c>
      <c r="E65" s="799"/>
      <c r="F65" s="799"/>
      <c r="H65" s="731" t="s">
        <v>121</v>
      </c>
      <c r="I65" s="790">
        <f>industrie!F66/industrie!F$255</f>
        <v>1.0961295352398346E-3</v>
      </c>
    </row>
    <row r="66" spans="3:9">
      <c r="C66" s="731" t="s">
        <v>122</v>
      </c>
      <c r="D66" s="790">
        <f>industrie!C67/industrie!C$255</f>
        <v>7.3967595473784812E-3</v>
      </c>
      <c r="E66" s="799"/>
      <c r="F66" s="799"/>
      <c r="H66" s="731" t="s">
        <v>122</v>
      </c>
      <c r="I66" s="790">
        <f>industrie!F67/industrie!F$255</f>
        <v>6.2236178797394634E-3</v>
      </c>
    </row>
    <row r="67" spans="3:9">
      <c r="C67" s="731" t="s">
        <v>123</v>
      </c>
      <c r="D67" s="790">
        <f>industrie!C68/industrie!C$255</f>
        <v>5.9109011081784867E-3</v>
      </c>
      <c r="E67" s="799"/>
      <c r="F67" s="799"/>
      <c r="H67" s="731" t="s">
        <v>123</v>
      </c>
      <c r="I67" s="790">
        <f>industrie!F68/industrie!F$255</f>
        <v>7.8592705101086808E-3</v>
      </c>
    </row>
    <row r="68" spans="3:9">
      <c r="C68" s="731" t="s">
        <v>124</v>
      </c>
      <c r="D68" s="790">
        <f>industrie!C69/industrie!C$255</f>
        <v>4.8513810209749233E-3</v>
      </c>
      <c r="E68" s="799"/>
      <c r="F68" s="799"/>
      <c r="H68" s="731" t="s">
        <v>124</v>
      </c>
      <c r="I68" s="790">
        <f>industrie!F69/industrie!F$255</f>
        <v>4.014275464278726E-3</v>
      </c>
    </row>
    <row r="69" spans="3:9">
      <c r="C69" s="731" t="s">
        <v>125</v>
      </c>
      <c r="D69" s="790">
        <f>industrie!C70/industrie!C$255</f>
        <v>3.0721664514893023E-2</v>
      </c>
      <c r="E69" s="799"/>
      <c r="F69" s="799"/>
      <c r="H69" s="731" t="s">
        <v>125</v>
      </c>
      <c r="I69" s="790">
        <f>industrie!F70/industrie!F$255</f>
        <v>2.5227752049224884E-2</v>
      </c>
    </row>
    <row r="70" spans="3:9">
      <c r="C70" s="731" t="s">
        <v>126</v>
      </c>
      <c r="D70" s="790">
        <f>industrie!C71/industrie!C$255</f>
        <v>9.0342361946601068E-3</v>
      </c>
      <c r="E70" s="799"/>
      <c r="F70" s="799"/>
      <c r="H70" s="731" t="s">
        <v>126</v>
      </c>
      <c r="I70" s="790">
        <f>industrie!F71/industrie!F$255</f>
        <v>8.3891648107941898E-3</v>
      </c>
    </row>
    <row r="71" spans="3:9" ht="30">
      <c r="C71" s="731" t="s">
        <v>127</v>
      </c>
      <c r="D71" s="790">
        <f>industrie!C72/industrie!C$255</f>
        <v>3.9440815983089451E-4</v>
      </c>
      <c r="E71" s="799"/>
      <c r="F71" s="799"/>
      <c r="H71" s="731" t="s">
        <v>127</v>
      </c>
      <c r="I71" s="790">
        <f>industrie!F72/industrie!F$255</f>
        <v>3.6371994496056854E-4</v>
      </c>
    </row>
    <row r="72" spans="3:9">
      <c r="C72" s="731" t="s">
        <v>128</v>
      </c>
      <c r="D72" s="790">
        <f>industrie!C73/industrie!C$255</f>
        <v>3.8999014582056878E-4</v>
      </c>
      <c r="E72" s="799"/>
      <c r="F72" s="799"/>
      <c r="H72" s="731" t="s">
        <v>128</v>
      </c>
      <c r="I72" s="790">
        <f>industrie!F73/industrie!F$255</f>
        <v>3.8887905302359676E-4</v>
      </c>
    </row>
    <row r="73" spans="3:9">
      <c r="C73" s="731" t="s">
        <v>129</v>
      </c>
      <c r="D73" s="790">
        <f>industrie!C74/industrie!C$255</f>
        <v>4.3376864828652349E-5</v>
      </c>
      <c r="E73" s="799"/>
      <c r="F73" s="799"/>
      <c r="H73" s="731" t="s">
        <v>129</v>
      </c>
      <c r="I73" s="790">
        <f>industrie!F74/industrie!F$255</f>
        <v>6.8643986196657256E-5</v>
      </c>
    </row>
    <row r="74" spans="3:9">
      <c r="C74" s="731" t="s">
        <v>130</v>
      </c>
      <c r="D74" s="790">
        <f>industrie!C75/industrie!C$255</f>
        <v>1.988106304646566E-5</v>
      </c>
      <c r="E74" s="799"/>
      <c r="F74" s="799"/>
      <c r="H74" s="731" t="s">
        <v>130</v>
      </c>
      <c r="I74" s="790">
        <f>industrie!F75/industrie!F$255</f>
        <v>3.32348711449879E-5</v>
      </c>
    </row>
    <row r="75" spans="3:9">
      <c r="C75" s="731" t="s">
        <v>131</v>
      </c>
      <c r="D75" s="790">
        <f>industrie!C76/industrie!C$255</f>
        <v>1.3179739068076173E-3</v>
      </c>
      <c r="E75" s="799"/>
      <c r="F75" s="799"/>
      <c r="H75" s="731" t="s">
        <v>131</v>
      </c>
      <c r="I75" s="790">
        <f>industrie!F76/industrie!F$255</f>
        <v>2.3581228199322257E-3</v>
      </c>
    </row>
    <row r="76" spans="3:9" ht="30">
      <c r="C76" s="731" t="s">
        <v>132</v>
      </c>
      <c r="D76" s="790">
        <v>0</v>
      </c>
      <c r="E76" s="799"/>
      <c r="F76" s="799"/>
      <c r="H76" s="731" t="s">
        <v>132</v>
      </c>
      <c r="I76" s="790">
        <v>0</v>
      </c>
    </row>
    <row r="77" spans="3:9">
      <c r="C77" s="731" t="s">
        <v>133</v>
      </c>
      <c r="D77" s="790">
        <v>0</v>
      </c>
      <c r="E77" s="799"/>
      <c r="F77" s="799"/>
      <c r="H77" s="731" t="s">
        <v>133</v>
      </c>
      <c r="I77" s="790">
        <v>0</v>
      </c>
    </row>
    <row r="78" spans="3:9" ht="15" customHeight="1">
      <c r="C78" s="727" t="s">
        <v>137</v>
      </c>
      <c r="D78" s="843" t="s">
        <v>7</v>
      </c>
      <c r="E78" s="798"/>
      <c r="F78" s="798"/>
      <c r="H78" s="727" t="s">
        <v>137</v>
      </c>
      <c r="I78" s="843" t="s">
        <v>7</v>
      </c>
    </row>
    <row r="79" spans="3:9" ht="15" customHeight="1">
      <c r="C79" s="727" t="s">
        <v>112</v>
      </c>
      <c r="D79" s="844"/>
      <c r="E79" s="728"/>
      <c r="F79" s="728"/>
      <c r="H79" s="727" t="s">
        <v>112</v>
      </c>
      <c r="I79" s="844"/>
    </row>
    <row r="80" spans="3:9">
      <c r="C80" s="731" t="s">
        <v>10</v>
      </c>
      <c r="D80" s="790">
        <f>industrie!C81/industrie!C$256</f>
        <v>0.71746066502311145</v>
      </c>
      <c r="E80" s="799"/>
      <c r="F80" s="799"/>
      <c r="H80" s="731" t="s">
        <v>10</v>
      </c>
      <c r="I80" s="790">
        <f>industrie!F81/industrie!F$256</f>
        <v>0.71460858260407822</v>
      </c>
    </row>
    <row r="81" spans="3:9">
      <c r="C81" s="731" t="s">
        <v>113</v>
      </c>
      <c r="D81" s="790">
        <f>industrie!C82/industrie!C$256</f>
        <v>5.7390883692911621E-2</v>
      </c>
      <c r="E81" s="799"/>
      <c r="F81" s="799"/>
      <c r="H81" s="731" t="s">
        <v>113</v>
      </c>
      <c r="I81" s="790">
        <f>industrie!F82/industrie!F$256</f>
        <v>5.3475367303734943E-2</v>
      </c>
    </row>
    <row r="82" spans="3:9">
      <c r="C82" s="731" t="s">
        <v>114</v>
      </c>
      <c r="D82" s="790">
        <f>industrie!C83/industrie!C$256</f>
        <v>3.0744085665673319E-2</v>
      </c>
      <c r="E82" s="799"/>
      <c r="F82" s="799"/>
      <c r="H82" s="731" t="s">
        <v>114</v>
      </c>
      <c r="I82" s="790">
        <f>industrie!F83/industrie!F$256</f>
        <v>4.9283576371429258E-2</v>
      </c>
    </row>
    <row r="83" spans="3:9">
      <c r="C83" s="731" t="s">
        <v>115</v>
      </c>
      <c r="D83" s="790">
        <f>industrie!C84/industrie!C$256</f>
        <v>0.45086264358093253</v>
      </c>
      <c r="E83" s="799"/>
      <c r="F83" s="799"/>
      <c r="H83" s="731" t="s">
        <v>115</v>
      </c>
      <c r="I83" s="790">
        <f>industrie!F84/industrie!F$256</f>
        <v>0.43894875987892468</v>
      </c>
    </row>
    <row r="84" spans="3:9">
      <c r="C84" s="731" t="s">
        <v>116</v>
      </c>
      <c r="D84" s="790">
        <f>industrie!C85/industrie!C$256</f>
        <v>2.1913547144134907E-2</v>
      </c>
      <c r="E84" s="799"/>
      <c r="F84" s="799"/>
      <c r="H84" s="731" t="s">
        <v>116</v>
      </c>
      <c r="I84" s="790">
        <f>industrie!F85/industrie!F$256</f>
        <v>1.9705241481694322E-2</v>
      </c>
    </row>
    <row r="85" spans="3:9">
      <c r="C85" s="731" t="s">
        <v>117</v>
      </c>
      <c r="D85" s="790">
        <f>industrie!C86/industrie!C$256</f>
        <v>9.1218307418811581E-3</v>
      </c>
      <c r="E85" s="799"/>
      <c r="F85" s="799"/>
      <c r="H85" s="731" t="s">
        <v>117</v>
      </c>
      <c r="I85" s="790">
        <f>industrie!F86/industrie!F$256</f>
        <v>1.3021743141621276E-2</v>
      </c>
    </row>
    <row r="86" spans="3:9">
      <c r="C86" s="731" t="s">
        <v>118</v>
      </c>
      <c r="D86" s="790">
        <f>industrie!C87/industrie!C$256</f>
        <v>2.6194007058882394E-3</v>
      </c>
      <c r="E86" s="799"/>
      <c r="F86" s="799"/>
      <c r="H86" s="731" t="s">
        <v>118</v>
      </c>
      <c r="I86" s="790">
        <f>industrie!F87/industrie!F$256</f>
        <v>3.3616443488536855E-3</v>
      </c>
    </row>
    <row r="87" spans="3:9" ht="30">
      <c r="C87" s="731" t="s">
        <v>119</v>
      </c>
      <c r="D87" s="790">
        <f>industrie!C88/industrie!C$256</f>
        <v>6.5155580017056446E-3</v>
      </c>
      <c r="E87" s="799"/>
      <c r="F87" s="799"/>
      <c r="H87" s="731" t="s">
        <v>119</v>
      </c>
      <c r="I87" s="790">
        <f>industrie!F88/industrie!F$256</f>
        <v>8.1685730825625264E-3</v>
      </c>
    </row>
    <row r="88" spans="3:9">
      <c r="C88" s="731" t="s">
        <v>120</v>
      </c>
      <c r="D88" s="790">
        <f>industrie!C89/industrie!C$256</f>
        <v>2.1887538910175735E-2</v>
      </c>
      <c r="E88" s="799"/>
      <c r="F88" s="799"/>
      <c r="H88" s="731" t="s">
        <v>120</v>
      </c>
      <c r="I88" s="790">
        <f>industrie!F89/industrie!F$256</f>
        <v>1.5709078258126036E-2</v>
      </c>
    </row>
    <row r="89" spans="3:9">
      <c r="C89" s="731" t="s">
        <v>121</v>
      </c>
      <c r="D89" s="790">
        <f>industrie!C90/industrie!C$256</f>
        <v>1.9268385901753773E-3</v>
      </c>
      <c r="E89" s="799"/>
      <c r="F89" s="799"/>
      <c r="H89" s="731" t="s">
        <v>121</v>
      </c>
      <c r="I89" s="790">
        <f>industrie!F90/industrie!F$256</f>
        <v>3.2855285638427488E-3</v>
      </c>
    </row>
    <row r="90" spans="3:9">
      <c r="C90" s="731" t="s">
        <v>122</v>
      </c>
      <c r="D90" s="790">
        <f>industrie!C91/industrie!C$256</f>
        <v>1.1865451727107739E-2</v>
      </c>
      <c r="E90" s="799"/>
      <c r="F90" s="799"/>
      <c r="H90" s="731" t="s">
        <v>122</v>
      </c>
      <c r="I90" s="790">
        <f>industrie!F91/industrie!F$256</f>
        <v>7.439163008066527E-3</v>
      </c>
    </row>
    <row r="91" spans="3:9">
      <c r="C91" s="731" t="s">
        <v>123</v>
      </c>
      <c r="D91" s="790">
        <f>industrie!C92/industrie!C$256</f>
        <v>1.2213466667228116E-2</v>
      </c>
      <c r="E91" s="799"/>
      <c r="F91" s="799"/>
      <c r="H91" s="731" t="s">
        <v>123</v>
      </c>
      <c r="I91" s="790">
        <f>industrie!F92/industrie!F$256</f>
        <v>1.2712448818332016E-2</v>
      </c>
    </row>
    <row r="92" spans="3:9">
      <c r="C92" s="731" t="s">
        <v>124</v>
      </c>
      <c r="D92" s="790">
        <f>industrie!C93/industrie!C$256</f>
        <v>6.6748274725223012E-3</v>
      </c>
      <c r="E92" s="799"/>
      <c r="F92" s="799"/>
      <c r="H92" s="731" t="s">
        <v>124</v>
      </c>
      <c r="I92" s="790">
        <f>industrie!F93/industrie!F$256</f>
        <v>5.4016290806244201E-3</v>
      </c>
    </row>
    <row r="93" spans="3:9">
      <c r="C93" s="731" t="s">
        <v>125</v>
      </c>
      <c r="D93" s="790">
        <f>industrie!C94/industrie!C$256</f>
        <v>4.3164008171044016E-2</v>
      </c>
      <c r="E93" s="799"/>
      <c r="F93" s="799"/>
      <c r="H93" s="731" t="s">
        <v>125</v>
      </c>
      <c r="I93" s="790">
        <f>industrie!F94/industrie!F$256</f>
        <v>4.1619206981693621E-2</v>
      </c>
    </row>
    <row r="94" spans="3:9">
      <c r="C94" s="731" t="s">
        <v>126</v>
      </c>
      <c r="D94" s="790">
        <f>industrie!C95/industrie!C$256</f>
        <v>3.455169111729639E-2</v>
      </c>
      <c r="E94" s="799"/>
      <c r="F94" s="799"/>
      <c r="H94" s="731" t="s">
        <v>126</v>
      </c>
      <c r="I94" s="790">
        <f>industrie!F95/industrie!F$256</f>
        <v>3.4655443673051435E-2</v>
      </c>
    </row>
    <row r="95" spans="3:9" ht="30">
      <c r="C95" s="731" t="s">
        <v>127</v>
      </c>
      <c r="D95" s="790">
        <f>industrie!C96/industrie!C$256</f>
        <v>0</v>
      </c>
      <c r="E95" s="799"/>
      <c r="F95" s="799"/>
      <c r="H95" s="731" t="s">
        <v>127</v>
      </c>
      <c r="I95" s="790">
        <f>industrie!F96/industrie!F$256</f>
        <v>0</v>
      </c>
    </row>
    <row r="96" spans="3:9">
      <c r="C96" s="731" t="s">
        <v>128</v>
      </c>
      <c r="D96" s="790">
        <f>industrie!C97/industrie!C$256</f>
        <v>2.8880286080665654E-3</v>
      </c>
      <c r="E96" s="799"/>
      <c r="F96" s="799"/>
      <c r="H96" s="731" t="s">
        <v>128</v>
      </c>
      <c r="I96" s="790">
        <f>industrie!F97/industrie!F$256</f>
        <v>3.3819268674354307E-3</v>
      </c>
    </row>
    <row r="97" spans="3:9">
      <c r="C97" s="731" t="s">
        <v>129</v>
      </c>
      <c r="D97" s="790">
        <f>industrie!C98/industrie!C$256</f>
        <v>2.9513153107005557E-4</v>
      </c>
      <c r="E97" s="799"/>
      <c r="F97" s="799"/>
      <c r="H97" s="731" t="s">
        <v>129</v>
      </c>
      <c r="I97" s="790">
        <f>industrie!F98/industrie!F$256</f>
        <v>2.2776986665652541E-4</v>
      </c>
    </row>
    <row r="98" spans="3:9">
      <c r="C98" s="731" t="s">
        <v>130</v>
      </c>
      <c r="D98" s="790">
        <f>industrie!C99/industrie!C$256</f>
        <v>4.1402631488342246E-4</v>
      </c>
      <c r="E98" s="799"/>
      <c r="F98" s="799"/>
      <c r="H98" s="731" t="s">
        <v>130</v>
      </c>
      <c r="I98" s="790">
        <f>industrie!F99/industrie!F$256</f>
        <v>4.7154038686087174E-4</v>
      </c>
    </row>
    <row r="99" spans="3:9">
      <c r="C99" s="731" t="s">
        <v>131</v>
      </c>
      <c r="D99" s="790">
        <f>industrie!C100/industrie!C$256</f>
        <v>2.4117063804142643E-3</v>
      </c>
      <c r="E99" s="799"/>
      <c r="F99" s="799"/>
      <c r="H99" s="731" t="s">
        <v>131</v>
      </c>
      <c r="I99" s="790">
        <f>industrie!F100/industrie!F$256</f>
        <v>3.7399414905679245E-3</v>
      </c>
    </row>
    <row r="100" spans="3:9" ht="30">
      <c r="C100" s="731" t="s">
        <v>132</v>
      </c>
      <c r="D100" s="790">
        <v>0</v>
      </c>
      <c r="E100" s="799"/>
      <c r="F100" s="799"/>
      <c r="H100" s="731" t="s">
        <v>132</v>
      </c>
      <c r="I100" s="790">
        <v>0</v>
      </c>
    </row>
    <row r="101" spans="3:9">
      <c r="C101" s="731" t="s">
        <v>133</v>
      </c>
      <c r="D101" s="790">
        <v>0</v>
      </c>
      <c r="E101" s="799"/>
      <c r="F101" s="799"/>
      <c r="H101" s="731" t="s">
        <v>133</v>
      </c>
      <c r="I101" s="790">
        <v>0</v>
      </c>
    </row>
    <row r="102" spans="3:9" ht="15" customHeight="1">
      <c r="C102" s="727" t="s">
        <v>138</v>
      </c>
      <c r="D102" s="843" t="s">
        <v>7</v>
      </c>
      <c r="E102" s="798"/>
      <c r="F102" s="798"/>
      <c r="H102" s="727" t="s">
        <v>138</v>
      </c>
      <c r="I102" s="843" t="s">
        <v>7</v>
      </c>
    </row>
    <row r="103" spans="3:9" ht="15" customHeight="1">
      <c r="C103" s="727" t="s">
        <v>112</v>
      </c>
      <c r="D103" s="844"/>
      <c r="E103" s="728"/>
      <c r="F103" s="728"/>
      <c r="H103" s="727" t="s">
        <v>112</v>
      </c>
      <c r="I103" s="844"/>
    </row>
    <row r="104" spans="3:9">
      <c r="C104" s="731" t="s">
        <v>10</v>
      </c>
      <c r="D104" s="790">
        <f>industrie!C105/industrie!C$257</f>
        <v>0.66898617780040037</v>
      </c>
      <c r="E104" s="799"/>
      <c r="F104" s="799"/>
      <c r="H104" s="731" t="s">
        <v>10</v>
      </c>
      <c r="I104" s="790">
        <f>industrie!F105/industrie!F$257</f>
        <v>0.67403201116635869</v>
      </c>
    </row>
    <row r="105" spans="3:9">
      <c r="C105" s="731" t="s">
        <v>113</v>
      </c>
      <c r="D105" s="790">
        <f>industrie!C106/industrie!C$257</f>
        <v>2.5575138436289932E-2</v>
      </c>
      <c r="E105" s="799"/>
      <c r="F105" s="799"/>
      <c r="H105" s="731" t="s">
        <v>113</v>
      </c>
      <c r="I105" s="790">
        <f>industrie!F106/industrie!F$257</f>
        <v>2.6613495967099669E-2</v>
      </c>
    </row>
    <row r="106" spans="3:9">
      <c r="C106" s="731" t="s">
        <v>114</v>
      </c>
      <c r="D106" s="790">
        <f>industrie!C107/industrie!C$257</f>
        <v>3.1048542632694898E-2</v>
      </c>
      <c r="E106" s="799"/>
      <c r="F106" s="799"/>
      <c r="H106" s="731" t="s">
        <v>114</v>
      </c>
      <c r="I106" s="790">
        <f>industrie!F107/industrie!F$257</f>
        <v>4.091559535255334E-2</v>
      </c>
    </row>
    <row r="107" spans="3:9">
      <c r="C107" s="731" t="s">
        <v>115</v>
      </c>
      <c r="D107" s="790">
        <f>industrie!C108/industrie!C$257</f>
        <v>0.40744548627146371</v>
      </c>
      <c r="E107" s="799"/>
      <c r="F107" s="799"/>
      <c r="H107" s="731" t="s">
        <v>115</v>
      </c>
      <c r="I107" s="790">
        <f>industrie!F108/industrie!F$257</f>
        <v>0.42915061854436892</v>
      </c>
    </row>
    <row r="108" spans="3:9">
      <c r="C108" s="731" t="s">
        <v>116</v>
      </c>
      <c r="D108" s="790">
        <f>industrie!C109/industrie!C$257</f>
        <v>2.1006102802338646E-2</v>
      </c>
      <c r="E108" s="799"/>
      <c r="F108" s="799"/>
      <c r="H108" s="731" t="s">
        <v>116</v>
      </c>
      <c r="I108" s="790">
        <f>industrie!F109/industrie!F$257</f>
        <v>1.5649917768365863E-2</v>
      </c>
    </row>
    <row r="109" spans="3:9">
      <c r="C109" s="731" t="s">
        <v>117</v>
      </c>
      <c r="D109" s="790">
        <f>industrie!C110/industrie!C$257</f>
        <v>1.4801691429253867E-2</v>
      </c>
      <c r="E109" s="799"/>
      <c r="F109" s="799"/>
      <c r="H109" s="731" t="s">
        <v>117</v>
      </c>
      <c r="I109" s="790">
        <f>industrie!F110/industrie!F$257</f>
        <v>1.1572559262109415E-2</v>
      </c>
    </row>
    <row r="110" spans="3:9">
      <c r="C110" s="731" t="s">
        <v>118</v>
      </c>
      <c r="D110" s="790">
        <f>industrie!C111/industrie!C$257</f>
        <v>8.6569934223800875E-3</v>
      </c>
      <c r="E110" s="799"/>
      <c r="F110" s="799"/>
      <c r="H110" s="731" t="s">
        <v>118</v>
      </c>
      <c r="I110" s="790">
        <f>industrie!F111/industrie!F$257</f>
        <v>5.3829576137665539E-3</v>
      </c>
    </row>
    <row r="111" spans="3:9" ht="30">
      <c r="C111" s="731" t="s">
        <v>119</v>
      </c>
      <c r="D111" s="790">
        <f>industrie!C112/industrie!C$257</f>
        <v>3.8736638532361031E-3</v>
      </c>
      <c r="E111" s="799"/>
      <c r="F111" s="799"/>
      <c r="H111" s="731" t="s">
        <v>119</v>
      </c>
      <c r="I111" s="790">
        <f>industrie!F112/industrie!F$257</f>
        <v>5.2748506812975646E-3</v>
      </c>
    </row>
    <row r="112" spans="3:9">
      <c r="C112" s="731" t="s">
        <v>120</v>
      </c>
      <c r="D112" s="790">
        <f>industrie!C113/industrie!C$257</f>
        <v>3.3249269113213173E-2</v>
      </c>
      <c r="E112" s="799"/>
      <c r="F112" s="799"/>
      <c r="H112" s="731" t="s">
        <v>120</v>
      </c>
      <c r="I112" s="790">
        <f>industrie!F113/industrie!F$257</f>
        <v>3.0195737516367966E-2</v>
      </c>
    </row>
    <row r="113" spans="3:9">
      <c r="C113" s="731" t="s">
        <v>121</v>
      </c>
      <c r="D113" s="790">
        <f>industrie!C114/industrie!C$257</f>
        <v>9.61674131640042E-4</v>
      </c>
      <c r="E113" s="799"/>
      <c r="F113" s="799"/>
      <c r="H113" s="731" t="s">
        <v>121</v>
      </c>
      <c r="I113" s="790">
        <f>industrie!F114/industrie!F$257</f>
        <v>1.0343722473512202E-3</v>
      </c>
    </row>
    <row r="114" spans="3:9">
      <c r="C114" s="731" t="s">
        <v>122</v>
      </c>
      <c r="D114" s="790">
        <f>industrie!C115/industrie!C$257</f>
        <v>1.8024768526433036E-2</v>
      </c>
      <c r="E114" s="799"/>
      <c r="F114" s="799"/>
      <c r="H114" s="731" t="s">
        <v>122</v>
      </c>
      <c r="I114" s="790">
        <f>industrie!F115/industrie!F$257</f>
        <v>1.0577207860205582E-2</v>
      </c>
    </row>
    <row r="115" spans="3:9">
      <c r="C115" s="731" t="s">
        <v>123</v>
      </c>
      <c r="D115" s="790">
        <f>industrie!C116/industrie!C$257</f>
        <v>8.5236014672151958E-3</v>
      </c>
      <c r="E115" s="799"/>
      <c r="F115" s="799"/>
      <c r="H115" s="731" t="s">
        <v>123</v>
      </c>
      <c r="I115" s="790">
        <f>industrie!F116/industrie!F$257</f>
        <v>1.1513068464951924E-2</v>
      </c>
    </row>
    <row r="116" spans="3:9">
      <c r="C116" s="731" t="s">
        <v>124</v>
      </c>
      <c r="D116" s="790">
        <f>industrie!C117/industrie!C$257</f>
        <v>1.2319734256257984E-2</v>
      </c>
      <c r="E116" s="799"/>
      <c r="F116" s="799"/>
      <c r="H116" s="791" t="s">
        <v>124</v>
      </c>
      <c r="I116" s="790">
        <f>industrie!F117/industrie!F$257</f>
        <v>1.3133393080004887E-2</v>
      </c>
    </row>
    <row r="117" spans="3:9">
      <c r="C117" s="731" t="s">
        <v>125</v>
      </c>
      <c r="D117" s="790">
        <f>industrie!C118/industrie!C$257</f>
        <v>4.2683499415146105E-2</v>
      </c>
      <c r="E117" s="799"/>
      <c r="F117" s="799"/>
      <c r="H117" s="731" t="s">
        <v>125</v>
      </c>
      <c r="I117" s="790">
        <f>industrie!F118/industrie!F$257</f>
        <v>3.878799974668435E-2</v>
      </c>
    </row>
    <row r="118" spans="3:9">
      <c r="C118" s="731" t="s">
        <v>126</v>
      </c>
      <c r="D118" s="790">
        <f>industrie!C119/industrie!C$257</f>
        <v>3.3171738049019857E-2</v>
      </c>
      <c r="E118" s="799"/>
      <c r="F118" s="799"/>
      <c r="H118" s="731" t="s">
        <v>126</v>
      </c>
      <c r="I118" s="790">
        <f>industrie!F119/industrie!F$257</f>
        <v>2.5696825942081551E-2</v>
      </c>
    </row>
    <row r="119" spans="3:9" ht="30">
      <c r="C119" s="731" t="s">
        <v>127</v>
      </c>
      <c r="D119" s="790">
        <f>industrie!C120/industrie!C$257</f>
        <v>4.6123759803947534E-3</v>
      </c>
      <c r="E119" s="799"/>
      <c r="F119" s="799"/>
      <c r="H119" s="731" t="s">
        <v>127</v>
      </c>
      <c r="I119" s="790">
        <f>industrie!F120/industrie!F$257</f>
        <v>4.9409345940264844E-3</v>
      </c>
    </row>
    <row r="120" spans="3:9">
      <c r="C120" s="731" t="s">
        <v>128</v>
      </c>
      <c r="D120" s="790">
        <f>industrie!C121/industrie!C$257</f>
        <v>1.3994116307190596E-3</v>
      </c>
      <c r="E120" s="799"/>
      <c r="F120" s="799"/>
      <c r="H120" s="731" t="s">
        <v>128</v>
      </c>
      <c r="I120" s="790">
        <f>industrie!F121/industrie!F$257</f>
        <v>9.333018607825791E-4</v>
      </c>
    </row>
    <row r="121" spans="3:9">
      <c r="C121" s="731" t="s">
        <v>129</v>
      </c>
      <c r="D121" s="790">
        <f>industrie!C122/industrie!C$257</f>
        <v>7.7531064193313358E-5</v>
      </c>
      <c r="E121" s="799"/>
      <c r="F121" s="799"/>
      <c r="H121" s="731" t="s">
        <v>129</v>
      </c>
      <c r="I121" s="790">
        <f>industrie!F122/industrie!F$257</f>
        <v>4.6697077338675988E-5</v>
      </c>
    </row>
    <row r="122" spans="3:9">
      <c r="C122" s="731" t="s">
        <v>130</v>
      </c>
      <c r="D122" s="790">
        <f>industrie!C123/industrie!C$257</f>
        <v>1.8540037089705366E-4</v>
      </c>
      <c r="E122" s="799"/>
      <c r="F122" s="799"/>
      <c r="H122" s="731" t="s">
        <v>130</v>
      </c>
      <c r="I122" s="790">
        <f>industrie!F123/industrie!F$257</f>
        <v>2.1941229489268307E-4</v>
      </c>
    </row>
    <row r="123" spans="3:9">
      <c r="C123" s="731" t="s">
        <v>131</v>
      </c>
      <c r="D123" s="790">
        <f>industrie!C124/industrie!C$257</f>
        <v>1.3695549476135601E-3</v>
      </c>
      <c r="E123" s="799"/>
      <c r="F123" s="799"/>
      <c r="H123" s="731" t="s">
        <v>131</v>
      </c>
      <c r="I123" s="790">
        <f>industrie!F124/industrie!F$257</f>
        <v>2.3930652921094094E-3</v>
      </c>
    </row>
    <row r="124" spans="3:9" ht="30">
      <c r="C124" s="731" t="s">
        <v>132</v>
      </c>
      <c r="D124" s="790">
        <v>0</v>
      </c>
      <c r="E124" s="799"/>
      <c r="F124" s="799"/>
      <c r="H124" s="731" t="s">
        <v>132</v>
      </c>
      <c r="I124" s="790">
        <v>0</v>
      </c>
    </row>
    <row r="125" spans="3:9">
      <c r="C125" s="731" t="s">
        <v>133</v>
      </c>
      <c r="D125" s="790">
        <v>0</v>
      </c>
      <c r="E125" s="799"/>
      <c r="F125" s="799"/>
      <c r="H125" s="731" t="s">
        <v>133</v>
      </c>
      <c r="I125" s="790">
        <v>0</v>
      </c>
    </row>
    <row r="126" spans="3:9">
      <c r="C126" s="727" t="s">
        <v>139</v>
      </c>
      <c r="D126" s="729" t="s">
        <v>7</v>
      </c>
      <c r="E126" s="798"/>
      <c r="F126" s="798"/>
      <c r="H126" s="727" t="s">
        <v>139</v>
      </c>
      <c r="I126" s="843" t="s">
        <v>7</v>
      </c>
    </row>
    <row r="127" spans="3:9" ht="15" customHeight="1">
      <c r="C127" s="727" t="s">
        <v>112</v>
      </c>
      <c r="D127" s="730"/>
      <c r="E127" s="728"/>
      <c r="F127" s="728"/>
      <c r="H127" s="727" t="s">
        <v>112</v>
      </c>
      <c r="I127" s="844"/>
    </row>
    <row r="128" spans="3:9" ht="15" customHeight="1">
      <c r="C128" s="731" t="s">
        <v>10</v>
      </c>
      <c r="D128" s="790">
        <f>industrie!C129/industrie!C$258</f>
        <v>0.74042961839499566</v>
      </c>
      <c r="E128" s="799"/>
      <c r="F128" s="799"/>
      <c r="H128" s="731" t="s">
        <v>10</v>
      </c>
      <c r="I128" s="790">
        <f>industrie!F129/industrie!F$258</f>
        <v>0.74521247704359017</v>
      </c>
    </row>
    <row r="129" spans="3:9">
      <c r="C129" s="731" t="s">
        <v>113</v>
      </c>
      <c r="D129" s="790">
        <f>industrie!C130/industrie!C$258</f>
        <v>3.1900248185779287E-2</v>
      </c>
      <c r="E129" s="799"/>
      <c r="F129" s="799"/>
      <c r="H129" s="731" t="s">
        <v>113</v>
      </c>
      <c r="I129" s="790">
        <f>industrie!F130/industrie!F$258</f>
        <v>3.4297398329893605E-2</v>
      </c>
    </row>
    <row r="130" spans="3:9">
      <c r="C130" s="731" t="s">
        <v>114</v>
      </c>
      <c r="D130" s="790">
        <f>industrie!C131/industrie!C$258</f>
        <v>3.589924000268091E-2</v>
      </c>
      <c r="E130" s="799"/>
      <c r="F130" s="799"/>
      <c r="H130" s="731" t="s">
        <v>114</v>
      </c>
      <c r="I130" s="790">
        <f>industrie!F131/industrie!F$258</f>
        <v>5.2788891473123552E-2</v>
      </c>
    </row>
    <row r="131" spans="3:9">
      <c r="C131" s="731" t="s">
        <v>115</v>
      </c>
      <c r="D131" s="790">
        <f>industrie!C132/industrie!C$258</f>
        <v>0.47908363894685763</v>
      </c>
      <c r="E131" s="799"/>
      <c r="F131" s="799"/>
      <c r="H131" s="731" t="s">
        <v>115</v>
      </c>
      <c r="I131" s="790">
        <f>industrie!F132/industrie!F$258</f>
        <v>0.47314054939787176</v>
      </c>
    </row>
    <row r="132" spans="3:9">
      <c r="C132" s="731" t="s">
        <v>116</v>
      </c>
      <c r="D132" s="790">
        <f>industrie!C133/industrie!C$258</f>
        <v>1.8145186984682603E-2</v>
      </c>
      <c r="E132" s="799"/>
      <c r="F132" s="799"/>
      <c r="H132" s="731" t="s">
        <v>116</v>
      </c>
      <c r="I132" s="790">
        <f>industrie!F133/industrie!F$258</f>
        <v>1.9893033712804205E-2</v>
      </c>
    </row>
    <row r="133" spans="3:9">
      <c r="C133" s="731" t="s">
        <v>117</v>
      </c>
      <c r="D133" s="790">
        <f>industrie!C134/industrie!C$258</f>
        <v>2.0511978408964949E-2</v>
      </c>
      <c r="E133" s="799"/>
      <c r="F133" s="799"/>
      <c r="H133" s="731" t="s">
        <v>117</v>
      </c>
      <c r="I133" s="790">
        <f>industrie!F134/industrie!F$258</f>
        <v>1.6201323113487928E-2</v>
      </c>
    </row>
    <row r="134" spans="3:9">
      <c r="C134" s="731" t="s">
        <v>118</v>
      </c>
      <c r="D134" s="790">
        <f>industrie!C135/industrie!C$258</f>
        <v>2.7672773986088797E-3</v>
      </c>
      <c r="E134" s="799"/>
      <c r="F134" s="799"/>
      <c r="H134" s="731" t="s">
        <v>118</v>
      </c>
      <c r="I134" s="790">
        <f>industrie!F135/industrie!F$258</f>
        <v>3.08208740685827E-3</v>
      </c>
    </row>
    <row r="135" spans="3:9" ht="30">
      <c r="C135" s="731" t="s">
        <v>119</v>
      </c>
      <c r="D135" s="790">
        <f>industrie!C136/industrie!C$258</f>
        <v>1.4389439052828667E-2</v>
      </c>
      <c r="E135" s="799"/>
      <c r="F135" s="799"/>
      <c r="H135" s="731" t="s">
        <v>119</v>
      </c>
      <c r="I135" s="790">
        <f>industrie!F136/industrie!F$258</f>
        <v>1.1104540530508826E-2</v>
      </c>
    </row>
    <row r="136" spans="3:9">
      <c r="C136" s="731" t="s">
        <v>120</v>
      </c>
      <c r="D136" s="790">
        <f>industrie!C137/industrie!C$258</f>
        <v>3.1840101940550751E-2</v>
      </c>
      <c r="E136" s="799"/>
      <c r="F136" s="799"/>
      <c r="H136" s="731" t="s">
        <v>120</v>
      </c>
      <c r="I136" s="790">
        <f>industrie!F137/industrie!F$258</f>
        <v>2.3325692096583767E-2</v>
      </c>
    </row>
    <row r="137" spans="3:9">
      <c r="C137" s="731" t="s">
        <v>121</v>
      </c>
      <c r="D137" s="790">
        <f>industrie!C138/industrie!C$258</f>
        <v>4.7445852104967302E-3</v>
      </c>
      <c r="E137" s="799"/>
      <c r="F137" s="799"/>
      <c r="H137" s="731" t="s">
        <v>121</v>
      </c>
      <c r="I137" s="790">
        <f>industrie!F138/industrie!F$258</f>
        <v>5.254522055264204E-3</v>
      </c>
    </row>
    <row r="138" spans="3:9">
      <c r="C138" s="731" t="s">
        <v>122</v>
      </c>
      <c r="D138" s="790">
        <f>industrie!C139/industrie!C$258</f>
        <v>1.3738741030897476E-2</v>
      </c>
      <c r="E138" s="799"/>
      <c r="F138" s="799"/>
      <c r="H138" s="731" t="s">
        <v>122</v>
      </c>
      <c r="I138" s="790">
        <f>industrie!F139/industrie!F$258</f>
        <v>1.1783397966749497E-2</v>
      </c>
    </row>
    <row r="139" spans="3:9">
      <c r="C139" s="731" t="s">
        <v>123</v>
      </c>
      <c r="D139" s="790">
        <f>industrie!C140/industrie!C$258</f>
        <v>1.5361681102223954E-2</v>
      </c>
      <c r="E139" s="799"/>
      <c r="F139" s="799"/>
      <c r="H139" s="731" t="s">
        <v>123</v>
      </c>
      <c r="I139" s="790">
        <f>industrie!F140/industrie!F$258</f>
        <v>1.8919540934428263E-2</v>
      </c>
    </row>
    <row r="140" spans="3:9">
      <c r="C140" s="731" t="s">
        <v>124</v>
      </c>
      <c r="D140" s="790">
        <f>industrie!C141/industrie!C$258</f>
        <v>7.8986873173665234E-3</v>
      </c>
      <c r="E140" s="799"/>
      <c r="F140" s="799"/>
      <c r="H140" s="731" t="s">
        <v>124</v>
      </c>
      <c r="I140" s="790">
        <f>industrie!F141/industrie!F$258</f>
        <v>9.7663678607066359E-3</v>
      </c>
    </row>
    <row r="141" spans="3:9">
      <c r="C141" s="731" t="s">
        <v>125</v>
      </c>
      <c r="D141" s="790">
        <f>industrie!C142/industrie!C$258</f>
        <v>3.8311416169932951E-2</v>
      </c>
      <c r="E141" s="799"/>
      <c r="F141" s="799"/>
      <c r="H141" s="731" t="s">
        <v>125</v>
      </c>
      <c r="I141" s="790">
        <f>industrie!F142/industrie!F$258</f>
        <v>4.1849216862104494E-2</v>
      </c>
    </row>
    <row r="142" spans="3:9">
      <c r="C142" s="731" t="s">
        <v>126</v>
      </c>
      <c r="D142" s="790">
        <f>industrie!C143/industrie!C$258</f>
        <v>2.0432761403054202E-2</v>
      </c>
      <c r="E142" s="799"/>
      <c r="F142" s="799"/>
      <c r="H142" s="731" t="s">
        <v>126</v>
      </c>
      <c r="I142" s="790">
        <f>industrie!F143/industrie!F$258</f>
        <v>1.8811954462165315E-2</v>
      </c>
    </row>
    <row r="143" spans="3:9" ht="30">
      <c r="C143" s="731" t="s">
        <v>127</v>
      </c>
      <c r="D143" s="790">
        <f>industrie!C144/industrie!C$258</f>
        <v>5.4415848388919563E-4</v>
      </c>
      <c r="E143" s="799"/>
      <c r="F143" s="799"/>
      <c r="H143" s="731" t="s">
        <v>127</v>
      </c>
      <c r="I143" s="790">
        <f>industrie!F144/industrie!F$258</f>
        <v>7.2336396854029276E-4</v>
      </c>
    </row>
    <row r="144" spans="3:9">
      <c r="C144" s="731" t="s">
        <v>128</v>
      </c>
      <c r="D144" s="790">
        <f>industrie!C145/industrie!C$258</f>
        <v>1.7943935447675564E-3</v>
      </c>
      <c r="E144" s="799"/>
      <c r="F144" s="799"/>
      <c r="H144" s="731" t="s">
        <v>128</v>
      </c>
      <c r="I144" s="790">
        <f>industrie!F145/industrie!F$258</f>
        <v>6.7907842865203136E-4</v>
      </c>
    </row>
    <row r="145" spans="3:9">
      <c r="C145" s="731" t="s">
        <v>129</v>
      </c>
      <c r="D145" s="790">
        <f>industrie!C146/industrie!C$258</f>
        <v>2.50853852050689E-4</v>
      </c>
      <c r="E145" s="799"/>
      <c r="F145" s="799"/>
      <c r="H145" s="731" t="s">
        <v>129</v>
      </c>
      <c r="I145" s="790">
        <f>industrie!F146/industrie!F$258</f>
        <v>1.0290656730928213E-4</v>
      </c>
    </row>
    <row r="146" spans="3:9">
      <c r="C146" s="731" t="s">
        <v>130</v>
      </c>
      <c r="D146" s="790">
        <f>industrie!C147/industrie!C$258</f>
        <v>1.904417164088034E-3</v>
      </c>
      <c r="E146" s="799"/>
      <c r="F146" s="799"/>
      <c r="H146" s="731" t="s">
        <v>130</v>
      </c>
      <c r="I146" s="790">
        <f>industrie!F147/industrie!F$258</f>
        <v>2.3215911325933296E-3</v>
      </c>
    </row>
    <row r="147" spans="3:9">
      <c r="C147" s="731" t="s">
        <v>131</v>
      </c>
      <c r="D147" s="790">
        <f>industrie!C148/industrie!C$258</f>
        <v>9.1191243146789209E-4</v>
      </c>
      <c r="E147" s="799"/>
      <c r="F147" s="799"/>
      <c r="H147" s="731" t="s">
        <v>131</v>
      </c>
      <c r="I147" s="790">
        <f>industrie!F148/industrie!F$258</f>
        <v>1.1670196278216131E-3</v>
      </c>
    </row>
    <row r="148" spans="3:9" ht="30">
      <c r="C148" s="731" t="s">
        <v>132</v>
      </c>
      <c r="D148" s="790">
        <v>0</v>
      </c>
      <c r="E148" s="799"/>
      <c r="F148" s="799"/>
      <c r="H148" s="731" t="s">
        <v>132</v>
      </c>
      <c r="I148" s="790">
        <v>0</v>
      </c>
    </row>
    <row r="149" spans="3:9">
      <c r="C149" s="731" t="s">
        <v>133</v>
      </c>
      <c r="D149" s="790">
        <v>0</v>
      </c>
      <c r="E149" s="799"/>
      <c r="F149" s="799"/>
      <c r="H149" s="731" t="s">
        <v>133</v>
      </c>
      <c r="I149" s="790">
        <v>0</v>
      </c>
    </row>
    <row r="150" spans="3:9">
      <c r="C150" s="727" t="s">
        <v>140</v>
      </c>
      <c r="D150" s="729" t="s">
        <v>7</v>
      </c>
      <c r="E150" s="798"/>
      <c r="F150" s="798"/>
      <c r="H150" s="727" t="s">
        <v>140</v>
      </c>
      <c r="I150" s="843" t="s">
        <v>7</v>
      </c>
    </row>
    <row r="151" spans="3:9" ht="15" customHeight="1">
      <c r="C151" s="727" t="s">
        <v>112</v>
      </c>
      <c r="D151" s="730"/>
      <c r="E151" s="728"/>
      <c r="F151" s="728"/>
      <c r="H151" s="727" t="s">
        <v>112</v>
      </c>
      <c r="I151" s="844"/>
    </row>
    <row r="152" spans="3:9" ht="15" customHeight="1">
      <c r="C152" s="731" t="s">
        <v>10</v>
      </c>
      <c r="D152" s="824">
        <f>industrie!C153/industrie!C$259</f>
        <v>0.74743380034611095</v>
      </c>
      <c r="E152" s="799"/>
      <c r="F152" s="799"/>
      <c r="H152" s="731" t="s">
        <v>10</v>
      </c>
      <c r="I152" s="824">
        <f>industrie!F153/industrie!F$259</f>
        <v>0.74223719531424259</v>
      </c>
    </row>
    <row r="153" spans="3:9">
      <c r="C153" s="731" t="s">
        <v>113</v>
      </c>
      <c r="D153" s="824">
        <f>industrie!C154/industrie!C$259</f>
        <v>6.1001403935761381E-2</v>
      </c>
      <c r="E153" s="799"/>
      <c r="F153" s="799"/>
      <c r="H153" s="731" t="s">
        <v>113</v>
      </c>
      <c r="I153" s="824">
        <f>industrie!F154/industrie!F$259</f>
        <v>5.8795025036343082E-2</v>
      </c>
    </row>
    <row r="154" spans="3:9">
      <c r="C154" s="731" t="s">
        <v>114</v>
      </c>
      <c r="D154" s="824">
        <f>industrie!C155/industrie!C$259</f>
        <v>8.1965615426962415E-2</v>
      </c>
      <c r="E154" s="799"/>
      <c r="F154" s="799"/>
      <c r="H154" s="731" t="s">
        <v>114</v>
      </c>
      <c r="I154" s="824">
        <f>industrie!F155/industrie!F$259</f>
        <v>0.10822545784587458</v>
      </c>
    </row>
    <row r="155" spans="3:9">
      <c r="C155" s="731" t="s">
        <v>115</v>
      </c>
      <c r="D155" s="824">
        <f>industrie!C156/industrie!C$259</f>
        <v>0.46792415059252412</v>
      </c>
      <c r="E155" s="799"/>
      <c r="F155" s="799"/>
      <c r="H155" s="731" t="s">
        <v>115</v>
      </c>
      <c r="I155" s="824">
        <f>industrie!F156/industrie!F$259</f>
        <v>0.39884702063671534</v>
      </c>
    </row>
    <row r="156" spans="3:9">
      <c r="C156" s="731" t="s">
        <v>116</v>
      </c>
      <c r="D156" s="824">
        <f>industrie!C157/industrie!C$259</f>
        <v>1.0401767958129526E-2</v>
      </c>
      <c r="E156" s="799"/>
      <c r="F156" s="799"/>
      <c r="H156" s="731" t="s">
        <v>116</v>
      </c>
      <c r="I156" s="824">
        <f>industrie!F157/industrie!F$259</f>
        <v>1.3145041573405328E-2</v>
      </c>
    </row>
    <row r="157" spans="3:9">
      <c r="C157" s="731" t="s">
        <v>117</v>
      </c>
      <c r="D157" s="824">
        <f>industrie!C158/industrie!C$259</f>
        <v>4.867679712996547E-3</v>
      </c>
      <c r="E157" s="799"/>
      <c r="F157" s="799"/>
      <c r="H157" s="731" t="s">
        <v>117</v>
      </c>
      <c r="I157" s="824">
        <f>industrie!F158/industrie!F$259</f>
        <v>6.5109875318242307E-3</v>
      </c>
    </row>
    <row r="158" spans="3:9">
      <c r="C158" s="731" t="s">
        <v>118</v>
      </c>
      <c r="D158" s="824">
        <f>industrie!C159/industrie!C$259</f>
        <v>1.3486212191851905E-3</v>
      </c>
      <c r="E158" s="799"/>
      <c r="F158" s="799"/>
      <c r="H158" s="731" t="s">
        <v>118</v>
      </c>
      <c r="I158" s="824">
        <f>industrie!F159/industrie!F$259</f>
        <v>1.8844559306520218E-3</v>
      </c>
    </row>
    <row r="159" spans="3:9" ht="30">
      <c r="C159" s="731" t="s">
        <v>119</v>
      </c>
      <c r="D159" s="824">
        <f>industrie!C160/industrie!C$259</f>
        <v>7.0618232199912024E-3</v>
      </c>
      <c r="E159" s="799"/>
      <c r="F159" s="799"/>
      <c r="H159" s="731" t="s">
        <v>119</v>
      </c>
      <c r="I159" s="824">
        <f>industrie!F160/industrie!F$259</f>
        <v>1.0849082000753782E-2</v>
      </c>
    </row>
    <row r="160" spans="3:9">
      <c r="C160" s="731" t="s">
        <v>120</v>
      </c>
      <c r="D160" s="824">
        <f>industrie!C161/industrie!C$259</f>
        <v>5.1890308628805178E-3</v>
      </c>
      <c r="E160" s="799"/>
      <c r="F160" s="799"/>
      <c r="H160" s="731" t="s">
        <v>120</v>
      </c>
      <c r="I160" s="824">
        <f>industrie!F161/industrie!F$259</f>
        <v>1.0629869780249364E-2</v>
      </c>
    </row>
    <row r="161" spans="3:9">
      <c r="C161" s="731" t="s">
        <v>121</v>
      </c>
      <c r="D161" s="824">
        <f>industrie!C162/industrie!C$259</f>
        <v>1.930740925122548E-3</v>
      </c>
      <c r="E161" s="799"/>
      <c r="F161" s="799"/>
      <c r="H161" s="731" t="s">
        <v>121</v>
      </c>
      <c r="I161" s="824">
        <f>industrie!F162/industrie!F$259</f>
        <v>2.1267431217358531E-3</v>
      </c>
    </row>
    <row r="162" spans="3:9">
      <c r="C162" s="731" t="s">
        <v>122</v>
      </c>
      <c r="D162" s="824">
        <f>industrie!C163/industrie!C$259</f>
        <v>9.421910353565285E-3</v>
      </c>
      <c r="E162" s="799"/>
      <c r="F162" s="799"/>
      <c r="H162" s="731" t="s">
        <v>122</v>
      </c>
      <c r="I162" s="824">
        <f>industrie!F163/industrie!F$259</f>
        <v>1.1306735583912131E-2</v>
      </c>
    </row>
    <row r="163" spans="3:9">
      <c r="C163" s="731" t="s">
        <v>123</v>
      </c>
      <c r="D163" s="824">
        <f>industrie!C164/industrie!C$259</f>
        <v>9.5167352830392449E-3</v>
      </c>
      <c r="E163" s="799"/>
      <c r="F163" s="799"/>
      <c r="H163" s="731" t="s">
        <v>123</v>
      </c>
      <c r="I163" s="824">
        <f>industrie!F164/industrie!F$259</f>
        <v>1.2422025828583736E-2</v>
      </c>
    </row>
    <row r="164" spans="3:9">
      <c r="C164" s="731" t="s">
        <v>124</v>
      </c>
      <c r="D164" s="824">
        <f>industrie!C165/industrie!C$259</f>
        <v>7.0644572458099233E-3</v>
      </c>
      <c r="E164" s="799"/>
      <c r="F164" s="799"/>
      <c r="H164" s="731" t="s">
        <v>124</v>
      </c>
      <c r="I164" s="824">
        <f>industrie!F165/industrie!F$259</f>
        <v>8.326218550738014E-3</v>
      </c>
    </row>
    <row r="165" spans="3:9">
      <c r="C165" s="731" t="s">
        <v>125</v>
      </c>
      <c r="D165" s="824">
        <f>industrie!C166/industrie!C$259</f>
        <v>3.9613114287746248E-2</v>
      </c>
      <c r="E165" s="799"/>
      <c r="F165" s="799"/>
      <c r="H165" s="731" t="s">
        <v>125</v>
      </c>
      <c r="I165" s="824">
        <f>industrie!F166/industrie!F$259</f>
        <v>3.5685442001061447E-2</v>
      </c>
    </row>
    <row r="166" spans="3:9">
      <c r="C166" s="731" t="s">
        <v>126</v>
      </c>
      <c r="D166" s="824">
        <f>industrie!C167/industrie!C$259</f>
        <v>3.6436479150368635E-2</v>
      </c>
      <c r="E166" s="799"/>
      <c r="F166" s="799"/>
      <c r="H166" s="731" t="s">
        <v>126</v>
      </c>
      <c r="I166" s="824">
        <f>industrie!F167/industrie!F$259</f>
        <v>5.9379590957688196E-2</v>
      </c>
    </row>
    <row r="167" spans="3:9" ht="30">
      <c r="C167" s="731" t="s">
        <v>127</v>
      </c>
      <c r="D167" s="824">
        <f>industrie!C168/industrie!C$259</f>
        <v>1.0799505856756409E-3</v>
      </c>
      <c r="E167" s="799"/>
      <c r="F167" s="799"/>
      <c r="H167" s="731" t="s">
        <v>127</v>
      </c>
      <c r="I167" s="824">
        <f>industrie!F168/industrie!F$259</f>
        <v>1.0768319603725839E-3</v>
      </c>
    </row>
    <row r="168" spans="3:9">
      <c r="C168" s="731" t="s">
        <v>128</v>
      </c>
      <c r="D168" s="824">
        <f>industrie!C169/industrie!C$259</f>
        <v>6.1899606739945268E-4</v>
      </c>
      <c r="E168" s="799"/>
      <c r="F168" s="799"/>
      <c r="H168" s="731" t="s">
        <v>128</v>
      </c>
      <c r="I168" s="824">
        <f>industrie!F169/industrie!F$259</f>
        <v>8.9992385259708794E-4</v>
      </c>
    </row>
    <row r="169" spans="3:9">
      <c r="C169" s="731" t="s">
        <v>129</v>
      </c>
      <c r="D169" s="824">
        <f>industrie!C170/industrie!C$259</f>
        <v>2.9501089169676038E-4</v>
      </c>
      <c r="E169" s="799"/>
      <c r="F169" s="799"/>
      <c r="H169" s="731" t="s">
        <v>129</v>
      </c>
      <c r="I169" s="824">
        <f>industrie!F170/industrie!F$259</f>
        <v>4.5380775472844605E-4</v>
      </c>
    </row>
    <row r="170" spans="3:9">
      <c r="C170" s="731" t="s">
        <v>130</v>
      </c>
      <c r="D170" s="824">
        <f>industrie!C171/industrie!C$259</f>
        <v>2.1599011713512815E-4</v>
      </c>
      <c r="E170" s="799"/>
      <c r="F170" s="799"/>
      <c r="H170" s="731" t="s">
        <v>130</v>
      </c>
      <c r="I170" s="824">
        <f>industrie!F171/industrie!F$259</f>
        <v>1.5767896562598549E-4</v>
      </c>
    </row>
    <row r="171" spans="3:9">
      <c r="C171" s="731" t="s">
        <v>131</v>
      </c>
      <c r="D171" s="824">
        <f>industrie!C172/industrie!C$259</f>
        <v>1.4803225101212441E-3</v>
      </c>
      <c r="E171" s="799"/>
      <c r="F171" s="799"/>
      <c r="H171" s="731" t="s">
        <v>131</v>
      </c>
      <c r="I171" s="824">
        <f>industrie!F172/industrie!F$259</f>
        <v>1.5152564013814216E-3</v>
      </c>
    </row>
    <row r="172" spans="3:9" ht="30">
      <c r="C172" s="731" t="s">
        <v>132</v>
      </c>
      <c r="D172" s="824">
        <v>0</v>
      </c>
      <c r="E172" s="799"/>
      <c r="F172" s="799"/>
      <c r="H172" s="731" t="s">
        <v>132</v>
      </c>
      <c r="I172" s="824">
        <v>0</v>
      </c>
    </row>
    <row r="173" spans="3:9">
      <c r="C173" s="731" t="s">
        <v>133</v>
      </c>
      <c r="D173" s="824">
        <v>0</v>
      </c>
      <c r="E173" s="799"/>
      <c r="F173" s="799"/>
      <c r="H173" s="731" t="s">
        <v>133</v>
      </c>
      <c r="I173" s="824">
        <v>0</v>
      </c>
    </row>
    <row r="174" spans="3:9">
      <c r="C174" s="727" t="s">
        <v>141</v>
      </c>
      <c r="D174" s="729" t="s">
        <v>7</v>
      </c>
      <c r="E174" s="798"/>
      <c r="F174" s="798"/>
      <c r="H174" s="727" t="s">
        <v>141</v>
      </c>
      <c r="I174" s="843" t="s">
        <v>7</v>
      </c>
    </row>
    <row r="175" spans="3:9" ht="15" customHeight="1">
      <c r="C175" s="727" t="s">
        <v>112</v>
      </c>
      <c r="D175" s="730"/>
      <c r="E175" s="728"/>
      <c r="F175" s="728"/>
      <c r="H175" s="727" t="s">
        <v>112</v>
      </c>
      <c r="I175" s="844"/>
    </row>
    <row r="176" spans="3:9" ht="15" customHeight="1">
      <c r="C176" s="731" t="s">
        <v>10</v>
      </c>
      <c r="D176" s="824">
        <f>industrie!C177/industrie!C$260</f>
        <v>0.75388770217201628</v>
      </c>
      <c r="E176" s="799"/>
      <c r="F176" s="799"/>
      <c r="H176" s="731" t="s">
        <v>10</v>
      </c>
      <c r="I176" s="824">
        <f>industrie!F177/industrie!F$260</f>
        <v>0.74718352257317455</v>
      </c>
    </row>
    <row r="177" spans="3:9">
      <c r="C177" s="731" t="s">
        <v>113</v>
      </c>
      <c r="D177" s="824">
        <f>industrie!C178/industrie!C$260</f>
        <v>7.0304981320270202E-2</v>
      </c>
      <c r="E177" s="799"/>
      <c r="F177" s="799"/>
      <c r="H177" s="731" t="s">
        <v>113</v>
      </c>
      <c r="I177" s="824">
        <f>industrie!F178/industrie!F$260</f>
        <v>5.5667866286327604E-2</v>
      </c>
    </row>
    <row r="178" spans="3:9">
      <c r="C178" s="731" t="s">
        <v>114</v>
      </c>
      <c r="D178" s="824">
        <f>industrie!C179/industrie!C$260</f>
        <v>6.1718322770864933E-2</v>
      </c>
      <c r="E178" s="799"/>
      <c r="F178" s="799"/>
      <c r="H178" s="731" t="s">
        <v>114</v>
      </c>
      <c r="I178" s="824">
        <f>industrie!F179/industrie!F$260</f>
        <v>5.818052769159452E-2</v>
      </c>
    </row>
    <row r="179" spans="3:9">
      <c r="C179" s="731" t="s">
        <v>115</v>
      </c>
      <c r="D179" s="824">
        <f>industrie!C180/industrie!C$260</f>
        <v>0.46381937205668161</v>
      </c>
      <c r="E179" s="799"/>
      <c r="F179" s="799"/>
      <c r="H179" s="731" t="s">
        <v>115</v>
      </c>
      <c r="I179" s="824">
        <f>industrie!F180/industrie!F$260</f>
        <v>0.45811820645640305</v>
      </c>
    </row>
    <row r="180" spans="3:9">
      <c r="C180" s="731" t="s">
        <v>116</v>
      </c>
      <c r="D180" s="824">
        <f>industrie!C181/industrie!C$260</f>
        <v>3.463970508856723E-2</v>
      </c>
      <c r="E180" s="799"/>
      <c r="F180" s="799"/>
      <c r="H180" s="731" t="s">
        <v>116</v>
      </c>
      <c r="I180" s="824">
        <f>industrie!F181/industrie!F$260</f>
        <v>3.2397617174501382E-2</v>
      </c>
    </row>
    <row r="181" spans="3:9">
      <c r="C181" s="731" t="s">
        <v>117</v>
      </c>
      <c r="D181" s="824">
        <f>industrie!C182/industrie!C$260</f>
        <v>1.4050767098899037E-2</v>
      </c>
      <c r="E181" s="799"/>
      <c r="F181" s="799"/>
      <c r="H181" s="731" t="s">
        <v>117</v>
      </c>
      <c r="I181" s="824">
        <f>industrie!F182/industrie!F$260</f>
        <v>1.3505050135894916E-2</v>
      </c>
    </row>
    <row r="182" spans="3:9">
      <c r="C182" s="731" t="s">
        <v>118</v>
      </c>
      <c r="D182" s="824">
        <f>industrie!C183/industrie!C$260</f>
        <v>3.3402294660128027E-3</v>
      </c>
      <c r="E182" s="799"/>
      <c r="F182" s="799"/>
      <c r="H182" s="731" t="s">
        <v>118</v>
      </c>
      <c r="I182" s="824">
        <f>industrie!F183/industrie!F$260</f>
        <v>6.0742045867659706E-3</v>
      </c>
    </row>
    <row r="183" spans="3:9" ht="30">
      <c r="C183" s="731" t="s">
        <v>119</v>
      </c>
      <c r="D183" s="824">
        <f>industrie!C184/industrie!C$260</f>
        <v>4.8889392284944188E-3</v>
      </c>
      <c r="E183" s="799"/>
      <c r="F183" s="799"/>
      <c r="H183" s="731" t="s">
        <v>119</v>
      </c>
      <c r="I183" s="824">
        <f>industrie!F184/industrie!F$260</f>
        <v>9.7730853050759098E-3</v>
      </c>
    </row>
    <row r="184" spans="3:9">
      <c r="C184" s="731" t="s">
        <v>120</v>
      </c>
      <c r="D184" s="824">
        <f>industrie!C185/industrie!C$260</f>
        <v>2.5787760750799485E-2</v>
      </c>
      <c r="E184" s="799"/>
      <c r="F184" s="799"/>
      <c r="H184" s="731" t="s">
        <v>120</v>
      </c>
      <c r="I184" s="824">
        <f>industrie!F185/industrie!F$260</f>
        <v>2.8765674079174897E-2</v>
      </c>
    </row>
    <row r="185" spans="3:9">
      <c r="C185" s="731" t="s">
        <v>121</v>
      </c>
      <c r="D185" s="824">
        <f>industrie!C186/industrie!C$260</f>
        <v>3.1429021451161048E-3</v>
      </c>
      <c r="E185" s="799"/>
      <c r="F185" s="799"/>
      <c r="H185" s="731" t="s">
        <v>121</v>
      </c>
      <c r="I185" s="824">
        <f>industrie!F186/industrie!F$260</f>
        <v>9.461671478609774E-4</v>
      </c>
    </row>
    <row r="186" spans="3:9">
      <c r="C186" s="731" t="s">
        <v>122</v>
      </c>
      <c r="D186" s="824">
        <f>industrie!C187/industrie!C$260</f>
        <v>6.0794512353752137E-3</v>
      </c>
      <c r="E186" s="799"/>
      <c r="F186" s="799"/>
      <c r="H186" s="731" t="s">
        <v>122</v>
      </c>
      <c r="I186" s="824">
        <f>industrie!F187/industrie!F$260</f>
        <v>8.1988970680167035E-3</v>
      </c>
    </row>
    <row r="187" spans="3:9">
      <c r="C187" s="731" t="s">
        <v>123</v>
      </c>
      <c r="D187" s="824">
        <f>industrie!C188/industrie!C$260</f>
        <v>8.1973131628826426E-3</v>
      </c>
      <c r="E187" s="799"/>
      <c r="F187" s="799"/>
      <c r="H187" s="731" t="s">
        <v>123</v>
      </c>
      <c r="I187" s="824">
        <f>industrie!F188/industrie!F$260</f>
        <v>1.1648685195052001E-2</v>
      </c>
    </row>
    <row r="188" spans="3:9">
      <c r="C188" s="731" t="s">
        <v>124</v>
      </c>
      <c r="D188" s="824">
        <f>industrie!C189/industrie!C$260</f>
        <v>7.6164806362611515E-3</v>
      </c>
      <c r="E188" s="799"/>
      <c r="F188" s="799"/>
      <c r="H188" s="731" t="s">
        <v>124</v>
      </c>
      <c r="I188" s="824">
        <f>industrie!F189/industrie!F$260</f>
        <v>6.7322321966119562E-3</v>
      </c>
    </row>
    <row r="189" spans="3:9">
      <c r="C189" s="731" t="s">
        <v>125</v>
      </c>
      <c r="D189" s="824">
        <f>industrie!C190/industrie!C$260</f>
        <v>2.2521506908225981E-2</v>
      </c>
      <c r="E189" s="799"/>
      <c r="F189" s="799"/>
      <c r="H189" s="731" t="s">
        <v>125</v>
      </c>
      <c r="I189" s="824">
        <f>industrie!F190/industrie!F$260</f>
        <v>2.4958885296227834E-2</v>
      </c>
    </row>
    <row r="190" spans="3:9">
      <c r="C190" s="731" t="s">
        <v>126</v>
      </c>
      <c r="D190" s="824">
        <f>industrie!C191/industrie!C$260</f>
        <v>2.5512918302949647E-2</v>
      </c>
      <c r="E190" s="799"/>
      <c r="F190" s="799"/>
      <c r="H190" s="731" t="s">
        <v>126</v>
      </c>
      <c r="I190" s="824">
        <f>industrie!F191/industrie!F$260</f>
        <v>2.4443003960476026E-2</v>
      </c>
    </row>
    <row r="191" spans="3:9" ht="30">
      <c r="C191" s="731" t="s">
        <v>127</v>
      </c>
      <c r="D191" s="824">
        <f>industrie!C192/industrie!C$260</f>
        <v>0</v>
      </c>
      <c r="E191" s="799"/>
      <c r="F191" s="799"/>
      <c r="H191" s="731" t="s">
        <v>127</v>
      </c>
      <c r="I191" s="824">
        <f>industrie!F192/industrie!F$260</f>
        <v>7.00536847430307E-4</v>
      </c>
    </row>
    <row r="192" spans="3:9">
      <c r="C192" s="731" t="s">
        <v>128</v>
      </c>
      <c r="D192" s="824">
        <f>industrie!C193/industrie!C$260</f>
        <v>5.5906458001136181E-4</v>
      </c>
      <c r="E192" s="799"/>
      <c r="F192" s="799"/>
      <c r="H192" s="731" t="s">
        <v>128</v>
      </c>
      <c r="I192" s="824">
        <f>industrie!F193/industrie!F$260</f>
        <v>2.2820343651601214E-3</v>
      </c>
    </row>
    <row r="193" spans="3:9">
      <c r="C193" s="731" t="s">
        <v>129</v>
      </c>
      <c r="D193" s="824">
        <f>industrie!C194/industrie!C$260</f>
        <v>9.1354585692264957E-4</v>
      </c>
      <c r="E193" s="799"/>
      <c r="F193" s="799"/>
      <c r="H193" s="731" t="s">
        <v>129</v>
      </c>
      <c r="I193" s="824">
        <f>industrie!F194/industrie!F$260</f>
        <v>1.0575375033420723E-3</v>
      </c>
    </row>
    <row r="194" spans="3:9">
      <c r="C194" s="731" t="s">
        <v>130</v>
      </c>
      <c r="D194" s="824">
        <f>industrie!C195/industrie!C$260</f>
        <v>1.2034311947063186E-5</v>
      </c>
      <c r="E194" s="799"/>
      <c r="F194" s="799"/>
      <c r="H194" s="731" t="s">
        <v>130</v>
      </c>
      <c r="I194" s="824">
        <f>industrie!F195/industrie!F$260</f>
        <v>1.8732916960801096E-3</v>
      </c>
    </row>
    <row r="195" spans="3:9">
      <c r="C195" s="731" t="s">
        <v>131</v>
      </c>
      <c r="D195" s="824">
        <f>industrie!C196/industrie!C$260</f>
        <v>7.8240725173479918E-4</v>
      </c>
      <c r="E195" s="799"/>
      <c r="F195" s="799"/>
      <c r="H195" s="731" t="s">
        <v>131</v>
      </c>
      <c r="I195" s="824">
        <f>industrie!F196/industrie!F$260</f>
        <v>1.8600195811782176E-3</v>
      </c>
    </row>
    <row r="196" spans="3:9" ht="30">
      <c r="C196" s="731" t="s">
        <v>132</v>
      </c>
      <c r="D196" s="824">
        <v>0</v>
      </c>
      <c r="E196" s="799"/>
      <c r="F196" s="799"/>
      <c r="H196" s="731" t="s">
        <v>132</v>
      </c>
      <c r="I196" s="824">
        <v>0</v>
      </c>
    </row>
    <row r="197" spans="3:9">
      <c r="C197" s="731" t="s">
        <v>133</v>
      </c>
      <c r="D197" s="824">
        <v>0</v>
      </c>
      <c r="E197" s="799"/>
      <c r="F197" s="799"/>
      <c r="H197" s="731" t="s">
        <v>133</v>
      </c>
      <c r="I197" s="824">
        <v>0</v>
      </c>
    </row>
    <row r="198" spans="3:9">
      <c r="C198" s="727" t="s">
        <v>142</v>
      </c>
      <c r="D198" s="843" t="s">
        <v>7</v>
      </c>
      <c r="E198" s="798"/>
      <c r="F198" s="798"/>
      <c r="H198" s="727" t="s">
        <v>143</v>
      </c>
      <c r="I198" s="843" t="s">
        <v>7</v>
      </c>
    </row>
    <row r="199" spans="3:9" ht="15" customHeight="1">
      <c r="C199" s="727" t="s">
        <v>144</v>
      </c>
      <c r="D199" s="844"/>
      <c r="E199" s="728"/>
      <c r="F199" s="728"/>
      <c r="H199" s="727" t="s">
        <v>144</v>
      </c>
      <c r="I199" s="844"/>
    </row>
    <row r="200" spans="3:9" ht="15" customHeight="1">
      <c r="C200" s="731" t="s">
        <v>10</v>
      </c>
      <c r="D200" s="790">
        <f>industrie!C201/industrie!C$261</f>
        <v>0.61960129540679076</v>
      </c>
      <c r="E200" s="799"/>
      <c r="F200" s="799"/>
      <c r="H200" s="731" t="s">
        <v>10</v>
      </c>
      <c r="I200" s="790">
        <f>industrie!F201/industrie!F$261</f>
        <v>0.65289108924463168</v>
      </c>
    </row>
    <row r="201" spans="3:9">
      <c r="C201" s="731" t="s">
        <v>113</v>
      </c>
      <c r="D201" s="790">
        <f>industrie!C202/industrie!C$261</f>
        <v>3.8479066597298682E-2</v>
      </c>
      <c r="E201" s="799"/>
      <c r="F201" s="799"/>
      <c r="H201" s="731" t="s">
        <v>113</v>
      </c>
      <c r="I201" s="790">
        <f>industrie!F202/industrie!F$261</f>
        <v>3.1617040623065203E-2</v>
      </c>
    </row>
    <row r="202" spans="3:9">
      <c r="C202" s="731" t="s">
        <v>114</v>
      </c>
      <c r="D202" s="790">
        <f>industrie!C203/industrie!C$261</f>
        <v>3.1572515759034976E-2</v>
      </c>
      <c r="E202" s="799"/>
      <c r="F202" s="799"/>
      <c r="H202" s="731" t="s">
        <v>114</v>
      </c>
      <c r="I202" s="790">
        <f>industrie!F203/industrie!F$261</f>
        <v>6.7917579568067224E-2</v>
      </c>
    </row>
    <row r="203" spans="3:9">
      <c r="C203" s="731" t="s">
        <v>115</v>
      </c>
      <c r="D203" s="790">
        <f>industrie!C204/industrie!C$261</f>
        <v>0.39755719834000797</v>
      </c>
      <c r="E203" s="799"/>
      <c r="F203" s="799"/>
      <c r="H203" s="731" t="s">
        <v>115</v>
      </c>
      <c r="I203" s="790">
        <f>industrie!F204/industrie!F$261</f>
        <v>0.41214099843045693</v>
      </c>
    </row>
    <row r="204" spans="3:9">
      <c r="C204" s="731" t="s">
        <v>116</v>
      </c>
      <c r="D204" s="790">
        <f>industrie!C205/industrie!C$261</f>
        <v>1.4754812403963655E-2</v>
      </c>
      <c r="E204" s="799"/>
      <c r="F204" s="799"/>
      <c r="H204" s="731" t="s">
        <v>116</v>
      </c>
      <c r="I204" s="790">
        <f>industrie!F205/industrie!F$261</f>
        <v>1.6028987427662796E-2</v>
      </c>
    </row>
    <row r="205" spans="3:9">
      <c r="C205" s="731" t="s">
        <v>117</v>
      </c>
      <c r="D205" s="790">
        <f>industrie!C206/industrie!C$261</f>
        <v>5.2106649244009953E-3</v>
      </c>
      <c r="E205" s="799"/>
      <c r="F205" s="799"/>
      <c r="H205" s="731" t="s">
        <v>117</v>
      </c>
      <c r="I205" s="790">
        <f>industrie!F206/industrie!F$261</f>
        <v>6.1570868183510891E-3</v>
      </c>
    </row>
    <row r="206" spans="3:9">
      <c r="C206" s="731" t="s">
        <v>118</v>
      </c>
      <c r="D206" s="790">
        <f>industrie!C207/industrie!C$261</f>
        <v>4.2729872193520545E-3</v>
      </c>
      <c r="E206" s="799"/>
      <c r="F206" s="799"/>
      <c r="H206" s="731" t="s">
        <v>118</v>
      </c>
      <c r="I206" s="790">
        <f>industrie!F207/industrie!F$261</f>
        <v>2.9083382262563768E-3</v>
      </c>
    </row>
    <row r="207" spans="3:9" ht="30">
      <c r="C207" s="731" t="s">
        <v>119</v>
      </c>
      <c r="D207" s="790">
        <f>industrie!C208/industrie!C$261</f>
        <v>0</v>
      </c>
      <c r="E207" s="799"/>
      <c r="F207" s="799"/>
      <c r="H207" s="731" t="s">
        <v>119</v>
      </c>
      <c r="I207" s="790">
        <f>industrie!F208/industrie!F$261</f>
        <v>4.5692666555481179E-6</v>
      </c>
    </row>
    <row r="208" spans="3:9">
      <c r="C208" s="731" t="s">
        <v>120</v>
      </c>
      <c r="D208" s="790">
        <f>industrie!C209/industrie!C$261</f>
        <v>2.9318056244530214E-2</v>
      </c>
      <c r="E208" s="799"/>
      <c r="F208" s="799"/>
      <c r="H208" s="731" t="s">
        <v>120</v>
      </c>
      <c r="I208" s="790">
        <f>industrie!F209/industrie!F$261</f>
        <v>2.8185521364748566E-2</v>
      </c>
    </row>
    <row r="209" spans="3:9">
      <c r="C209" s="731" t="s">
        <v>121</v>
      </c>
      <c r="D209" s="790">
        <f>industrie!C210/industrie!C$261</f>
        <v>2.8533633390198949E-3</v>
      </c>
      <c r="E209" s="799"/>
      <c r="F209" s="799"/>
      <c r="H209" s="731" t="s">
        <v>121</v>
      </c>
      <c r="I209" s="790">
        <f>industrie!F210/industrie!F$261</f>
        <v>5.6681752862074398E-3</v>
      </c>
    </row>
    <row r="210" spans="3:9">
      <c r="C210" s="731" t="s">
        <v>122</v>
      </c>
      <c r="D210" s="790">
        <f>industrie!C211/industrie!C$261</f>
        <v>1.0832698132307332E-2</v>
      </c>
      <c r="E210" s="799"/>
      <c r="F210" s="799"/>
      <c r="H210" s="731" t="s">
        <v>122</v>
      </c>
      <c r="I210" s="790">
        <f>industrie!F211/industrie!F$261</f>
        <v>1.031740410822765E-2</v>
      </c>
    </row>
    <row r="211" spans="3:9">
      <c r="C211" s="731" t="s">
        <v>123</v>
      </c>
      <c r="D211" s="790">
        <f>industrie!C212/industrie!C$261</f>
        <v>3.0582408762951045E-2</v>
      </c>
      <c r="E211" s="799"/>
      <c r="F211" s="799"/>
      <c r="H211" s="731" t="s">
        <v>123</v>
      </c>
      <c r="I211" s="790">
        <f>industrie!F212/industrie!F$261</f>
        <v>2.9138213462430347E-2</v>
      </c>
    </row>
    <row r="212" spans="3:9">
      <c r="C212" s="731" t="s">
        <v>124</v>
      </c>
      <c r="D212" s="790">
        <f>industrie!C213/industrie!C$261</f>
        <v>1.6515226676023279E-3</v>
      </c>
      <c r="E212" s="799"/>
      <c r="F212" s="799"/>
      <c r="H212" s="731" t="s">
        <v>124</v>
      </c>
      <c r="I212" s="790">
        <f>industrie!F213/industrie!F$261</f>
        <v>1.5969586961140671E-3</v>
      </c>
    </row>
    <row r="213" spans="3:9">
      <c r="C213" s="731" t="s">
        <v>125</v>
      </c>
      <c r="D213" s="790">
        <f>industrie!C214/industrie!C$261</f>
        <v>3.4290772848080082E-2</v>
      </c>
      <c r="E213" s="799"/>
      <c r="F213" s="799"/>
      <c r="H213" s="731" t="s">
        <v>125</v>
      </c>
      <c r="I213" s="790">
        <f>industrie!F214/industrie!F$261</f>
        <v>2.4082319908066356E-2</v>
      </c>
    </row>
    <row r="214" spans="3:9">
      <c r="C214" s="731" t="s">
        <v>126</v>
      </c>
      <c r="D214" s="790">
        <f>industrie!C215/industrie!C$261</f>
        <v>1.5890108205990652E-2</v>
      </c>
      <c r="E214" s="799"/>
      <c r="F214" s="799"/>
      <c r="H214" s="731" t="s">
        <v>126</v>
      </c>
      <c r="I214" s="790">
        <f>industrie!F215/industrie!F$261</f>
        <v>1.3698661433333257E-2</v>
      </c>
    </row>
    <row r="215" spans="3:9" ht="30">
      <c r="C215" s="731" t="s">
        <v>127</v>
      </c>
      <c r="D215" s="790">
        <f>industrie!C216/industrie!C$261</f>
        <v>1.4135743467511988E-3</v>
      </c>
      <c r="E215" s="799"/>
      <c r="F215" s="799"/>
      <c r="H215" s="731" t="s">
        <v>127</v>
      </c>
      <c r="I215" s="790">
        <f>industrie!F216/industrie!F$261</f>
        <v>1.7089057291749961E-3</v>
      </c>
    </row>
    <row r="216" spans="3:9">
      <c r="C216" s="731" t="s">
        <v>128</v>
      </c>
      <c r="D216" s="790">
        <f>industrie!C217/industrie!C$261</f>
        <v>4.5371501857206808E-4</v>
      </c>
      <c r="E216" s="799"/>
      <c r="F216" s="799"/>
      <c r="H216" s="731" t="s">
        <v>128</v>
      </c>
      <c r="I216" s="790">
        <f>industrie!F217/industrie!F$261</f>
        <v>8.7729919786523863E-4</v>
      </c>
    </row>
    <row r="217" spans="3:9">
      <c r="C217" s="731" t="s">
        <v>129</v>
      </c>
      <c r="D217" s="790">
        <f>industrie!C218/industrie!C$261</f>
        <v>3.5288945888938629E-4</v>
      </c>
      <c r="E217" s="799"/>
      <c r="F217" s="799"/>
      <c r="H217" s="731" t="s">
        <v>129</v>
      </c>
      <c r="I217" s="790">
        <f>industrie!F218/industrie!F$261</f>
        <v>5.7801223192683693E-4</v>
      </c>
    </row>
    <row r="218" spans="3:9">
      <c r="C218" s="731" t="s">
        <v>130</v>
      </c>
      <c r="D218" s="790">
        <f>industrie!C219/industrie!C$261</f>
        <v>2.6214645517497267E-5</v>
      </c>
      <c r="E218" s="799"/>
      <c r="F218" s="799"/>
      <c r="H218" s="731" t="s">
        <v>130</v>
      </c>
      <c r="I218" s="790">
        <f>industrie!F219/industrie!F$261</f>
        <v>6.3969733177673653E-5</v>
      </c>
    </row>
    <row r="219" spans="3:9">
      <c r="C219" s="731" t="s">
        <v>131</v>
      </c>
      <c r="D219" s="790">
        <f>industrie!C220/industrie!C$261</f>
        <v>8.8726492520759979E-5</v>
      </c>
      <c r="E219" s="799"/>
      <c r="F219" s="799"/>
      <c r="H219" s="731" t="s">
        <v>131</v>
      </c>
      <c r="I219" s="790">
        <f>industrie!F220/industrie!F$261</f>
        <v>2.0104773284411719E-4</v>
      </c>
    </row>
    <row r="220" spans="3:9" ht="30">
      <c r="C220" s="731" t="s">
        <v>132</v>
      </c>
      <c r="D220" s="790">
        <v>0</v>
      </c>
      <c r="E220" s="799"/>
      <c r="F220" s="799"/>
      <c r="H220" s="731" t="s">
        <v>132</v>
      </c>
      <c r="I220" s="790">
        <v>0</v>
      </c>
    </row>
    <row r="221" spans="3:9">
      <c r="C221" s="731" t="s">
        <v>133</v>
      </c>
      <c r="D221" s="790">
        <v>0</v>
      </c>
      <c r="E221" s="799"/>
      <c r="F221" s="799"/>
      <c r="H221" s="731" t="s">
        <v>133</v>
      </c>
      <c r="I221" s="790">
        <v>0</v>
      </c>
    </row>
    <row r="222" spans="3:9">
      <c r="C222" s="727" t="s">
        <v>145</v>
      </c>
      <c r="D222" s="729" t="s">
        <v>7</v>
      </c>
      <c r="E222" s="798"/>
      <c r="F222" s="798"/>
      <c r="G222" s="793" t="s">
        <v>105</v>
      </c>
      <c r="H222" s="727" t="s">
        <v>145</v>
      </c>
      <c r="I222" s="843" t="s">
        <v>7</v>
      </c>
    </row>
    <row r="223" spans="3:9">
      <c r="C223" s="727" t="s">
        <v>146</v>
      </c>
      <c r="D223" s="730"/>
      <c r="E223" s="728"/>
      <c r="F223" s="728"/>
      <c r="H223" s="727" t="s">
        <v>146</v>
      </c>
      <c r="I223" s="844"/>
    </row>
    <row r="224" spans="3:9">
      <c r="C224" s="731" t="s">
        <v>10</v>
      </c>
      <c r="D224" s="790">
        <f>industrie!C225/industrie!C$262</f>
        <v>0.60629219821310509</v>
      </c>
      <c r="E224" s="799"/>
      <c r="F224" s="799"/>
      <c r="H224" s="731" t="s">
        <v>10</v>
      </c>
      <c r="I224" s="790">
        <f>industrie!F225/industrie!F$262</f>
        <v>0.64319557964369989</v>
      </c>
    </row>
    <row r="225" spans="3:9">
      <c r="C225" s="731" t="s">
        <v>113</v>
      </c>
      <c r="D225" s="790">
        <f>industrie!C226/industrie!C$262</f>
        <v>5.693952339784579E-2</v>
      </c>
      <c r="E225" s="799"/>
      <c r="F225" s="799"/>
      <c r="H225" s="731" t="s">
        <v>113</v>
      </c>
      <c r="I225" s="790">
        <f>industrie!F226/industrie!F$262</f>
        <v>5.0981718533830905E-2</v>
      </c>
    </row>
    <row r="226" spans="3:9">
      <c r="C226" s="731" t="s">
        <v>114</v>
      </c>
      <c r="D226" s="790">
        <f>industrie!C227/industrie!C$262</f>
        <v>6.5415971501698741E-2</v>
      </c>
      <c r="E226" s="799"/>
      <c r="F226" s="799"/>
      <c r="H226" s="731" t="s">
        <v>114</v>
      </c>
      <c r="I226" s="790">
        <f>industrie!F227/industrie!F$262</f>
        <v>9.5926696623610322E-2</v>
      </c>
    </row>
    <row r="227" spans="3:9">
      <c r="C227" s="731" t="s">
        <v>115</v>
      </c>
      <c r="D227" s="790">
        <f>industrie!C228/industrie!C$262</f>
        <v>0.37893169228591622</v>
      </c>
      <c r="E227" s="799"/>
      <c r="F227" s="799"/>
      <c r="H227" s="731" t="s">
        <v>115</v>
      </c>
      <c r="I227" s="790">
        <f>industrie!F228/industrie!F$262</f>
        <v>0.38334265449052607</v>
      </c>
    </row>
    <row r="228" spans="3:9">
      <c r="C228" s="731" t="s">
        <v>116</v>
      </c>
      <c r="D228" s="790">
        <f>industrie!C229/industrie!C$262</f>
        <v>8.7969601355403527E-3</v>
      </c>
      <c r="E228" s="799"/>
      <c r="F228" s="799"/>
      <c r="H228" s="731" t="s">
        <v>116</v>
      </c>
      <c r="I228" s="790">
        <f>industrie!F229/industrie!F$262</f>
        <v>1.3705945434623858E-2</v>
      </c>
    </row>
    <row r="229" spans="3:9">
      <c r="C229" s="731" t="s">
        <v>117</v>
      </c>
      <c r="D229" s="790">
        <f>industrie!C230/industrie!C$262</f>
        <v>1.7492113460496122E-3</v>
      </c>
      <c r="E229" s="799"/>
      <c r="F229" s="799"/>
      <c r="H229" s="731" t="s">
        <v>117</v>
      </c>
      <c r="I229" s="790">
        <f>industrie!F230/industrie!F$262</f>
        <v>2.8590497752582029E-3</v>
      </c>
    </row>
    <row r="230" spans="3:9">
      <c r="C230" s="731" t="s">
        <v>118</v>
      </c>
      <c r="D230" s="790">
        <f>industrie!C231/industrie!C$262</f>
        <v>1.9745778719706072E-3</v>
      </c>
      <c r="E230" s="799"/>
      <c r="F230" s="799"/>
      <c r="H230" s="731" t="s">
        <v>118</v>
      </c>
      <c r="I230" s="790">
        <f>industrie!F231/industrie!F$262</f>
        <v>2.8294379379551157E-3</v>
      </c>
    </row>
    <row r="231" spans="3:9" ht="30">
      <c r="C231" s="731" t="s">
        <v>119</v>
      </c>
      <c r="D231" s="790">
        <f>industrie!C232/industrie!C$262</f>
        <v>5.2215327597429067E-3</v>
      </c>
      <c r="E231" s="799"/>
      <c r="F231" s="799"/>
      <c r="H231" s="731" t="s">
        <v>119</v>
      </c>
      <c r="I231" s="790">
        <f>industrie!F232/industrie!F$262</f>
        <v>5.4497589527740878E-3</v>
      </c>
    </row>
    <row r="232" spans="3:9">
      <c r="C232" s="731" t="s">
        <v>120</v>
      </c>
      <c r="D232" s="790">
        <f>industrie!C233/industrie!C$262</f>
        <v>8.1715369268817711E-3</v>
      </c>
      <c r="E232" s="799"/>
      <c r="F232" s="799"/>
      <c r="H232" s="731" t="s">
        <v>120</v>
      </c>
      <c r="I232" s="790">
        <f>industrie!F233/industrie!F$262</f>
        <v>3.277813328909281E-3</v>
      </c>
    </row>
    <row r="233" spans="3:9">
      <c r="C233" s="731" t="s">
        <v>121</v>
      </c>
      <c r="D233" s="790">
        <f>industrie!C234/industrie!C$262</f>
        <v>1.2107098879073307E-3</v>
      </c>
      <c r="E233" s="799"/>
      <c r="F233" s="799"/>
      <c r="H233" s="731" t="s">
        <v>121</v>
      </c>
      <c r="I233" s="790">
        <f>industrie!F234/industrie!F$262</f>
        <v>1.7362493565225283E-3</v>
      </c>
    </row>
    <row r="234" spans="3:9">
      <c r="C234" s="731" t="s">
        <v>122</v>
      </c>
      <c r="D234" s="790">
        <f>industrie!C235/industrie!C$262</f>
        <v>4.6791559200046254E-3</v>
      </c>
      <c r="E234" s="799"/>
      <c r="F234" s="799"/>
      <c r="H234" s="731" t="s">
        <v>122</v>
      </c>
      <c r="I234" s="790">
        <f>industrie!F235/industrie!F$262</f>
        <v>5.1289773245314684E-3</v>
      </c>
    </row>
    <row r="235" spans="3:9">
      <c r="C235" s="731" t="s">
        <v>123</v>
      </c>
      <c r="D235" s="790">
        <f>industrie!C236/industrie!C$262</f>
        <v>5.9753181297677706E-3</v>
      </c>
      <c r="E235" s="799"/>
      <c r="F235" s="799"/>
      <c r="H235" s="731" t="s">
        <v>123</v>
      </c>
      <c r="I235" s="790">
        <f>industrie!F236/industrie!F$262</f>
        <v>9.1256214888901475E-3</v>
      </c>
    </row>
    <row r="236" spans="3:9">
      <c r="C236" s="731" t="s">
        <v>124</v>
      </c>
      <c r="D236" s="790">
        <f>industrie!C237/industrie!C$262</f>
        <v>5.5343886266499163E-3</v>
      </c>
      <c r="E236" s="799"/>
      <c r="F236" s="799"/>
      <c r="H236" s="731" t="s">
        <v>124</v>
      </c>
      <c r="I236" s="790">
        <f>industrie!F237/industrie!F$262</f>
        <v>4.8316103555363071E-3</v>
      </c>
    </row>
    <row r="237" spans="3:9">
      <c r="C237" s="731" t="s">
        <v>125</v>
      </c>
      <c r="D237" s="790">
        <f>industrie!C238/industrie!C$262</f>
        <v>4.076971757144416E-2</v>
      </c>
      <c r="E237" s="799"/>
      <c r="F237" s="799"/>
      <c r="H237" s="731" t="s">
        <v>125</v>
      </c>
      <c r="I237" s="790">
        <f>industrie!F238/industrie!F$262</f>
        <v>3.9190856446124099E-2</v>
      </c>
    </row>
    <row r="238" spans="3:9">
      <c r="C238" s="731" t="s">
        <v>126</v>
      </c>
      <c r="D238" s="790">
        <f>industrie!C239/industrie!C$262</f>
        <v>1.0685603233755888E-2</v>
      </c>
      <c r="E238" s="799"/>
      <c r="F238" s="799"/>
      <c r="H238" s="731" t="s">
        <v>126</v>
      </c>
      <c r="I238" s="790">
        <f>industrie!F239/industrie!F$262</f>
        <v>1.3739934327635902E-2</v>
      </c>
    </row>
    <row r="239" spans="3:9" ht="30">
      <c r="C239" s="731" t="s">
        <v>127</v>
      </c>
      <c r="D239" s="790">
        <f>industrie!C240/industrie!C$262</f>
        <v>7.4622380365610278E-6</v>
      </c>
      <c r="E239" s="799"/>
      <c r="F239" s="799"/>
      <c r="H239" s="731" t="s">
        <v>127</v>
      </c>
      <c r="I239" s="790">
        <f>industrie!F240/industrie!F$262</f>
        <v>2.9113992022268338E-6</v>
      </c>
    </row>
    <row r="240" spans="3:9">
      <c r="C240" s="731" t="s">
        <v>128</v>
      </c>
      <c r="D240" s="790">
        <f>industrie!C241/industrie!C$262</f>
        <v>8.0345584268571726E-6</v>
      </c>
      <c r="E240" s="799"/>
      <c r="F240" s="799"/>
      <c r="H240" s="731" t="s">
        <v>128</v>
      </c>
      <c r="I240" s="790">
        <f>industrie!F241/industrie!F$262</f>
        <v>1.6199885437835358E-5</v>
      </c>
    </row>
    <row r="241" spans="3:9">
      <c r="C241" s="731" t="s">
        <v>130</v>
      </c>
      <c r="D241" s="790">
        <f>industrie!C242/industrie!C$262</f>
        <v>2.1960232937299866E-4</v>
      </c>
      <c r="E241" s="799"/>
      <c r="F241" s="799"/>
      <c r="H241" s="731" t="s">
        <v>130</v>
      </c>
      <c r="I241" s="790">
        <f>industrie!F242/industrie!F$262</f>
        <v>2.2234765931917723E-4</v>
      </c>
    </row>
    <row r="242" spans="3:9">
      <c r="C242" s="731" t="s">
        <v>131</v>
      </c>
      <c r="D242" s="790">
        <f>industrie!C243/industrie!C$262</f>
        <v>4.56618649684898E-4</v>
      </c>
      <c r="E242" s="799"/>
      <c r="F242" s="799"/>
      <c r="H242" s="731" t="s">
        <v>131</v>
      </c>
      <c r="I242" s="790">
        <f>industrie!F243/industrie!F$262</f>
        <v>6.8028167966505842E-4</v>
      </c>
    </row>
    <row r="243" spans="3:9">
      <c r="C243" s="731" t="s">
        <v>147</v>
      </c>
      <c r="D243" s="790">
        <f>industrie!C244/industrie!C$262</f>
        <v>9.5445792657678375E-3</v>
      </c>
      <c r="E243" s="799"/>
      <c r="F243" s="799"/>
      <c r="H243" s="731" t="s">
        <v>147</v>
      </c>
      <c r="I243" s="790">
        <f>industrie!F244/industrie!F$262</f>
        <v>1.0147512651966152E-2</v>
      </c>
    </row>
    <row r="245" spans="3:9" ht="20.100000000000001" customHeight="1">
      <c r="C245" s="723" t="s">
        <v>148</v>
      </c>
      <c r="H245" s="723" t="s">
        <v>148</v>
      </c>
    </row>
    <row r="246" spans="3:9" ht="20.100000000000001" customHeight="1">
      <c r="C246" s="724" t="s">
        <v>149</v>
      </c>
      <c r="H246" s="724" t="s">
        <v>149</v>
      </c>
    </row>
    <row r="247" spans="3:9" ht="20.100000000000001" customHeight="1">
      <c r="C247" s="724" t="s">
        <v>107</v>
      </c>
      <c r="H247" s="724" t="s">
        <v>107</v>
      </c>
    </row>
    <row r="248" spans="3:9" ht="20.100000000000001" customHeight="1">
      <c r="C248" s="724" t="s">
        <v>150</v>
      </c>
      <c r="H248" s="724" t="s">
        <v>150</v>
      </c>
    </row>
    <row r="249" spans="3:9" ht="20.100000000000001" customHeight="1">
      <c r="C249" s="724" t="s">
        <v>108</v>
      </c>
      <c r="H249" s="724" t="s">
        <v>109</v>
      </c>
    </row>
    <row r="250" spans="3:9" ht="20.100000000000001" customHeight="1"/>
    <row r="251" spans="3:9" ht="20.100000000000001" customHeight="1">
      <c r="C251" s="725" t="s">
        <v>151</v>
      </c>
      <c r="D251" s="726" t="s">
        <v>7</v>
      </c>
      <c r="E251" s="797"/>
      <c r="F251" s="797"/>
      <c r="H251" s="725" t="s">
        <v>151</v>
      </c>
      <c r="I251" s="726" t="s">
        <v>7</v>
      </c>
    </row>
    <row r="252" spans="3:9" ht="20.100000000000001" customHeight="1">
      <c r="C252" s="731" t="s">
        <v>152</v>
      </c>
      <c r="D252" s="790">
        <v>219142.022</v>
      </c>
      <c r="E252" s="799"/>
      <c r="F252" s="799"/>
      <c r="H252" s="731" t="s">
        <v>152</v>
      </c>
      <c r="I252" s="790">
        <v>151214.82</v>
      </c>
    </row>
    <row r="253" spans="3:9" ht="20.100000000000001" customHeight="1">
      <c r="C253" s="731" t="s">
        <v>153</v>
      </c>
      <c r="D253" s="790">
        <v>262462.8</v>
      </c>
      <c r="E253" s="799"/>
      <c r="F253" s="799"/>
      <c r="H253" s="731" t="s">
        <v>153</v>
      </c>
      <c r="I253" s="790">
        <v>201770.625</v>
      </c>
    </row>
    <row r="254" spans="3:9" ht="20.100000000000001" customHeight="1">
      <c r="C254" s="731" t="s">
        <v>154</v>
      </c>
      <c r="D254" s="790">
        <v>4979613</v>
      </c>
      <c r="E254" s="799"/>
      <c r="F254" s="799"/>
      <c r="H254" s="731" t="s">
        <v>154</v>
      </c>
      <c r="I254" s="790">
        <v>3219510</v>
      </c>
    </row>
    <row r="255" spans="3:9" ht="20.100000000000001" customHeight="1">
      <c r="C255" s="731" t="s">
        <v>73</v>
      </c>
      <c r="D255" s="790">
        <v>807436.6</v>
      </c>
      <c r="E255" s="799"/>
      <c r="F255" s="799"/>
      <c r="H255" s="731" t="s">
        <v>73</v>
      </c>
      <c r="I255" s="790">
        <v>709971</v>
      </c>
    </row>
    <row r="256" spans="3:9" ht="20.100000000000001" customHeight="1">
      <c r="C256" s="731" t="s">
        <v>155</v>
      </c>
      <c r="D256" s="790">
        <v>2076587</v>
      </c>
      <c r="E256" s="799"/>
      <c r="F256" s="799"/>
      <c r="H256" s="731" t="s">
        <v>155</v>
      </c>
      <c r="I256" s="790">
        <v>1563267</v>
      </c>
    </row>
    <row r="257" spans="3:9" ht="20.100000000000001" customHeight="1">
      <c r="C257" s="731" t="s">
        <v>156</v>
      </c>
      <c r="D257" s="790">
        <v>1090674.8999999999</v>
      </c>
      <c r="E257" s="799"/>
      <c r="F257" s="799"/>
      <c r="H257" s="731" t="s">
        <v>156</v>
      </c>
      <c r="I257" s="790">
        <v>895958.36699999997</v>
      </c>
    </row>
    <row r="258" spans="3:9" ht="20.100000000000001" customHeight="1">
      <c r="C258" s="731" t="s">
        <v>157</v>
      </c>
      <c r="D258" s="790">
        <v>379647</v>
      </c>
      <c r="E258" s="799"/>
      <c r="F258" s="799"/>
      <c r="H258" s="731" t="s">
        <v>157</v>
      </c>
      <c r="I258" s="790">
        <v>260022</v>
      </c>
    </row>
    <row r="259" spans="3:9" ht="20.100000000000001" customHeight="1">
      <c r="C259" s="731" t="s">
        <v>158</v>
      </c>
      <c r="D259" s="790">
        <v>565051</v>
      </c>
      <c r="E259" s="799"/>
      <c r="F259" s="799"/>
      <c r="H259" s="731" t="s">
        <v>158</v>
      </c>
      <c r="I259" s="790">
        <v>519887</v>
      </c>
    </row>
    <row r="260" spans="3:9" ht="20.100000000000001" customHeight="1">
      <c r="C260" s="794" t="s">
        <v>159</v>
      </c>
      <c r="D260" s="795">
        <v>495906</v>
      </c>
      <c r="E260" s="795"/>
      <c r="F260" s="795"/>
      <c r="G260" s="796" t="s">
        <v>7</v>
      </c>
      <c r="H260" s="731" t="s">
        <v>160</v>
      </c>
      <c r="I260" s="790">
        <v>437707</v>
      </c>
    </row>
    <row r="261" spans="3:9">
      <c r="C261" s="731" t="s">
        <v>161</v>
      </c>
      <c r="D261" s="790">
        <v>6342601.21</v>
      </c>
      <c r="E261" s="799"/>
      <c r="F261" s="799"/>
      <c r="H261" s="731" t="s">
        <v>161</v>
      </c>
      <c r="I261" s="790">
        <v>5021640.45</v>
      </c>
    </row>
  </sheetData>
  <mergeCells count="16">
    <mergeCell ref="I174:I175"/>
    <mergeCell ref="D198:D199"/>
    <mergeCell ref="I198:I199"/>
    <mergeCell ref="I222:I223"/>
    <mergeCell ref="D78:D79"/>
    <mergeCell ref="I78:I79"/>
    <mergeCell ref="D102:D103"/>
    <mergeCell ref="I102:I103"/>
    <mergeCell ref="I126:I127"/>
    <mergeCell ref="I150:I151"/>
    <mergeCell ref="D6:D7"/>
    <mergeCell ref="I6:I7"/>
    <mergeCell ref="D30:D31"/>
    <mergeCell ref="I30:I31"/>
    <mergeCell ref="D54:D55"/>
    <mergeCell ref="I54:I55"/>
  </mergeCells>
  <hyperlinks>
    <hyperlink ref="G222" r:id="rId1" xr:uid="{7637B764-5727-4B06-B90D-7F81AF17EFB4}"/>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C4656-07A4-492B-BDC5-F2EDDDCC2225}">
  <sheetPr codeName="Feuil6"/>
  <dimension ref="B3:T26"/>
  <sheetViews>
    <sheetView workbookViewId="0">
      <selection activeCell="C5" sqref="C5"/>
    </sheetView>
  </sheetViews>
  <sheetFormatPr baseColWidth="10" defaultRowHeight="15"/>
  <cols>
    <col min="1" max="1" width="4.7109375" customWidth="1"/>
    <col min="2" max="2" width="44.28515625" customWidth="1"/>
    <col min="3" max="20" width="7.7109375" customWidth="1"/>
  </cols>
  <sheetData>
    <row r="3" spans="2:20" ht="21.95" customHeight="1">
      <c r="B3" s="734"/>
      <c r="C3" s="847" t="s">
        <v>93</v>
      </c>
      <c r="D3" s="845"/>
      <c r="E3" s="845" t="s">
        <v>94</v>
      </c>
      <c r="F3" s="845"/>
      <c r="G3" s="845" t="s">
        <v>70</v>
      </c>
      <c r="H3" s="845"/>
      <c r="I3" s="845" t="s">
        <v>72</v>
      </c>
      <c r="J3" s="845"/>
      <c r="K3" s="848" t="s">
        <v>95</v>
      </c>
      <c r="L3" s="848"/>
      <c r="M3" s="845" t="s">
        <v>96</v>
      </c>
      <c r="N3" s="845"/>
      <c r="O3" s="845" t="s">
        <v>75</v>
      </c>
      <c r="P3" s="845"/>
      <c r="Q3" s="845" t="s">
        <v>77</v>
      </c>
      <c r="R3" s="845"/>
      <c r="S3" s="845" t="s">
        <v>79</v>
      </c>
      <c r="T3" s="846"/>
    </row>
    <row r="4" spans="2:20" ht="21.95" customHeight="1">
      <c r="B4" s="738"/>
      <c r="C4" s="783">
        <v>2010</v>
      </c>
      <c r="D4" s="784">
        <v>2020</v>
      </c>
      <c r="E4" s="784">
        <v>2010</v>
      </c>
      <c r="F4" s="784">
        <v>2020</v>
      </c>
      <c r="G4" s="784">
        <v>2010</v>
      </c>
      <c r="H4" s="784">
        <v>2020</v>
      </c>
      <c r="I4" s="784">
        <v>2010</v>
      </c>
      <c r="J4" s="784">
        <v>2020</v>
      </c>
      <c r="K4" s="785">
        <v>2010</v>
      </c>
      <c r="L4" s="785">
        <v>2020</v>
      </c>
      <c r="M4" s="784">
        <v>2010</v>
      </c>
      <c r="N4" s="784">
        <v>2020</v>
      </c>
      <c r="O4" s="784">
        <v>2010</v>
      </c>
      <c r="P4" s="784">
        <v>2020</v>
      </c>
      <c r="Q4" s="784">
        <v>2010</v>
      </c>
      <c r="R4" s="784">
        <v>2020</v>
      </c>
      <c r="S4" s="784">
        <v>2010</v>
      </c>
      <c r="T4" s="786">
        <v>2020</v>
      </c>
    </row>
    <row r="5" spans="2:20" ht="21.95" customHeight="1">
      <c r="B5" s="737" t="s">
        <v>10</v>
      </c>
      <c r="C5" s="739">
        <f>'prix de base (2)'!D9</f>
        <v>0.66657500041279305</v>
      </c>
      <c r="D5" s="740">
        <f>'prix de base (2)'!I9</f>
        <v>0.67213532377315921</v>
      </c>
      <c r="E5" s="741">
        <f>'prix de base (2)'!D35</f>
        <v>0.73972619299353704</v>
      </c>
      <c r="F5" s="741">
        <f>'prix de base (2)'!I35</f>
        <v>0.75726658922724743</v>
      </c>
      <c r="G5" s="739">
        <f>'prix de base (2)'!D61</f>
        <v>0.73653771463721351</v>
      </c>
      <c r="H5" s="740">
        <f>'prix de base (2)'!I61</f>
        <v>0.74477780748508804</v>
      </c>
      <c r="I5" s="742">
        <f>'prix de base (2)'!D87</f>
        <v>0.58864261201652468</v>
      </c>
      <c r="J5" s="742">
        <f>'prix de base (2)'!I87</f>
        <v>0.63721570707038566</v>
      </c>
      <c r="K5" s="743">
        <f>'prix de base (2)'!D111</f>
        <v>0.69074610120628854</v>
      </c>
      <c r="L5" s="744">
        <f>'prix de base (2)'!I111</f>
        <v>0.70502052900752288</v>
      </c>
      <c r="M5" s="745">
        <f>'prix de base (2)'!D137</f>
        <v>0.71448367593329409</v>
      </c>
      <c r="N5" s="746">
        <f>'prix de base (2)'!I137</f>
        <v>0.73814561073237905</v>
      </c>
      <c r="O5" s="745">
        <f>'prix de base (2)'!D163</f>
        <v>0.72313798179829336</v>
      </c>
      <c r="P5" s="746">
        <f>'prix de base (2)'!I163</f>
        <v>0.73897977863411557</v>
      </c>
      <c r="Q5" s="742">
        <f>'prix de base (2)'!D189</f>
        <v>0.61476771807560304</v>
      </c>
      <c r="R5" s="742">
        <f>'prix de base (2)'!I189</f>
        <v>0.64847489302204442</v>
      </c>
      <c r="S5" s="745">
        <f>'prix de base (2)'!D215</f>
        <v>0.72003137489261571</v>
      </c>
      <c r="T5" s="746">
        <f>'prix de base (2)'!I215</f>
        <v>0.73568027432745975</v>
      </c>
    </row>
    <row r="6" spans="2:20" ht="21.95" customHeight="1">
      <c r="B6" s="735" t="s">
        <v>98</v>
      </c>
      <c r="C6" s="747">
        <f>'prix de base (2)'!D10</f>
        <v>3.0757640840323498E-2</v>
      </c>
      <c r="D6" s="748">
        <f>'prix de base (2)'!I10</f>
        <v>3.3027205931270495E-2</v>
      </c>
      <c r="E6" s="749">
        <f>'prix de base (2)'!D36</f>
        <v>4.7121285622344987E-2</v>
      </c>
      <c r="F6" s="749">
        <f>'prix de base (2)'!I36</f>
        <v>3.9475409267330168E-2</v>
      </c>
      <c r="G6" s="747">
        <f>'prix de base (2)'!D62</f>
        <v>6.492073722463769E-2</v>
      </c>
      <c r="H6" s="748">
        <f>'prix de base (2)'!I62</f>
        <v>5.0758337869575502E-2</v>
      </c>
      <c r="I6" s="750">
        <f>'prix de base (2)'!D88</f>
        <v>4.7005325333728497E-2</v>
      </c>
      <c r="J6" s="750">
        <f>'prix de base (2)'!I88</f>
        <v>4.4057260212646249E-2</v>
      </c>
      <c r="K6" s="751">
        <f>'prix de base (2)'!D112</f>
        <v>5.3126532568841534E-2</v>
      </c>
      <c r="L6" s="752">
        <f>'prix de base (2)'!I112</f>
        <v>4.8866828363412031E-2</v>
      </c>
      <c r="M6" s="753">
        <f>'prix de base (2)'!D138</f>
        <v>3.0919587093611273E-2</v>
      </c>
      <c r="N6" s="754">
        <f>'prix de base (2)'!I138</f>
        <v>2.9328018988185867E-2</v>
      </c>
      <c r="O6" s="753">
        <f>'prix de base (2)'!D164</f>
        <v>5.9380940221862855E-2</v>
      </c>
      <c r="P6" s="754">
        <f>'prix de base (2)'!I164</f>
        <v>5.2430178984855129E-2</v>
      </c>
      <c r="Q6" s="750">
        <f>'prix de base (2)'!D190</f>
        <v>3.3268401672897685E-2</v>
      </c>
      <c r="R6" s="750">
        <f>'prix de base (2)'!I190</f>
        <v>2.7461292599844186E-2</v>
      </c>
      <c r="S6" s="753">
        <f>'prix de base (2)'!D216</f>
        <v>2.6600294960209801E-2</v>
      </c>
      <c r="T6" s="754">
        <f>'prix de base (2)'!I216</f>
        <v>3.0113278107538104E-2</v>
      </c>
    </row>
    <row r="7" spans="2:20" ht="21.95" customHeight="1">
      <c r="B7" s="735" t="s">
        <v>80</v>
      </c>
      <c r="C7" s="747">
        <f>'prix de base (2)'!D11</f>
        <v>1.9971983482248719E-2</v>
      </c>
      <c r="D7" s="748">
        <f>'prix de base (2)'!I11</f>
        <v>3.4625137932908952E-2</v>
      </c>
      <c r="E7" s="749">
        <f>'prix de base (2)'!D37</f>
        <v>4.4568284290487703E-2</v>
      </c>
      <c r="F7" s="749">
        <f>'prix de base (2)'!I37</f>
        <v>7.8720993207014159E-2</v>
      </c>
      <c r="G7" s="747">
        <f>'prix de base (2)'!D63</f>
        <v>4.4227390007284914E-2</v>
      </c>
      <c r="H7" s="748">
        <f>'prix de base (2)'!I63</f>
        <v>5.69889225927942E-2</v>
      </c>
      <c r="I7" s="750">
        <f>'prix de base (2)'!D89</f>
        <v>3.5714055044794739E-2</v>
      </c>
      <c r="J7" s="750">
        <f>'prix de base (2)'!I89</f>
        <v>8.7043404312230274E-2</v>
      </c>
      <c r="K7" s="751">
        <f>'prix de base (2)'!D113</f>
        <v>2.1124727896179953E-2</v>
      </c>
      <c r="L7" s="752">
        <f>'prix de base (2)'!I113</f>
        <v>4.6982814791026679E-2</v>
      </c>
      <c r="M7" s="753">
        <f>'prix de base (2)'!D139</f>
        <v>2.2181767363987217E-2</v>
      </c>
      <c r="N7" s="754">
        <f>'prix de base (2)'!I139</f>
        <v>4.5863588659360112E-2</v>
      </c>
      <c r="O7" s="753">
        <f>'prix de base (2)'!D165</f>
        <v>5.8624374651270558E-2</v>
      </c>
      <c r="P7" s="754">
        <f>'prix de base (2)'!I165</f>
        <v>0.10499880779318672</v>
      </c>
      <c r="Q7" s="750">
        <f>'prix de base (2)'!D191</f>
        <v>3.0622738986824116E-2</v>
      </c>
      <c r="R7" s="750">
        <f>'prix de base (2)'!I191</f>
        <v>6.6896348470552217E-2</v>
      </c>
      <c r="S7" s="753">
        <f>'prix de base (2)'!D217</f>
        <v>1.9213160250772771E-2</v>
      </c>
      <c r="T7" s="754">
        <f>'prix de base (2)'!I217</f>
        <v>3.9575587589415782E-2</v>
      </c>
    </row>
    <row r="8" spans="2:20" ht="21.95" customHeight="1">
      <c r="B8" s="735" t="s">
        <v>81</v>
      </c>
      <c r="C8" s="747">
        <f>'prix de base (2)'!D12</f>
        <v>0.40559190890578067</v>
      </c>
      <c r="D8" s="748">
        <f>'prix de base (2)'!I12</f>
        <v>0.39550822465681607</v>
      </c>
      <c r="E8" s="749">
        <f>'prix de base (2)'!D38</f>
        <v>0.37041821977073258</v>
      </c>
      <c r="F8" s="749">
        <f>'prix de base (2)'!I38</f>
        <v>0.40930240464884321</v>
      </c>
      <c r="G8" s="747">
        <f>'prix de base (2)'!D64</f>
        <v>0.37062732114702712</v>
      </c>
      <c r="H8" s="748">
        <f>'prix de base (2)'!I64</f>
        <v>0.41865616951375972</v>
      </c>
      <c r="I8" s="750">
        <f>'prix de base (2)'!D90</f>
        <v>0.31050567332674506</v>
      </c>
      <c r="J8" s="750">
        <f>'prix de base (2)'!I90</f>
        <v>0.3308218432882824</v>
      </c>
      <c r="K8" s="751">
        <f>'prix de base (2)'!D114</f>
        <v>0.36423076106988278</v>
      </c>
      <c r="L8" s="752">
        <f>'prix de base (2)'!I114</f>
        <v>0.37021209739552741</v>
      </c>
      <c r="M8" s="753">
        <f>'prix de base (2)'!D140</f>
        <v>0.41381136548601349</v>
      </c>
      <c r="N8" s="754">
        <f>'prix de base (2)'!I140</f>
        <v>0.41957789875743196</v>
      </c>
      <c r="O8" s="753">
        <f>'prix de base (2)'!D166</f>
        <v>0.38847750635987932</v>
      </c>
      <c r="P8" s="754">
        <f>'prix de base (2)'!I166</f>
        <v>0.34716293236726126</v>
      </c>
      <c r="Q8" s="750">
        <f>'prix de base (2)'!D192</f>
        <v>0.29564070610155957</v>
      </c>
      <c r="R8" s="750">
        <f>'prix de base (2)'!I192</f>
        <v>0.32089045868583321</v>
      </c>
      <c r="S8" s="753">
        <f>'prix de base (2)'!D218</f>
        <v>0.49959740081878057</v>
      </c>
      <c r="T8" s="754">
        <f>'prix de base (2)'!I218</f>
        <v>0.47913564486521243</v>
      </c>
    </row>
    <row r="9" spans="2:20" ht="21.95" customHeight="1">
      <c r="B9" s="735" t="s">
        <v>82</v>
      </c>
      <c r="C9" s="747">
        <f>'prix de base (2)'!D13</f>
        <v>1.3432327381821358E-2</v>
      </c>
      <c r="D9" s="748">
        <f>'prix de base (2)'!I13</f>
        <v>1.7852344102251352E-2</v>
      </c>
      <c r="E9" s="749">
        <f>'prix de base (2)'!D39</f>
        <v>1.7210452338535916E-2</v>
      </c>
      <c r="F9" s="749">
        <f>'prix de base (2)'!I39</f>
        <v>2.4036427502764589E-2</v>
      </c>
      <c r="G9" s="747">
        <f>'prix de base (2)'!D65</f>
        <v>2.3126339678414199E-2</v>
      </c>
      <c r="H9" s="748">
        <f>'prix de base (2)'!I65</f>
        <v>3.1641298974584862E-2</v>
      </c>
      <c r="I9" s="750">
        <f>'prix de base (2)'!D91</f>
        <v>8.5528472662988932E-3</v>
      </c>
      <c r="J9" s="750">
        <f>'prix de base (2)'!I91</f>
        <v>1.2952669679885186E-2</v>
      </c>
      <c r="K9" s="751">
        <f>'prix de base (2)'!D115</f>
        <v>1.4572357630060533E-2</v>
      </c>
      <c r="L9" s="752">
        <f>'prix de base (2)'!I115</f>
        <v>1.8833753773041435E-2</v>
      </c>
      <c r="M9" s="753">
        <f>'prix de base (2)'!D141</f>
        <v>1.2735931082469345E-2</v>
      </c>
      <c r="N9" s="754">
        <f>'prix de base (2)'!I141</f>
        <v>1.8879882841699051E-2</v>
      </c>
      <c r="O9" s="753">
        <f>'prix de base (2)'!D167</f>
        <v>8.1582987362202614E-3</v>
      </c>
      <c r="P9" s="754">
        <f>'prix de base (2)'!I167</f>
        <v>1.3175808200844545E-2</v>
      </c>
      <c r="Q9" s="750">
        <f>'prix de base (2)'!D193</f>
        <v>1.4526946639080794E-2</v>
      </c>
      <c r="R9" s="750">
        <f>'prix de base (2)'!I193</f>
        <v>1.5917040394601869E-2</v>
      </c>
      <c r="S9" s="753">
        <f>'prix de base (2)'!D219</f>
        <v>1.7792461650079399E-2</v>
      </c>
      <c r="T9" s="754">
        <f>'prix de base (2)'!I219</f>
        <v>2.5099471658730676E-2</v>
      </c>
    </row>
    <row r="10" spans="2:20" ht="21.95" customHeight="1">
      <c r="B10" s="735" t="s">
        <v>99</v>
      </c>
      <c r="C10" s="747">
        <f>'prix de base (2)'!D14</f>
        <v>1.0291458628020989E-2</v>
      </c>
      <c r="D10" s="748">
        <f>'prix de base (2)'!I14</f>
        <v>1.118014094121198E-2</v>
      </c>
      <c r="E10" s="749">
        <f>'prix de base (2)'!D40</f>
        <v>2.403282790938948E-2</v>
      </c>
      <c r="F10" s="749">
        <f>'prix de base (2)'!I40</f>
        <v>2.2565643537060958E-2</v>
      </c>
      <c r="G10" s="747">
        <f>'prix de base (2)'!D66</f>
        <v>1.3184849903532657E-2</v>
      </c>
      <c r="H10" s="748">
        <f>'prix de base (2)'!I66</f>
        <v>1.3039564366872033E-2</v>
      </c>
      <c r="I10" s="750">
        <f>'prix de base (2)'!D92</f>
        <v>2.0198132572911104E-3</v>
      </c>
      <c r="J10" s="750">
        <f>'prix de base (2)'!I92</f>
        <v>2.8270801427051589E-3</v>
      </c>
      <c r="K10" s="751">
        <f>'prix de base (2)'!D116</f>
        <v>8.1839141239366774E-3</v>
      </c>
      <c r="L10" s="752">
        <f>'prix de base (2)'!I116</f>
        <v>1.2724816929142176E-2</v>
      </c>
      <c r="M10" s="753">
        <f>'prix de base (2)'!D142</f>
        <v>1.6309368182853248E-2</v>
      </c>
      <c r="N10" s="754">
        <f>'prix de base (2)'!I142</f>
        <v>1.4288550083934872E-2</v>
      </c>
      <c r="O10" s="753">
        <f>'prix de base (2)'!D168</f>
        <v>4.2998143261995508E-3</v>
      </c>
      <c r="P10" s="754">
        <f>'prix de base (2)'!I168</f>
        <v>6.2802378260301056E-3</v>
      </c>
      <c r="Q10" s="750">
        <f>'prix de base (2)'!D194</f>
        <v>5.0674926296515868E-3</v>
      </c>
      <c r="R10" s="750">
        <f>'prix de base (2)'!I194</f>
        <v>5.9172003189348127E-3</v>
      </c>
      <c r="S10" s="753">
        <f>'prix de base (2)'!D220</f>
        <v>3.6588195479615939E-3</v>
      </c>
      <c r="T10" s="754">
        <f>'prix de base (2)'!I220</f>
        <v>4.1847983078170279E-3</v>
      </c>
    </row>
    <row r="11" spans="2:20" ht="21.95" customHeight="1">
      <c r="B11" s="735" t="s">
        <v>83</v>
      </c>
      <c r="C11" s="747">
        <f>'prix de base (2)'!D15</f>
        <v>1.3068366949831555E-2</v>
      </c>
      <c r="D11" s="748">
        <f>'prix de base (2)'!I15</f>
        <v>1.1934861940119361E-2</v>
      </c>
      <c r="E11" s="749">
        <f>'prix de base (2)'!D41</f>
        <v>6.6072283317508609E-3</v>
      </c>
      <c r="F11" s="749">
        <f>'prix de base (2)'!I41</f>
        <v>4.111153444660242E-3</v>
      </c>
      <c r="G11" s="747">
        <f>'prix de base (2)'!D67</f>
        <v>4.9468117490715415E-3</v>
      </c>
      <c r="H11" s="748">
        <f>'prix de base (2)'!I67</f>
        <v>6.0740122372746385E-3</v>
      </c>
      <c r="I11" s="750">
        <f>'prix de base (2)'!D93</f>
        <v>3.0522376034686897E-3</v>
      </c>
      <c r="J11" s="750">
        <f>'prix de base (2)'!I93</f>
        <v>2.8196044979683882E-3</v>
      </c>
      <c r="K11" s="751">
        <f>'prix de base (2)'!D117</f>
        <v>2.5549533155415985E-3</v>
      </c>
      <c r="L11" s="752">
        <f>'prix de base (2)'!I117</f>
        <v>3.3445084376685806E-3</v>
      </c>
      <c r="M11" s="753">
        <f>'prix de base (2)'!D143</f>
        <v>2.9130211502702381E-3</v>
      </c>
      <c r="N11" s="754">
        <f>'prix de base (2)'!I143</f>
        <v>3.0813139334185157E-3</v>
      </c>
      <c r="O11" s="753">
        <f>'prix de base (2)'!D169</f>
        <v>1.4532363668460356E-3</v>
      </c>
      <c r="P11" s="754">
        <f>'prix de base (2)'!I169</f>
        <v>1.8844559306520218E-3</v>
      </c>
      <c r="Q11" s="750">
        <f>'prix de base (2)'!D195</f>
        <v>4.1318314357963E-3</v>
      </c>
      <c r="R11" s="750">
        <f>'prix de base (2)'!I195</f>
        <v>2.8306606931120591E-3</v>
      </c>
      <c r="S11" s="753">
        <f>'prix de base (2)'!D221</f>
        <v>4.6777112627036056E-3</v>
      </c>
      <c r="T11" s="754">
        <f>'prix de base (2)'!I221</f>
        <v>4.714692608502536E-3</v>
      </c>
    </row>
    <row r="12" spans="2:20" ht="21.95" customHeight="1">
      <c r="B12" s="762" t="s">
        <v>100</v>
      </c>
      <c r="C12" s="763">
        <f>'prix de base (2)'!D16</f>
        <v>4.5372950901936673E-2</v>
      </c>
      <c r="D12" s="764">
        <f>'prix de base (2)'!I16</f>
        <v>5.0585438649465707E-2</v>
      </c>
      <c r="E12" s="765">
        <f>'prix de base (2)'!D42</f>
        <v>4.5287772849921207E-2</v>
      </c>
      <c r="F12" s="765">
        <f>'prix de base (2)'!I42</f>
        <v>5.6096267729755012E-2</v>
      </c>
      <c r="G12" s="763">
        <f>'prix de base (2)'!D68</f>
        <v>0.10891320458424571</v>
      </c>
      <c r="H12" s="764">
        <f>'prix de base (2)'!I68</f>
        <v>4.8323770357789293E-2</v>
      </c>
      <c r="I12" s="766">
        <f>'prix de base (2)'!D94</f>
        <v>6.366542983739451E-2</v>
      </c>
      <c r="J12" s="766">
        <f>'prix de base (2)'!I94</f>
        <v>5.2531110625413248E-2</v>
      </c>
      <c r="K12" s="758">
        <f>'prix de base (2)'!D118</f>
        <v>7.7238014659056747E-2</v>
      </c>
      <c r="L12" s="759">
        <f>'prix de base (2)'!I118</f>
        <v>6.7055989610843261E-2</v>
      </c>
      <c r="M12" s="767">
        <f>'prix de base (2)'!D144</f>
        <v>6.0471307013027192E-2</v>
      </c>
      <c r="N12" s="768">
        <f>'prix de base (2)'!I144</f>
        <v>6.2276373607435716E-2</v>
      </c>
      <c r="O12" s="767">
        <f>'prix de base (2)'!D170</f>
        <v>6.8267433319778206E-2</v>
      </c>
      <c r="P12" s="768">
        <f>'prix de base (2)'!I170</f>
        <v>5.9652644776211246E-2</v>
      </c>
      <c r="Q12" s="766">
        <f>'prix de base (2)'!D196</f>
        <v>0.10436453682754393</v>
      </c>
      <c r="R12" s="766">
        <f>'prix de base (2)'!I196</f>
        <v>9.3174201006609447E-2</v>
      </c>
      <c r="S12" s="767">
        <f>'prix de base (2)'!D222</f>
        <v>6.8562063317974126E-2</v>
      </c>
      <c r="T12" s="768">
        <f>'prix de base (2)'!I222</f>
        <v>6.8064394892390453E-2</v>
      </c>
    </row>
    <row r="13" spans="2:20" ht="21.95" customHeight="1">
      <c r="B13" s="769" t="s">
        <v>84</v>
      </c>
      <c r="C13" s="770">
        <f>'prix de base (2)'!D17</f>
        <v>3.0762258116722781E-2</v>
      </c>
      <c r="D13" s="771">
        <f>'prix de base (2)'!I17</f>
        <v>3.0749829943916871E-2</v>
      </c>
      <c r="E13" s="772">
        <f>'prix de base (2)'!D43</f>
        <v>3.4791286308774365E-2</v>
      </c>
      <c r="F13" s="772">
        <f>'prix de base (2)'!I43</f>
        <v>3.1807196909857414E-2</v>
      </c>
      <c r="G13" s="770">
        <f>'prix de base (2)'!D69</f>
        <v>2.677698303896273E-2</v>
      </c>
      <c r="H13" s="771">
        <f>'prix de base (2)'!I69</f>
        <v>3.5666019731210821E-2</v>
      </c>
      <c r="I13" s="773">
        <f>'prix de base (2)'!D95</f>
        <v>3.3653550239520519E-2</v>
      </c>
      <c r="J13" s="773">
        <f>'prix de base (2)'!I95</f>
        <v>2.2725854456584999E-2</v>
      </c>
      <c r="K13" s="751">
        <f>'prix de base (2)'!D119</f>
        <v>3.3361213999725838E-2</v>
      </c>
      <c r="L13" s="752">
        <f>'prix de base (2)'!I119</f>
        <v>2.6055188169657635E-2</v>
      </c>
      <c r="M13" s="774">
        <f>'prix de base (2)'!D145</f>
        <v>3.9320019184964639E-2</v>
      </c>
      <c r="N13" s="775">
        <f>'prix de base (2)'!I145</f>
        <v>3.5665119247667007E-2</v>
      </c>
      <c r="O13" s="774">
        <f>'prix de base (2)'!D171</f>
        <v>1.812289777222963E-2</v>
      </c>
      <c r="P13" s="775">
        <f>'prix de base (2)'!I171</f>
        <v>2.0309819938312913E-2</v>
      </c>
      <c r="Q13" s="773">
        <f>'prix de base (2)'!D197</f>
        <v>2.9771771263102282E-2</v>
      </c>
      <c r="R13" s="773">
        <f>'prix de base (2)'!I197</f>
        <v>2.8676717530219987E-2</v>
      </c>
      <c r="S13" s="774">
        <f>'prix de base (2)'!D223</f>
        <v>2.2388679685209772E-2</v>
      </c>
      <c r="T13" s="775">
        <f>'prix de base (2)'!I223</f>
        <v>2.9408201869228549E-2</v>
      </c>
    </row>
    <row r="14" spans="2:20" ht="21.95" customHeight="1">
      <c r="B14" s="769" t="s">
        <v>85</v>
      </c>
      <c r="C14" s="770">
        <f>'prix de base (2)'!D18</f>
        <v>2.3368781270752437E-3</v>
      </c>
      <c r="D14" s="771">
        <f>'prix de base (2)'!I18</f>
        <v>3.651877507773378E-3</v>
      </c>
      <c r="E14" s="772">
        <f>'prix de base (2)'!D44</f>
        <v>1.3430612815590517E-3</v>
      </c>
      <c r="F14" s="772">
        <f>'prix de base (2)'!I44</f>
        <v>1.6248747804592466E-3</v>
      </c>
      <c r="G14" s="770">
        <f>'prix de base (2)'!D70</f>
        <v>1.0087607882819996E-3</v>
      </c>
      <c r="H14" s="771">
        <f>'prix de base (2)'!I70</f>
        <v>9.44051303456328E-4</v>
      </c>
      <c r="I14" s="773">
        <f>'prix de base (2)'!D96</f>
        <v>8.9704802047017916E-4</v>
      </c>
      <c r="J14" s="773">
        <f>'prix de base (2)'!I96</f>
        <v>1.5733981910234134E-3</v>
      </c>
      <c r="K14" s="751">
        <f>'prix de base (2)'!D120</f>
        <v>2.1841103932561529E-3</v>
      </c>
      <c r="L14" s="752">
        <f>'prix de base (2)'!I120</f>
        <v>3.2712209371932098E-3</v>
      </c>
      <c r="M14" s="774">
        <f>'prix de base (2)'!D146</f>
        <v>4.461114830968115E-3</v>
      </c>
      <c r="N14" s="775">
        <f>'prix de base (2)'!I146</f>
        <v>5.2537988073724862E-3</v>
      </c>
      <c r="O14" s="774">
        <f>'prix de base (2)'!D172</f>
        <v>1.6612918987589172E-3</v>
      </c>
      <c r="P14" s="775">
        <f>'prix de base (2)'!I172</f>
        <v>2.1267431217358531E-3</v>
      </c>
      <c r="Q14" s="773">
        <f>'prix de base (2)'!D198</f>
        <v>2.881594495731046E-3</v>
      </c>
      <c r="R14" s="773">
        <f>'prix de base (2)'!I198</f>
        <v>5.6681752862074398E-3</v>
      </c>
      <c r="S14" s="774">
        <f>'prix de base (2)'!D224</f>
        <v>9.3649300686240891E-4</v>
      </c>
      <c r="T14" s="775">
        <f>'prix de base (2)'!I224</f>
        <v>1.0939552913331531E-3</v>
      </c>
    </row>
    <row r="15" spans="2:20" ht="21.95" customHeight="1">
      <c r="B15" s="769" t="s">
        <v>86</v>
      </c>
      <c r="C15" s="770">
        <f>'prix de base (2)'!D19</f>
        <v>1.0296445930055062E-2</v>
      </c>
      <c r="D15" s="771">
        <f>'prix de base (2)'!I19</f>
        <v>9.3359037163156366E-3</v>
      </c>
      <c r="E15" s="772">
        <f>'prix de base (2)'!D45</f>
        <v>9.1931598463688129E-3</v>
      </c>
      <c r="F15" s="772">
        <f>'prix de base (2)'!I45</f>
        <v>6.034441336542423E-3</v>
      </c>
      <c r="G15" s="770">
        <f>'prix de base (2)'!D71</f>
        <v>8.0663073896713802E-3</v>
      </c>
      <c r="H15" s="771">
        <f>'prix de base (2)'!I71</f>
        <v>8.0725234522117315E-3</v>
      </c>
      <c r="I15" s="773">
        <f>'prix de base (2)'!D97</f>
        <v>4.9235250796250633E-3</v>
      </c>
      <c r="J15" s="773">
        <f>'prix de base (2)'!I97</f>
        <v>4.9909168626359936E-3</v>
      </c>
      <c r="K15" s="751">
        <f>'prix de base (2)'!D121</f>
        <v>1.2427200973361814E-2</v>
      </c>
      <c r="L15" s="752">
        <f>'prix de base (2)'!I121</f>
        <v>7.340354746884028E-3</v>
      </c>
      <c r="M15" s="774">
        <f>'prix de base (2)'!D147</f>
        <v>1.3887729966874051E-2</v>
      </c>
      <c r="N15" s="775">
        <f>'prix de base (2)'!I147</f>
        <v>1.1460432067152066E-2</v>
      </c>
      <c r="O15" s="774">
        <f>'prix de base (2)'!D173</f>
        <v>7.212591772979891E-3</v>
      </c>
      <c r="P15" s="775">
        <f>'prix de base (2)'!I173</f>
        <v>1.1002915137949865E-2</v>
      </c>
      <c r="Q15" s="773">
        <f>'prix de base (2)'!D199</f>
        <v>1.0415280315221031E-2</v>
      </c>
      <c r="R15" s="773">
        <f>'prix de base (2)'!I199</f>
        <v>9.3053115440237411E-3</v>
      </c>
      <c r="S15" s="774">
        <f>'prix de base (2)'!D225</f>
        <v>5.9383662192462102E-3</v>
      </c>
      <c r="T15" s="775">
        <f>'prix de base (2)'!I225</f>
        <v>5.6207311050439348E-3</v>
      </c>
    </row>
    <row r="16" spans="2:20" ht="21.95" customHeight="1">
      <c r="B16" s="769" t="s">
        <v>87</v>
      </c>
      <c r="C16" s="770">
        <f>'prix de base (2)'!D20</f>
        <v>1.4132474872430578E-2</v>
      </c>
      <c r="D16" s="771">
        <f>'prix de base (2)'!I20</f>
        <v>1.4183332030550973E-2</v>
      </c>
      <c r="E16" s="772">
        <f>'prix de base (2)'!D46</f>
        <v>1.4473819629392631E-2</v>
      </c>
      <c r="F16" s="772">
        <f>'prix de base (2)'!I46</f>
        <v>1.5999965307140224E-2</v>
      </c>
      <c r="G16" s="770">
        <f>'prix de base (2)'!D72</f>
        <v>1.0478305869707156E-2</v>
      </c>
      <c r="H16" s="771">
        <f>'prix de base (2)'!I72</f>
        <v>1.1460567392529529E-2</v>
      </c>
      <c r="I16" s="773">
        <f>'prix de base (2)'!D98</f>
        <v>6.622718876654346E-3</v>
      </c>
      <c r="J16" s="773">
        <f>'prix de base (2)'!I98</f>
        <v>9.0655395290198445E-3</v>
      </c>
      <c r="K16" s="751">
        <f>'prix de base (2)'!D122</f>
        <v>1.1177442820158395E-2</v>
      </c>
      <c r="L16" s="752">
        <f>'prix de base (2)'!I122</f>
        <v>1.219301633447E-2</v>
      </c>
      <c r="M16" s="774">
        <f>'prix de base (2)'!D148</f>
        <v>1.8334146274727157E-2</v>
      </c>
      <c r="N16" s="775">
        <f>'prix de base (2)'!I148</f>
        <v>1.8300343636391311E-2</v>
      </c>
      <c r="O16" s="774">
        <f>'prix de base (2)'!D174</f>
        <v>1.04689760830709E-2</v>
      </c>
      <c r="P16" s="775">
        <f>'prix de base (2)'!I174</f>
        <v>1.2375875887424911E-2</v>
      </c>
      <c r="Q16" s="773">
        <f>'prix de base (2)'!D200</f>
        <v>2.990889402427073E-2</v>
      </c>
      <c r="R16" s="773">
        <f>'prix de base (2)'!I200</f>
        <v>2.8923457929619586E-2</v>
      </c>
      <c r="S16" s="774">
        <f>'prix de base (2)'!D226</f>
        <v>5.7930366300739441E-3</v>
      </c>
      <c r="T16" s="775">
        <f>'prix de base (2)'!I226</f>
        <v>7.8592705101086808E-3</v>
      </c>
    </row>
    <row r="17" spans="2:20" ht="21.95" customHeight="1">
      <c r="B17" s="769" t="s">
        <v>88</v>
      </c>
      <c r="C17" s="770">
        <f>'prix de base (2)'!D21</f>
        <v>1.0628342836387099E-2</v>
      </c>
      <c r="D17" s="771">
        <f>'prix de base (2)'!I21</f>
        <v>9.4535310758561888E-3</v>
      </c>
      <c r="E17" s="772">
        <f>'prix de base (2)'!D47</f>
        <v>5.1767832076338319E-3</v>
      </c>
      <c r="F17" s="772">
        <f>'prix de base (2)'!I47</f>
        <v>2.8672310451533767E-3</v>
      </c>
      <c r="G17" s="770">
        <f>'prix de base (2)'!D73</f>
        <v>5.8676077568561094E-3</v>
      </c>
      <c r="H17" s="771">
        <f>'prix de base (2)'!I73</f>
        <v>6.7316551481379607E-3</v>
      </c>
      <c r="I17" s="773">
        <f>'prix de base (2)'!D99</f>
        <v>5.6927500999420224E-3</v>
      </c>
      <c r="J17" s="773">
        <f>'prix de base (2)'!I99</f>
        <v>4.8409798037213113E-3</v>
      </c>
      <c r="K17" s="751">
        <f>'prix de base (2)'!D123</f>
        <v>7.1701663375502859E-3</v>
      </c>
      <c r="L17" s="752">
        <f>'prix de base (2)'!I123</f>
        <v>5.3893102676024797E-3</v>
      </c>
      <c r="M17" s="774">
        <f>'prix de base (2)'!D149</f>
        <v>9.1818281932598E-3</v>
      </c>
      <c r="N17" s="775">
        <f>'prix de base (2)'!I149</f>
        <v>9.5858081316405643E-3</v>
      </c>
      <c r="O17" s="774">
        <f>'prix de base (2)'!D175</f>
        <v>7.7957777336447858E-3</v>
      </c>
      <c r="P17" s="775">
        <f>'prix de base (2)'!I175</f>
        <v>8.326218550738014E-3</v>
      </c>
      <c r="Q17" s="773">
        <f>'prix de base (2)'!D201</f>
        <v>1.6515226676023279E-3</v>
      </c>
      <c r="R17" s="773">
        <f>'prix de base (2)'!I201</f>
        <v>1.5969586961140671E-3</v>
      </c>
      <c r="S17" s="774">
        <f>'prix de base (2)'!D227</f>
        <v>4.7030647112819447E-3</v>
      </c>
      <c r="T17" s="775">
        <f>'prix de base (2)'!I227</f>
        <v>4.014275464278726E-3</v>
      </c>
    </row>
    <row r="18" spans="2:20" ht="21.95" customHeight="1">
      <c r="B18" s="769" t="s">
        <v>101</v>
      </c>
      <c r="C18" s="770">
        <f>'prix de base (2)'!D22</f>
        <v>3.8735785002707648E-2</v>
      </c>
      <c r="D18" s="771">
        <f>'prix de base (2)'!I22</f>
        <v>3.2019050778223986E-2</v>
      </c>
      <c r="E18" s="772">
        <f>'prix de base (2)'!D48</f>
        <v>7.5375838514953802E-2</v>
      </c>
      <c r="F18" s="772">
        <f>'prix de base (2)'!I48</f>
        <v>3.8612934861058192E-2</v>
      </c>
      <c r="G18" s="770">
        <f>'prix de base (2)'!D74</f>
        <v>2.075905837796304E-2</v>
      </c>
      <c r="H18" s="771">
        <f>'prix de base (2)'!I74</f>
        <v>2.4383760317145838E-2</v>
      </c>
      <c r="I18" s="773">
        <f>'prix de base (2)'!D100</f>
        <v>4.7106244142140506E-2</v>
      </c>
      <c r="J18" s="773">
        <f>'prix de base (2)'!I100</f>
        <v>3.8981516488302143E-2</v>
      </c>
      <c r="K18" s="751">
        <f>'prix de base (2)'!D124</f>
        <v>4.2560918171886696E-2</v>
      </c>
      <c r="L18" s="752">
        <f>'prix de base (2)'!I124</f>
        <v>4.0417167743471212E-2</v>
      </c>
      <c r="M18" s="774">
        <f>'prix de base (2)'!D150</f>
        <v>4.2806734998969975E-2</v>
      </c>
      <c r="N18" s="775">
        <f>'prix de base (2)'!I150</f>
        <v>4.078208357197026E-2</v>
      </c>
      <c r="O18" s="774">
        <f>'prix de base (2)'!D176</f>
        <v>4.2698669390302722E-2</v>
      </c>
      <c r="P18" s="775">
        <f>'prix de base (2)'!I176</f>
        <v>3.5754666912799687E-2</v>
      </c>
      <c r="Q18" s="773">
        <f>'prix de base (2)'!D202</f>
        <v>3.4290772848080082E-2</v>
      </c>
      <c r="R18" s="773">
        <f>'prix de base (2)'!I202</f>
        <v>2.4082319908066356E-2</v>
      </c>
      <c r="S18" s="774">
        <f>'prix de base (2)'!D228</f>
        <v>2.9440107571060397E-2</v>
      </c>
      <c r="T18" s="775">
        <f>'prix de base (2)'!I228</f>
        <v>2.5197933847076109E-2</v>
      </c>
    </row>
    <row r="19" spans="2:20" ht="21.95" customHeight="1">
      <c r="B19" s="769" t="s">
        <v>89</v>
      </c>
      <c r="C19" s="770">
        <f>'prix de base (2)'!D23</f>
        <v>1.9053681747826488E-2</v>
      </c>
      <c r="D19" s="771">
        <f>'prix de base (2)'!I23</f>
        <v>1.6011644890361935E-2</v>
      </c>
      <c r="E19" s="772">
        <f>'prix de base (2)'!D49</f>
        <v>4.0255623538170311E-2</v>
      </c>
      <c r="F19" s="772">
        <f>'prix de base (2)'!I49</f>
        <v>2.3924686757549569E-2</v>
      </c>
      <c r="G19" s="770">
        <f>'prix de base (2)'!D75</f>
        <v>2.7481750981993461E-2</v>
      </c>
      <c r="H19" s="771">
        <f>'prix de base (2)'!I75</f>
        <v>2.44010717713657E-2</v>
      </c>
      <c r="I19" s="773">
        <f>'prix de base (2)'!D101</f>
        <v>1.1466007994448465E-2</v>
      </c>
      <c r="J19" s="773">
        <f>'prix de base (2)'!I101</f>
        <v>1.3578584663503736E-2</v>
      </c>
      <c r="K19" s="751">
        <f>'prix de base (2)'!D125</f>
        <v>3.4751117660246363E-2</v>
      </c>
      <c r="L19" s="752">
        <f>'prix de base (2)'!I125</f>
        <v>3.4521317067880232E-2</v>
      </c>
      <c r="M19" s="774">
        <f>'prix de base (2)'!D151</f>
        <v>2.1773600683639618E-2</v>
      </c>
      <c r="N19" s="775">
        <f>'prix de base (2)'!I151</f>
        <v>1.880169170851663E-2</v>
      </c>
      <c r="O19" s="774">
        <f>'prix de base (2)'!D177</f>
        <v>4.2676602894493779E-2</v>
      </c>
      <c r="P19" s="775">
        <f>'prix de base (2)'!I177</f>
        <v>5.9379590957688196E-2</v>
      </c>
      <c r="Q19" s="773">
        <f>'prix de base (2)'!D203</f>
        <v>1.5886075183603344E-2</v>
      </c>
      <c r="R19" s="773">
        <f>'prix de base (2)'!I203</f>
        <v>1.3696376800005483E-2</v>
      </c>
      <c r="S19" s="774">
        <f>'prix de base (2)'!D229</f>
        <v>8.489104242288421E-3</v>
      </c>
      <c r="T19" s="775">
        <f>'prix de base (2)'!I229</f>
        <v>8.3792254100779305E-3</v>
      </c>
    </row>
    <row r="20" spans="2:20" ht="21.95" customHeight="1">
      <c r="B20" s="769" t="s">
        <v>102</v>
      </c>
      <c r="C20" s="770">
        <f>'prix de base (2)'!D24</f>
        <v>2.5171396008100171E-4</v>
      </c>
      <c r="D20" s="771">
        <f>'prix de base (2)'!I24</f>
        <v>2.3204074838696365E-4</v>
      </c>
      <c r="E20" s="772">
        <f>'prix de base (2)'!D50</f>
        <v>2.3310957578203428E-4</v>
      </c>
      <c r="F20" s="772">
        <f>'prix de base (2)'!I50</f>
        <v>5.1409862064906624E-5</v>
      </c>
      <c r="G20" s="770">
        <f>'prix de base (2)'!D76</f>
        <v>3.8146063523587787E-4</v>
      </c>
      <c r="H20" s="771">
        <f>'prix de base (2)'!I76</f>
        <v>7.00536847430307E-4</v>
      </c>
      <c r="I20" s="773">
        <f>'prix de base (2)'!D102</f>
        <v>1.862960333420897E-6</v>
      </c>
      <c r="J20" s="773">
        <f>'prix de base (2)'!I102</f>
        <v>2.9113992022268338E-6</v>
      </c>
      <c r="K20" s="751">
        <f>'prix de base (2)'!D126</f>
        <v>0</v>
      </c>
      <c r="L20" s="752">
        <f>'prix de base (2)'!I126</f>
        <v>0</v>
      </c>
      <c r="M20" s="774">
        <f>'prix de base (2)'!D152</f>
        <v>3.2415896746719344E-4</v>
      </c>
      <c r="N20" s="775">
        <f>'prix de base (2)'!I152</f>
        <v>7.2336396854029276E-4</v>
      </c>
      <c r="O20" s="774">
        <f>'prix de base (2)'!D178</f>
        <v>1.2703996872862309E-3</v>
      </c>
      <c r="P20" s="775">
        <f>'prix de base (2)'!I178</f>
        <v>1.0768319603725839E-3</v>
      </c>
      <c r="Q20" s="773">
        <f>'prix de base (2)'!D204</f>
        <v>1.4135743467511988E-3</v>
      </c>
      <c r="R20" s="773">
        <f>'prix de base (2)'!I204</f>
        <v>1.7089057291749961E-3</v>
      </c>
      <c r="S20" s="774">
        <f>'prix de base (2)'!D230</f>
        <v>3.7781165783257442E-4</v>
      </c>
      <c r="T20" s="775">
        <f>'prix de base (2)'!I230</f>
        <v>3.6371994496056854E-4</v>
      </c>
    </row>
    <row r="21" spans="2:20" ht="21.95" customHeight="1">
      <c r="B21" s="769" t="s">
        <v>90</v>
      </c>
      <c r="C21" s="770">
        <f>'prix de base (2)'!D25</f>
        <v>5.8287617783382673E-4</v>
      </c>
      <c r="D21" s="771">
        <f>'prix de base (2)'!I25</f>
        <v>5.8608012098285069E-4</v>
      </c>
      <c r="E21" s="772">
        <f>'prix de base (2)'!D51</f>
        <v>2.9806698721536793E-4</v>
      </c>
      <c r="F21" s="772">
        <f>'prix de base (2)'!I51</f>
        <v>4.4186313047303095E-4</v>
      </c>
      <c r="G21" s="770">
        <f>'prix de base (2)'!D77</f>
        <v>1.2172310198666041E-3</v>
      </c>
      <c r="H21" s="771">
        <f>'prix de base (2)'!I77</f>
        <v>2.2820343651601214E-3</v>
      </c>
      <c r="I21" s="773">
        <f>'prix de base (2)'!D103</f>
        <v>1.3156704300229293E-5</v>
      </c>
      <c r="J21" s="773">
        <f>'prix de base (2)'!I103</f>
        <v>1.6199885437835358E-5</v>
      </c>
      <c r="K21" s="751">
        <f>'prix de base (2)'!D127</f>
        <v>2.5756509343173415E-3</v>
      </c>
      <c r="L21" s="752">
        <f>'prix de base (2)'!I127</f>
        <v>3.3750956024964397E-3</v>
      </c>
      <c r="M21" s="774">
        <f>'prix de base (2)'!D153</f>
        <v>1.5037719802279989E-3</v>
      </c>
      <c r="N21" s="775">
        <f>'prix de base (2)'!I153</f>
        <v>6.7895900346003459E-4</v>
      </c>
      <c r="O21" s="774">
        <f>'prix de base (2)'!D179</f>
        <v>6.6514723081239377E-4</v>
      </c>
      <c r="P21" s="775">
        <f>'prix de base (2)'!I179</f>
        <v>8.9992385259708794E-4</v>
      </c>
      <c r="Q21" s="773">
        <f>'prix de base (2)'!D205</f>
        <v>4.5774804095937539E-4</v>
      </c>
      <c r="R21" s="773">
        <f>'prix de base (2)'!I205</f>
        <v>8.8415309784856079E-4</v>
      </c>
      <c r="S21" s="774">
        <f>'prix de base (2)'!D231</f>
        <v>3.6898322484547414E-4</v>
      </c>
      <c r="T21" s="775">
        <f>'prix de base (2)'!I231</f>
        <v>3.9540178474364114E-4</v>
      </c>
    </row>
    <row r="22" spans="2:20" ht="21.95" customHeight="1">
      <c r="B22" s="769" t="s">
        <v>103</v>
      </c>
      <c r="C22" s="770">
        <f>'prix de base (2)'!D26</f>
        <v>1.404166843657793E-4</v>
      </c>
      <c r="D22" s="771">
        <f>'prix de base (2)'!I26</f>
        <v>1.1420838248526169E-4</v>
      </c>
      <c r="E22" s="772">
        <f>'prix de base (2)'!D52</f>
        <v>1.3590380406264843E-4</v>
      </c>
      <c r="F22" s="772">
        <f>'prix de base (2)'!I52</f>
        <v>1.271641994467728E-4</v>
      </c>
      <c r="G22" s="770">
        <f>'prix de base (2)'!D78</f>
        <v>6.4199593976406965E-4</v>
      </c>
      <c r="H22" s="771">
        <f>'prix de base (2)'!I78</f>
        <v>1.0575375033420723E-3</v>
      </c>
      <c r="I22" s="773">
        <f>'prix de base (2)'!D104</f>
        <v>1.5584170610168294E-4</v>
      </c>
      <c r="J22" s="773">
        <f>'prix de base (2)'!I104</f>
        <v>2.0834825002255986E-4</v>
      </c>
      <c r="K22" s="751">
        <f>'prix de base (2)'!D128</f>
        <v>3.2762737753199285E-4</v>
      </c>
      <c r="L22" s="752">
        <f>'prix de base (2)'!I128</f>
        <v>2.2755859042129889E-4</v>
      </c>
      <c r="M22" s="774">
        <f>'prix de base (2)'!D154</f>
        <v>2.3042761621839565E-4</v>
      </c>
      <c r="N22" s="775">
        <f>'prix de base (2)'!I154</f>
        <v>1.0290656730928213E-4</v>
      </c>
      <c r="O22" s="774">
        <f>'prix de base (2)'!D180</f>
        <v>2.0490317536874691E-4</v>
      </c>
      <c r="P22" s="775">
        <f>'prix de base (2)'!I180</f>
        <v>4.5765358315834814E-4</v>
      </c>
      <c r="Q22" s="773">
        <f>'prix de base (2)'!D206</f>
        <v>3.5288945888938629E-4</v>
      </c>
      <c r="R22" s="773">
        <f>'prix de base (2)'!I206</f>
        <v>5.8029686525461091E-4</v>
      </c>
      <c r="S22" s="774">
        <f>'prix de base (2)'!D232</f>
        <v>4.3010314552539929E-5</v>
      </c>
      <c r="T22" s="775">
        <f>'prix de base (2)'!I232</f>
        <v>6.8643986196657256E-5</v>
      </c>
    </row>
    <row r="23" spans="2:20" ht="21.95" customHeight="1">
      <c r="B23" s="769" t="s">
        <v>104</v>
      </c>
      <c r="C23" s="770">
        <f>'prix de base (2)'!D27</f>
        <v>3.4922912157303235E-4</v>
      </c>
      <c r="D23" s="771">
        <f>'prix de base (2)'!I27</f>
        <v>5.610561187058252E-5</v>
      </c>
      <c r="E23" s="772">
        <f>'prix de base (2)'!D53</f>
        <v>1.3901807428455862E-3</v>
      </c>
      <c r="F23" s="772">
        <f>'prix de base (2)'!I53</f>
        <v>5.9727723002295306E-4</v>
      </c>
      <c r="G23" s="770">
        <f>'prix de base (2)'!D79</f>
        <v>1.6194756963178656E-3</v>
      </c>
      <c r="H23" s="771">
        <f>'prix de base (2)'!I79</f>
        <v>1.7359541592692259E-3</v>
      </c>
      <c r="I23" s="773">
        <f>'prix de base (2)'!D105</f>
        <v>4.9671814166212783E-4</v>
      </c>
      <c r="J23" s="773">
        <f>'prix de base (2)'!I105</f>
        <v>6.6168815411704759E-4</v>
      </c>
      <c r="K23" s="751">
        <f>'prix de base (2)'!D129</f>
        <v>5.874301645563294E-4</v>
      </c>
      <c r="L23" s="752">
        <f>'prix de base (2)'!I129</f>
        <v>4.7173053547257569E-4</v>
      </c>
      <c r="M23" s="774">
        <f>'prix de base (2)'!D155</f>
        <v>2.2731831325175878E-3</v>
      </c>
      <c r="N23" s="775">
        <f>'prix de base (2)'!I155</f>
        <v>2.328616012578629E-3</v>
      </c>
      <c r="O23" s="774">
        <f>'prix de base (2)'!D181</f>
        <v>4.8861526434085798E-4</v>
      </c>
      <c r="P23" s="775">
        <f>'prix de base (2)'!I181</f>
        <v>1.6152479405588758E-4</v>
      </c>
      <c r="Q23" s="773">
        <f>'prix de base (2)'!D207</f>
        <v>2.6214645517497267E-5</v>
      </c>
      <c r="R23" s="773">
        <f>'prix de base (2)'!I207</f>
        <v>6.3969733177673653E-5</v>
      </c>
      <c r="S23" s="774">
        <f>'prix de base (2)'!D233</f>
        <v>1.9467826586939126E-5</v>
      </c>
      <c r="T23" s="775">
        <f>'prix de base (2)'!I233</f>
        <v>3.32348711449879E-5</v>
      </c>
    </row>
    <row r="24" spans="2:20" ht="21.95" customHeight="1">
      <c r="B24" s="776" t="s">
        <v>91</v>
      </c>
      <c r="C24" s="777">
        <f>'prix de base (2)'!D28</f>
        <v>8.1826074577100779E-4</v>
      </c>
      <c r="D24" s="778">
        <f>'prix de base (2)'!I28</f>
        <v>1.0283648123907431E-3</v>
      </c>
      <c r="E24" s="779">
        <f>'prix de base (2)'!D54</f>
        <v>1.8132792297985909E-3</v>
      </c>
      <c r="F24" s="779">
        <f>'prix de base (2)'!I54</f>
        <v>8.6923951392825396E-4</v>
      </c>
      <c r="G24" s="777">
        <f>'prix de base (2)'!D80</f>
        <v>2.2921228483793695E-3</v>
      </c>
      <c r="H24" s="778">
        <f>'prix de base (2)'!I80</f>
        <v>1.8600195811782176E-3</v>
      </c>
      <c r="I24" s="780">
        <f>'prix de base (2)'!D106</f>
        <v>7.0978045693864686E-3</v>
      </c>
      <c r="J24" s="780">
        <f>'prix de base (2)'!I106</f>
        <v>7.5167946363025647E-3</v>
      </c>
      <c r="K24" s="760">
        <f>'prix de base (2)'!D130</f>
        <v>2.5919611101975454E-3</v>
      </c>
      <c r="L24" s="761">
        <f>'prix de base (2)'!I130</f>
        <v>3.7377583028039172E-3</v>
      </c>
      <c r="M24" s="781">
        <f>'prix de base (2)'!D156</f>
        <v>1.043821272290593E-3</v>
      </c>
      <c r="N24" s="782">
        <f>'prix de base (2)'!I156</f>
        <v>1.1668589060678978E-3</v>
      </c>
      <c r="O24" s="781">
        <f>'prix de base (2)'!D182</f>
        <v>1.2105049129476741E-3</v>
      </c>
      <c r="P24" s="782">
        <f>'prix de base (2)'!I182</f>
        <v>1.5229480582412257E-3</v>
      </c>
      <c r="Q24" s="780">
        <f>'prix de base (2)'!D208</f>
        <v>8.8726492520759979E-5</v>
      </c>
      <c r="R24" s="780">
        <f>'prix de base (2)'!I208</f>
        <v>2.0104773284411719E-4</v>
      </c>
      <c r="S24" s="781">
        <f>'prix de base (2)'!D234</f>
        <v>1.4313379942932105E-3</v>
      </c>
      <c r="T24" s="782">
        <f>'prix de base (2)'!I234</f>
        <v>2.3578122136598428E-3</v>
      </c>
    </row>
    <row r="25" spans="2:20" ht="21.95" customHeight="1">
      <c r="B25" s="736" t="s">
        <v>92</v>
      </c>
      <c r="C25" s="755">
        <f>SUM(C12:C24)</f>
        <v>0.17346131422476624</v>
      </c>
      <c r="D25" s="756">
        <f>SUM(D12:D24)</f>
        <v>0.16800740826858107</v>
      </c>
      <c r="E25" s="757">
        <f t="shared" ref="E25:T25" si="0">SUM(E12:E24)</f>
        <v>0.22976788551647825</v>
      </c>
      <c r="F25" s="757">
        <f t="shared" si="0"/>
        <v>0.17905455266345138</v>
      </c>
      <c r="G25" s="755">
        <f t="shared" si="0"/>
        <v>0.21550426492724536</v>
      </c>
      <c r="H25" s="756">
        <f t="shared" si="0"/>
        <v>0.16761950193022709</v>
      </c>
      <c r="I25" s="757">
        <f t="shared" si="0"/>
        <v>0.18179265837197955</v>
      </c>
      <c r="J25" s="757">
        <f t="shared" si="0"/>
        <v>0.15669384294528688</v>
      </c>
      <c r="K25" s="755">
        <f t="shared" si="0"/>
        <v>0.22695285460184553</v>
      </c>
      <c r="L25" s="756">
        <f t="shared" si="0"/>
        <v>0.2040557079091963</v>
      </c>
      <c r="M25" s="755">
        <f t="shared" si="0"/>
        <v>0.2156118441151523</v>
      </c>
      <c r="N25" s="756">
        <f t="shared" si="0"/>
        <v>0.20712635523610223</v>
      </c>
      <c r="O25" s="755">
        <f t="shared" si="0"/>
        <v>0.20274381113601472</v>
      </c>
      <c r="P25" s="756">
        <f t="shared" si="0"/>
        <v>0.21304735753128584</v>
      </c>
      <c r="Q25" s="757">
        <f t="shared" si="0"/>
        <v>0.23150960060979306</v>
      </c>
      <c r="R25" s="757">
        <f t="shared" si="0"/>
        <v>0.2085618918591661</v>
      </c>
      <c r="S25" s="755">
        <f t="shared" si="0"/>
        <v>0.14849152640210792</v>
      </c>
      <c r="T25" s="756">
        <f t="shared" si="0"/>
        <v>0.15285680119024325</v>
      </c>
    </row>
    <row r="26" spans="2:20" ht="18.75" customHeight="1">
      <c r="B26" s="787" t="s">
        <v>97</v>
      </c>
    </row>
  </sheetData>
  <mergeCells count="9">
    <mergeCell ref="O3:P3"/>
    <mergeCell ref="Q3:R3"/>
    <mergeCell ref="S3:T3"/>
    <mergeCell ref="C3:D3"/>
    <mergeCell ref="E3:F3"/>
    <mergeCell ref="G3:H3"/>
    <mergeCell ref="I3:J3"/>
    <mergeCell ref="K3:L3"/>
    <mergeCell ref="M3:N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0EA6E-F9EF-4AF5-9EA4-10AC01D8236D}">
  <dimension ref="B1:F262"/>
  <sheetViews>
    <sheetView topLeftCell="A217" workbookViewId="0">
      <selection activeCell="C230" sqref="C230"/>
    </sheetView>
  </sheetViews>
  <sheetFormatPr baseColWidth="10" defaultColWidth="9.140625" defaultRowHeight="15"/>
  <cols>
    <col min="2" max="2" width="70" customWidth="1"/>
    <col min="3" max="3" width="14.28515625" customWidth="1"/>
    <col min="5" max="5" width="70" customWidth="1"/>
    <col min="6" max="6" width="12" customWidth="1"/>
  </cols>
  <sheetData>
    <row r="1" spans="2:6">
      <c r="B1" s="723" t="s">
        <v>105</v>
      </c>
      <c r="E1" s="723" t="s">
        <v>105</v>
      </c>
    </row>
    <row r="2" spans="2:6">
      <c r="B2" s="724" t="s">
        <v>106</v>
      </c>
      <c r="E2" s="724" t="s">
        <v>106</v>
      </c>
    </row>
    <row r="3" spans="2:6">
      <c r="B3" s="724" t="s">
        <v>108</v>
      </c>
      <c r="E3" s="724" t="s">
        <v>109</v>
      </c>
    </row>
    <row r="5" spans="2:6">
      <c r="B5" s="725" t="s">
        <v>110</v>
      </c>
      <c r="C5" s="726" t="s">
        <v>7</v>
      </c>
      <c r="E5" s="725" t="s">
        <v>110</v>
      </c>
      <c r="F5" s="726" t="s">
        <v>7</v>
      </c>
    </row>
    <row r="6" spans="2:6">
      <c r="B6" s="727" t="s">
        <v>111</v>
      </c>
      <c r="C6" s="843" t="s">
        <v>7</v>
      </c>
      <c r="E6" s="727" t="s">
        <v>111</v>
      </c>
      <c r="F6" s="843" t="s">
        <v>7</v>
      </c>
    </row>
    <row r="7" spans="2:6" ht="15" customHeight="1">
      <c r="B7" s="727" t="s">
        <v>112</v>
      </c>
      <c r="C7" s="844"/>
      <c r="E7" s="727" t="s">
        <v>112</v>
      </c>
      <c r="F7" s="844"/>
    </row>
    <row r="8" spans="2:6" ht="15" customHeight="1">
      <c r="B8" s="731" t="s">
        <v>10</v>
      </c>
      <c r="C8" s="790">
        <v>413381.23200000002</v>
      </c>
      <c r="E8" s="731" t="s">
        <v>10</v>
      </c>
      <c r="F8" s="790">
        <v>281661.58799999999</v>
      </c>
    </row>
    <row r="9" spans="2:6">
      <c r="B9" s="731" t="s">
        <v>113</v>
      </c>
      <c r="C9" s="790">
        <v>11082.184999999999</v>
      </c>
      <c r="E9" s="731" t="s">
        <v>113</v>
      </c>
      <c r="F9" s="790">
        <v>8255.3719999999994</v>
      </c>
    </row>
    <row r="10" spans="2:6">
      <c r="B10" s="731" t="s">
        <v>114</v>
      </c>
      <c r="C10" s="790">
        <v>11018.896000000001</v>
      </c>
      <c r="E10" s="731" t="s">
        <v>114</v>
      </c>
      <c r="F10" s="790">
        <v>8925.5409999999993</v>
      </c>
    </row>
    <row r="11" spans="2:6">
      <c r="B11" s="731" t="s">
        <v>115</v>
      </c>
      <c r="C11" s="790">
        <v>152174.79399999999</v>
      </c>
      <c r="E11" s="731" t="s">
        <v>115</v>
      </c>
      <c r="F11" s="790">
        <v>103848.158</v>
      </c>
    </row>
    <row r="12" spans="2:6">
      <c r="B12" s="731" t="s">
        <v>116</v>
      </c>
      <c r="C12" s="790">
        <v>30842.605</v>
      </c>
      <c r="E12" s="731" t="s">
        <v>116</v>
      </c>
      <c r="F12" s="790">
        <v>18069.755000000001</v>
      </c>
    </row>
    <row r="13" spans="2:6">
      <c r="B13" s="731" t="s">
        <v>117</v>
      </c>
      <c r="C13" s="790">
        <v>11050.450999999999</v>
      </c>
      <c r="E13" s="731" t="s">
        <v>117</v>
      </c>
      <c r="F13" s="790">
        <v>7815.9930000000004</v>
      </c>
    </row>
    <row r="14" spans="2:6">
      <c r="B14" s="731" t="s">
        <v>118</v>
      </c>
      <c r="C14" s="790">
        <v>30625.43</v>
      </c>
      <c r="E14" s="731" t="s">
        <v>118</v>
      </c>
      <c r="F14" s="790">
        <v>19725.275000000001</v>
      </c>
    </row>
    <row r="15" spans="2:6" ht="30">
      <c r="B15" s="731" t="s">
        <v>119</v>
      </c>
      <c r="C15" s="790">
        <v>6434.2060000000001</v>
      </c>
      <c r="E15" s="731" t="s">
        <v>119</v>
      </c>
      <c r="F15" s="790">
        <v>4504.4799999999996</v>
      </c>
    </row>
    <row r="16" spans="2:6">
      <c r="B16" s="731" t="s">
        <v>120</v>
      </c>
      <c r="C16" s="790">
        <v>20165.63</v>
      </c>
      <c r="E16" s="731" t="s">
        <v>120</v>
      </c>
      <c r="F16" s="790">
        <v>15634.072</v>
      </c>
    </row>
    <row r="17" spans="2:6">
      <c r="B17" s="731" t="s">
        <v>121</v>
      </c>
      <c r="C17" s="790">
        <v>1679.5039999999999</v>
      </c>
      <c r="E17" s="731" t="s">
        <v>121</v>
      </c>
      <c r="F17" s="790">
        <v>3417.308</v>
      </c>
    </row>
    <row r="18" spans="2:6">
      <c r="B18" s="731" t="s">
        <v>122</v>
      </c>
      <c r="C18" s="790">
        <v>22099.974999999999</v>
      </c>
      <c r="E18" s="731" t="s">
        <v>122</v>
      </c>
      <c r="F18" s="790">
        <v>14039.623</v>
      </c>
    </row>
    <row r="19" spans="2:6">
      <c r="B19" s="731" t="s">
        <v>123</v>
      </c>
      <c r="C19" s="790">
        <v>20911.028999999999</v>
      </c>
      <c r="E19" s="731" t="s">
        <v>123</v>
      </c>
      <c r="F19" s="790">
        <v>15423.762000000001</v>
      </c>
    </row>
    <row r="20" spans="2:6">
      <c r="B20" s="731" t="s">
        <v>124</v>
      </c>
      <c r="C20" s="790">
        <v>21667.503000000001</v>
      </c>
      <c r="E20" s="731" t="s">
        <v>124</v>
      </c>
      <c r="F20" s="790">
        <v>14521.225</v>
      </c>
    </row>
    <row r="21" spans="2:6">
      <c r="B21" s="731" t="s">
        <v>125</v>
      </c>
      <c r="C21" s="790">
        <v>39473.544999999998</v>
      </c>
      <c r="E21" s="731" t="s">
        <v>125</v>
      </c>
      <c r="F21" s="790">
        <v>27646.007000000001</v>
      </c>
    </row>
    <row r="22" spans="2:6">
      <c r="B22" s="731" t="s">
        <v>126</v>
      </c>
      <c r="C22" s="790">
        <v>25454.438999999998</v>
      </c>
      <c r="E22" s="731" t="s">
        <v>126</v>
      </c>
      <c r="F22" s="790">
        <v>16074.285</v>
      </c>
    </row>
    <row r="23" spans="2:6" ht="30">
      <c r="B23" s="731" t="s">
        <v>127</v>
      </c>
      <c r="C23" s="790">
        <v>1266.6130000000001</v>
      </c>
      <c r="E23" s="731" t="s">
        <v>127</v>
      </c>
      <c r="F23" s="790">
        <v>811.05700000000002</v>
      </c>
    </row>
    <row r="24" spans="2:6">
      <c r="B24" s="731" t="s">
        <v>128</v>
      </c>
      <c r="C24" s="790">
        <v>1244.942</v>
      </c>
      <c r="E24" s="731" t="s">
        <v>128</v>
      </c>
      <c r="F24" s="790">
        <v>595.91700000000003</v>
      </c>
    </row>
    <row r="25" spans="2:6">
      <c r="B25" s="731" t="s">
        <v>129</v>
      </c>
      <c r="C25" s="790">
        <v>3690.3209999999999</v>
      </c>
      <c r="E25" s="731" t="s">
        <v>129</v>
      </c>
      <c r="F25" s="790">
        <v>535.73400000000004</v>
      </c>
    </row>
    <row r="26" spans="2:6">
      <c r="B26" s="731" t="s">
        <v>130</v>
      </c>
      <c r="C26" s="790">
        <v>993.54700000000003</v>
      </c>
      <c r="E26" s="731" t="s">
        <v>130</v>
      </c>
      <c r="F26" s="790">
        <v>444.84199999999998</v>
      </c>
    </row>
    <row r="27" spans="2:6">
      <c r="B27" s="731" t="s">
        <v>131</v>
      </c>
      <c r="C27" s="790">
        <v>1505.617</v>
      </c>
      <c r="E27" s="731" t="s">
        <v>131</v>
      </c>
      <c r="F27" s="790">
        <v>1373.182</v>
      </c>
    </row>
    <row r="28" spans="2:6" ht="30">
      <c r="B28" s="731" t="s">
        <v>132</v>
      </c>
      <c r="C28" s="790">
        <v>0</v>
      </c>
      <c r="E28" s="731" t="s">
        <v>132</v>
      </c>
      <c r="F28" s="790">
        <v>0</v>
      </c>
    </row>
    <row r="29" spans="2:6">
      <c r="B29" s="731" t="s">
        <v>133</v>
      </c>
      <c r="C29" s="790">
        <v>0</v>
      </c>
      <c r="E29" s="731" t="s">
        <v>133</v>
      </c>
      <c r="F29" s="790">
        <v>0</v>
      </c>
    </row>
    <row r="30" spans="2:6">
      <c r="B30" s="727" t="s">
        <v>134</v>
      </c>
      <c r="C30" s="843" t="s">
        <v>7</v>
      </c>
      <c r="E30" s="727" t="s">
        <v>134</v>
      </c>
      <c r="F30" s="843" t="s">
        <v>7</v>
      </c>
    </row>
    <row r="31" spans="2:6" ht="15" customHeight="1">
      <c r="B31" s="727" t="s">
        <v>112</v>
      </c>
      <c r="C31" s="844"/>
      <c r="E31" s="727" t="s">
        <v>112</v>
      </c>
      <c r="F31" s="844"/>
    </row>
    <row r="32" spans="2:6" ht="15" customHeight="1">
      <c r="B32" s="731" t="s">
        <v>10</v>
      </c>
      <c r="C32" s="790">
        <v>640806.40000000002</v>
      </c>
      <c r="E32" s="731" t="s">
        <v>10</v>
      </c>
      <c r="F32" s="790">
        <v>424575.25199999998</v>
      </c>
    </row>
    <row r="33" spans="2:6">
      <c r="B33" s="731" t="s">
        <v>113</v>
      </c>
      <c r="C33" s="790">
        <v>16209.7</v>
      </c>
      <c r="E33" s="731" t="s">
        <v>113</v>
      </c>
      <c r="F33" s="790">
        <v>11216.3</v>
      </c>
    </row>
    <row r="34" spans="2:6">
      <c r="B34" s="731" t="s">
        <v>114</v>
      </c>
      <c r="C34" s="790">
        <v>18235.2</v>
      </c>
      <c r="E34" s="731" t="s">
        <v>114</v>
      </c>
      <c r="F34" s="790">
        <v>16568.382000000001</v>
      </c>
    </row>
    <row r="35" spans="2:6">
      <c r="B35" s="731" t="s">
        <v>115</v>
      </c>
      <c r="C35" s="790">
        <v>205831.1</v>
      </c>
      <c r="E35" s="731" t="s">
        <v>115</v>
      </c>
      <c r="F35" s="790">
        <v>145677.367</v>
      </c>
    </row>
    <row r="36" spans="2:6">
      <c r="B36" s="731" t="s">
        <v>116</v>
      </c>
      <c r="C36" s="790">
        <v>12816.3</v>
      </c>
      <c r="E36" s="731" t="s">
        <v>116</v>
      </c>
      <c r="F36" s="790">
        <v>11856.157999999999</v>
      </c>
    </row>
    <row r="37" spans="2:6">
      <c r="B37" s="731" t="s">
        <v>117</v>
      </c>
      <c r="C37" s="790">
        <v>16332.2</v>
      </c>
      <c r="E37" s="731" t="s">
        <v>117</v>
      </c>
      <c r="F37" s="790">
        <v>10897.804</v>
      </c>
    </row>
    <row r="38" spans="2:6">
      <c r="B38" s="731" t="s">
        <v>118</v>
      </c>
      <c r="C38" s="790">
        <v>48608.6</v>
      </c>
      <c r="E38" s="731" t="s">
        <v>118</v>
      </c>
      <c r="F38" s="790">
        <v>22507.483</v>
      </c>
    </row>
    <row r="39" spans="2:6" ht="30">
      <c r="B39" s="731" t="s">
        <v>119</v>
      </c>
      <c r="C39" s="790">
        <v>6191.8</v>
      </c>
      <c r="E39" s="731" t="s">
        <v>119</v>
      </c>
      <c r="F39" s="790">
        <v>6177.6570000000002</v>
      </c>
    </row>
    <row r="40" spans="2:6">
      <c r="B40" s="731" t="s">
        <v>120</v>
      </c>
      <c r="C40" s="790">
        <v>53630.5</v>
      </c>
      <c r="E40" s="731" t="s">
        <v>120</v>
      </c>
      <c r="F40" s="790">
        <v>37501.273999999998</v>
      </c>
    </row>
    <row r="41" spans="2:6">
      <c r="B41" s="731" t="s">
        <v>121</v>
      </c>
      <c r="C41" s="790">
        <v>6539.5</v>
      </c>
      <c r="E41" s="731" t="s">
        <v>121</v>
      </c>
      <c r="F41" s="790">
        <v>5806.741</v>
      </c>
    </row>
    <row r="42" spans="2:6">
      <c r="B42" s="731" t="s">
        <v>122</v>
      </c>
      <c r="C42" s="790">
        <v>38924.5</v>
      </c>
      <c r="E42" s="731" t="s">
        <v>122</v>
      </c>
      <c r="F42" s="790">
        <v>24114.956999999999</v>
      </c>
    </row>
    <row r="43" spans="2:6">
      <c r="B43" s="731" t="s">
        <v>123</v>
      </c>
      <c r="C43" s="790">
        <v>41335.1</v>
      </c>
      <c r="E43" s="731" t="s">
        <v>123</v>
      </c>
      <c r="F43" s="790">
        <v>26792.758000000002</v>
      </c>
    </row>
    <row r="44" spans="2:6">
      <c r="B44" s="731" t="s">
        <v>124</v>
      </c>
      <c r="C44" s="790">
        <v>15468.3</v>
      </c>
      <c r="E44" s="731" t="s">
        <v>124</v>
      </c>
      <c r="F44" s="790">
        <v>12512.977000000001</v>
      </c>
    </row>
    <row r="45" spans="2:6">
      <c r="B45" s="731" t="s">
        <v>125</v>
      </c>
      <c r="C45" s="790">
        <v>103347</v>
      </c>
      <c r="E45" s="731" t="s">
        <v>125</v>
      </c>
      <c r="F45" s="790">
        <v>55664.794000000002</v>
      </c>
    </row>
    <row r="46" spans="2:6">
      <c r="B46" s="731" t="s">
        <v>126</v>
      </c>
      <c r="C46" s="790">
        <v>42399.6</v>
      </c>
      <c r="E46" s="731" t="s">
        <v>126</v>
      </c>
      <c r="F46" s="790">
        <v>26302.933000000001</v>
      </c>
    </row>
    <row r="47" spans="2:6" ht="30">
      <c r="B47" s="731" t="s">
        <v>127</v>
      </c>
      <c r="C47" s="790">
        <v>1761.9</v>
      </c>
      <c r="E47" s="731" t="s">
        <v>127</v>
      </c>
      <c r="F47" s="790">
        <v>78.534000000000006</v>
      </c>
    </row>
    <row r="48" spans="2:6">
      <c r="B48" s="731" t="s">
        <v>128</v>
      </c>
      <c r="C48" s="790">
        <v>956.8</v>
      </c>
      <c r="E48" s="731" t="s">
        <v>128</v>
      </c>
      <c r="F48" s="790">
        <v>1970.5360000000001</v>
      </c>
    </row>
    <row r="49" spans="2:6">
      <c r="B49" s="731" t="s">
        <v>129</v>
      </c>
      <c r="C49" s="790">
        <v>4720.5</v>
      </c>
      <c r="E49" s="731" t="s">
        <v>129</v>
      </c>
      <c r="F49" s="790">
        <v>4295.3379999999997</v>
      </c>
    </row>
    <row r="50" spans="2:6">
      <c r="B50" s="731" t="s">
        <v>130</v>
      </c>
      <c r="C50" s="790">
        <v>2997.9</v>
      </c>
      <c r="E50" s="731" t="s">
        <v>130</v>
      </c>
      <c r="F50" s="790">
        <v>1535.6030000000001</v>
      </c>
    </row>
    <row r="51" spans="2:6">
      <c r="B51" s="731" t="s">
        <v>131</v>
      </c>
      <c r="C51" s="790">
        <v>4499.8999999999996</v>
      </c>
      <c r="E51" s="731" t="s">
        <v>131</v>
      </c>
      <c r="F51" s="790">
        <v>3097.6550000000002</v>
      </c>
    </row>
    <row r="52" spans="2:6" ht="30">
      <c r="B52" s="731" t="s">
        <v>132</v>
      </c>
      <c r="C52" s="790">
        <v>0</v>
      </c>
      <c r="E52" s="731" t="s">
        <v>132</v>
      </c>
      <c r="F52" s="790">
        <v>0</v>
      </c>
    </row>
    <row r="53" spans="2:6">
      <c r="B53" s="731" t="s">
        <v>133</v>
      </c>
      <c r="C53" s="790">
        <v>0</v>
      </c>
      <c r="E53" s="731" t="s">
        <v>133</v>
      </c>
      <c r="F53" s="790">
        <v>0</v>
      </c>
    </row>
    <row r="54" spans="2:6">
      <c r="B54" s="727" t="s">
        <v>165</v>
      </c>
      <c r="C54" s="843" t="s">
        <v>7</v>
      </c>
      <c r="E54" s="727" t="s">
        <v>165</v>
      </c>
      <c r="F54" s="843" t="s">
        <v>7</v>
      </c>
    </row>
    <row r="55" spans="2:6" ht="15" customHeight="1">
      <c r="B55" s="727" t="s">
        <v>144</v>
      </c>
      <c r="C55" s="844"/>
      <c r="E55" s="727" t="s">
        <v>144</v>
      </c>
      <c r="F55" s="844"/>
    </row>
    <row r="56" spans="2:6" ht="15" customHeight="1">
      <c r="B56" s="849" t="s">
        <v>10</v>
      </c>
      <c r="C56" s="850">
        <v>1711151</v>
      </c>
      <c r="E56" s="849" t="s">
        <v>10</v>
      </c>
      <c r="F56" s="850">
        <v>1358691</v>
      </c>
    </row>
    <row r="57" spans="2:6">
      <c r="B57" s="849" t="s">
        <v>113</v>
      </c>
      <c r="C57" s="850">
        <v>24932</v>
      </c>
      <c r="E57" s="849" t="s">
        <v>113</v>
      </c>
      <c r="F57" s="850">
        <v>18743</v>
      </c>
    </row>
    <row r="58" spans="2:6">
      <c r="B58" s="849" t="s">
        <v>114</v>
      </c>
      <c r="C58" s="850">
        <v>29123</v>
      </c>
      <c r="E58" s="849" t="s">
        <v>114</v>
      </c>
      <c r="F58" s="850">
        <v>52543</v>
      </c>
    </row>
    <row r="59" spans="2:6">
      <c r="B59" s="849" t="s">
        <v>115</v>
      </c>
      <c r="C59" s="850">
        <v>489151</v>
      </c>
      <c r="E59" s="849" t="s">
        <v>115</v>
      </c>
      <c r="F59" s="850">
        <v>411951</v>
      </c>
    </row>
    <row r="60" spans="2:6">
      <c r="B60" s="849" t="s">
        <v>116</v>
      </c>
      <c r="C60" s="850">
        <v>92854</v>
      </c>
      <c r="E60" s="849" t="s">
        <v>116</v>
      </c>
      <c r="F60" s="850">
        <v>73856</v>
      </c>
    </row>
    <row r="61" spans="2:6">
      <c r="B61" s="849" t="s">
        <v>117</v>
      </c>
      <c r="C61" s="850">
        <v>25613</v>
      </c>
      <c r="E61" s="849" t="s">
        <v>117</v>
      </c>
      <c r="F61" s="850">
        <v>20816</v>
      </c>
    </row>
    <row r="62" spans="2:6">
      <c r="B62" s="849" t="s">
        <v>118</v>
      </c>
      <c r="C62" s="850">
        <v>146091</v>
      </c>
      <c r="E62" s="849" t="s">
        <v>118</v>
      </c>
      <c r="F62" s="850">
        <v>107791</v>
      </c>
    </row>
    <row r="63" spans="2:6" ht="30">
      <c r="B63" s="849" t="s">
        <v>119</v>
      </c>
      <c r="C63" s="850">
        <v>10228</v>
      </c>
      <c r="E63" s="849" t="s">
        <v>119</v>
      </c>
      <c r="F63" s="850">
        <v>8195</v>
      </c>
    </row>
    <row r="64" spans="2:6">
      <c r="B64" s="849" t="s">
        <v>120</v>
      </c>
      <c r="C64" s="850">
        <v>118860</v>
      </c>
      <c r="E64" s="849" t="s">
        <v>120</v>
      </c>
      <c r="F64" s="850">
        <v>96752</v>
      </c>
    </row>
    <row r="65" spans="2:6">
      <c r="B65" s="849" t="s">
        <v>121</v>
      </c>
      <c r="C65" s="850">
        <v>18344</v>
      </c>
      <c r="E65" s="849" t="s">
        <v>121</v>
      </c>
      <c r="F65" s="850">
        <v>17850</v>
      </c>
    </row>
    <row r="66" spans="2:6">
      <c r="B66" s="849" t="s">
        <v>122</v>
      </c>
      <c r="C66" s="850">
        <v>121775</v>
      </c>
      <c r="E66" s="849" t="s">
        <v>122</v>
      </c>
      <c r="F66" s="850">
        <v>80925</v>
      </c>
    </row>
    <row r="67" spans="2:6">
      <c r="B67" s="849" t="s">
        <v>123</v>
      </c>
      <c r="C67" s="850">
        <v>164888</v>
      </c>
      <c r="E67" s="849" t="s">
        <v>123</v>
      </c>
      <c r="F67" s="850">
        <v>139607</v>
      </c>
    </row>
    <row r="68" spans="2:6">
      <c r="B68" s="849" t="s">
        <v>124</v>
      </c>
      <c r="C68" s="850">
        <v>46193</v>
      </c>
      <c r="E68" s="849" t="s">
        <v>124</v>
      </c>
      <c r="F68" s="850">
        <v>30414</v>
      </c>
    </row>
    <row r="69" spans="2:6">
      <c r="B69" s="849" t="s">
        <v>125</v>
      </c>
      <c r="C69" s="850">
        <v>211551</v>
      </c>
      <c r="E69" s="849" t="s">
        <v>125</v>
      </c>
      <c r="F69" s="850">
        <v>138449</v>
      </c>
    </row>
    <row r="70" spans="2:6">
      <c r="B70" s="849" t="s">
        <v>126</v>
      </c>
      <c r="C70" s="850">
        <v>139710</v>
      </c>
      <c r="E70" s="849" t="s">
        <v>126</v>
      </c>
      <c r="F70" s="850">
        <v>101534</v>
      </c>
    </row>
    <row r="71" spans="2:6" ht="30">
      <c r="B71" s="849" t="s">
        <v>127</v>
      </c>
      <c r="C71" s="850">
        <v>16021</v>
      </c>
      <c r="E71" s="849" t="s">
        <v>127</v>
      </c>
      <c r="F71" s="850">
        <v>15592</v>
      </c>
    </row>
    <row r="72" spans="2:6">
      <c r="B72" s="849" t="s">
        <v>128</v>
      </c>
      <c r="C72" s="850">
        <v>23340</v>
      </c>
      <c r="E72" s="849" t="s">
        <v>128</v>
      </c>
      <c r="F72" s="850">
        <v>20298</v>
      </c>
    </row>
    <row r="73" spans="2:6">
      <c r="B73" s="849" t="s">
        <v>129</v>
      </c>
      <c r="C73" s="850">
        <v>17065</v>
      </c>
      <c r="E73" s="849" t="s">
        <v>129</v>
      </c>
      <c r="F73" s="850">
        <v>9546</v>
      </c>
    </row>
    <row r="74" spans="2:6">
      <c r="B74" s="849" t="s">
        <v>130</v>
      </c>
      <c r="C74" s="850">
        <v>7321</v>
      </c>
      <c r="E74" s="849" t="s">
        <v>130</v>
      </c>
      <c r="F74" s="850">
        <v>6473</v>
      </c>
    </row>
    <row r="75" spans="2:6">
      <c r="B75" s="849" t="s">
        <v>131</v>
      </c>
      <c r="C75" s="850">
        <v>8091</v>
      </c>
      <c r="E75" s="849" t="s">
        <v>131</v>
      </c>
      <c r="F75" s="850">
        <v>7356</v>
      </c>
    </row>
    <row r="76" spans="2:6" ht="30">
      <c r="B76" s="849" t="s">
        <v>132</v>
      </c>
      <c r="C76" s="850">
        <v>0</v>
      </c>
      <c r="E76" s="849" t="s">
        <v>132</v>
      </c>
      <c r="F76" s="850">
        <v>0</v>
      </c>
    </row>
    <row r="77" spans="2:6">
      <c r="B77" s="849" t="s">
        <v>133</v>
      </c>
      <c r="C77" s="850">
        <v>0</v>
      </c>
      <c r="E77" s="849" t="s">
        <v>133</v>
      </c>
      <c r="F77" s="850">
        <v>0</v>
      </c>
    </row>
    <row r="78" spans="2:6">
      <c r="B78" s="727" t="s">
        <v>137</v>
      </c>
      <c r="C78" s="843" t="s">
        <v>7</v>
      </c>
      <c r="E78" s="727" t="s">
        <v>137</v>
      </c>
      <c r="F78" s="843" t="s">
        <v>7</v>
      </c>
    </row>
    <row r="79" spans="2:6" ht="15" customHeight="1">
      <c r="B79" s="727" t="s">
        <v>112</v>
      </c>
      <c r="C79" s="844"/>
      <c r="E79" s="727" t="s">
        <v>112</v>
      </c>
      <c r="F79" s="844"/>
    </row>
    <row r="80" spans="2:6" ht="15" customHeight="1">
      <c r="B80" s="731" t="s">
        <v>10</v>
      </c>
      <c r="C80" s="790">
        <v>2308117</v>
      </c>
      <c r="E80" s="731" t="s">
        <v>10</v>
      </c>
      <c r="F80" s="790">
        <v>1741851.21</v>
      </c>
    </row>
    <row r="81" spans="2:6">
      <c r="B81" s="731" t="s">
        <v>113</v>
      </c>
      <c r="C81" s="790">
        <v>68784.7</v>
      </c>
      <c r="E81" s="731" t="s">
        <v>113</v>
      </c>
      <c r="F81" s="790">
        <v>55982.77</v>
      </c>
    </row>
    <row r="82" spans="2:6">
      <c r="B82" s="731" t="s">
        <v>114</v>
      </c>
      <c r="C82" s="790">
        <v>43061.4</v>
      </c>
      <c r="E82" s="731" t="s">
        <v>114</v>
      </c>
      <c r="F82" s="790">
        <v>51365.27</v>
      </c>
    </row>
    <row r="83" spans="2:6">
      <c r="B83" s="731" t="s">
        <v>115</v>
      </c>
      <c r="C83" s="790">
        <v>775775.6</v>
      </c>
      <c r="E83" s="731" t="s">
        <v>115</v>
      </c>
      <c r="F83" s="790">
        <v>609273.44999999995</v>
      </c>
    </row>
    <row r="84" spans="2:6">
      <c r="B84" s="731" t="s">
        <v>116</v>
      </c>
      <c r="C84" s="790">
        <v>119585.7</v>
      </c>
      <c r="E84" s="731" t="s">
        <v>116</v>
      </c>
      <c r="F84" s="790">
        <v>75830.75</v>
      </c>
    </row>
    <row r="85" spans="2:6">
      <c r="B85" s="731" t="s">
        <v>117</v>
      </c>
      <c r="C85" s="790">
        <v>43446.7</v>
      </c>
      <c r="E85" s="731" t="s">
        <v>117</v>
      </c>
      <c r="F85" s="790">
        <v>34397.97</v>
      </c>
    </row>
    <row r="86" spans="2:6">
      <c r="B86" s="731" t="s">
        <v>118</v>
      </c>
      <c r="C86" s="790">
        <v>99085.5</v>
      </c>
      <c r="E86" s="731" t="s">
        <v>118</v>
      </c>
      <c r="F86" s="790">
        <v>61243.68</v>
      </c>
    </row>
    <row r="87" spans="2:6" ht="30">
      <c r="B87" s="731" t="s">
        <v>119</v>
      </c>
      <c r="C87" s="790">
        <v>37303.699999999997</v>
      </c>
      <c r="E87" s="731" t="s">
        <v>119</v>
      </c>
      <c r="F87" s="790">
        <v>30018.5</v>
      </c>
    </row>
    <row r="88" spans="2:6">
      <c r="B88" s="731" t="s">
        <v>120</v>
      </c>
      <c r="C88" s="790">
        <v>130298.6</v>
      </c>
      <c r="E88" s="731" t="s">
        <v>120</v>
      </c>
      <c r="F88" s="790">
        <v>101959.61</v>
      </c>
    </row>
    <row r="89" spans="2:6">
      <c r="B89" s="731" t="s">
        <v>121</v>
      </c>
      <c r="C89" s="790">
        <v>17986.5</v>
      </c>
      <c r="E89" s="731" t="s">
        <v>121</v>
      </c>
      <c r="F89" s="790">
        <v>25360.48</v>
      </c>
    </row>
    <row r="90" spans="2:6">
      <c r="B90" s="731" t="s">
        <v>122</v>
      </c>
      <c r="C90" s="790">
        <v>143448</v>
      </c>
      <c r="E90" s="731" t="s">
        <v>122</v>
      </c>
      <c r="F90" s="790">
        <v>92013.73</v>
      </c>
    </row>
    <row r="91" spans="2:6">
      <c r="B91" s="731" t="s">
        <v>123</v>
      </c>
      <c r="C91" s="790">
        <v>191509.8</v>
      </c>
      <c r="E91" s="731" t="s">
        <v>123</v>
      </c>
      <c r="F91" s="790">
        <v>148243.41</v>
      </c>
    </row>
    <row r="92" spans="2:6">
      <c r="B92" s="731" t="s">
        <v>124</v>
      </c>
      <c r="C92" s="790">
        <v>87175.9</v>
      </c>
      <c r="E92" s="731" t="s">
        <v>124</v>
      </c>
      <c r="F92" s="790">
        <v>66272.36</v>
      </c>
    </row>
    <row r="93" spans="2:6">
      <c r="B93" s="731" t="s">
        <v>125</v>
      </c>
      <c r="C93" s="790">
        <v>275520.09999999998</v>
      </c>
      <c r="E93" s="731" t="s">
        <v>125</v>
      </c>
      <c r="F93" s="790">
        <v>193790.01</v>
      </c>
    </row>
    <row r="94" spans="2:6">
      <c r="B94" s="731" t="s">
        <v>126</v>
      </c>
      <c r="C94" s="790">
        <v>224396.1</v>
      </c>
      <c r="E94" s="731" t="s">
        <v>126</v>
      </c>
      <c r="F94" s="790">
        <v>162660.32</v>
      </c>
    </row>
    <row r="95" spans="2:6" ht="30">
      <c r="B95" s="731" t="s">
        <v>127</v>
      </c>
      <c r="C95" s="790">
        <v>0</v>
      </c>
      <c r="E95" s="731" t="s">
        <v>127</v>
      </c>
      <c r="F95" s="790">
        <v>0</v>
      </c>
    </row>
    <row r="96" spans="2:6">
      <c r="B96" s="731" t="s">
        <v>128</v>
      </c>
      <c r="C96" s="790">
        <v>17965.599999999999</v>
      </c>
      <c r="E96" s="731" t="s">
        <v>128</v>
      </c>
      <c r="F96" s="790">
        <v>13045.93</v>
      </c>
    </row>
    <row r="97" spans="2:6">
      <c r="B97" s="731" t="s">
        <v>129</v>
      </c>
      <c r="C97" s="790">
        <v>11928.6</v>
      </c>
      <c r="E97" s="731" t="s">
        <v>129</v>
      </c>
      <c r="F97" s="790">
        <v>3073.82</v>
      </c>
    </row>
    <row r="98" spans="2:6">
      <c r="B98" s="731" t="s">
        <v>130</v>
      </c>
      <c r="C98" s="790">
        <v>6149.7</v>
      </c>
      <c r="E98" s="731" t="s">
        <v>130</v>
      </c>
      <c r="F98" s="790">
        <v>6700.74</v>
      </c>
    </row>
    <row r="99" spans="2:6">
      <c r="B99" s="731" t="s">
        <v>131</v>
      </c>
      <c r="C99" s="790">
        <v>14694.8</v>
      </c>
      <c r="E99" s="731" t="s">
        <v>131</v>
      </c>
      <c r="F99" s="790">
        <v>10618.41</v>
      </c>
    </row>
    <row r="100" spans="2:6" ht="30">
      <c r="B100" s="731" t="s">
        <v>132</v>
      </c>
      <c r="C100" s="790">
        <v>0</v>
      </c>
      <c r="E100" s="731" t="s">
        <v>132</v>
      </c>
      <c r="F100" s="790">
        <v>0</v>
      </c>
    </row>
    <row r="101" spans="2:6">
      <c r="B101" s="731" t="s">
        <v>133</v>
      </c>
      <c r="C101" s="790">
        <v>0</v>
      </c>
      <c r="E101" s="731" t="s">
        <v>133</v>
      </c>
      <c r="F101" s="790">
        <v>0</v>
      </c>
    </row>
    <row r="102" spans="2:6">
      <c r="B102" s="727" t="s">
        <v>138</v>
      </c>
      <c r="C102" s="843" t="s">
        <v>7</v>
      </c>
      <c r="E102" s="727" t="s">
        <v>138</v>
      </c>
      <c r="F102" s="843" t="s">
        <v>7</v>
      </c>
    </row>
    <row r="103" spans="2:6" ht="15" customHeight="1">
      <c r="B103" s="727" t="s">
        <v>112</v>
      </c>
      <c r="C103" s="844"/>
      <c r="E103" s="727" t="s">
        <v>112</v>
      </c>
      <c r="F103" s="844"/>
    </row>
    <row r="104" spans="2:6" ht="15" customHeight="1">
      <c r="B104" s="731" t="s">
        <v>10</v>
      </c>
      <c r="C104" s="790">
        <v>3616811</v>
      </c>
      <c r="E104" s="731" t="s">
        <v>10</v>
      </c>
      <c r="F104" s="790">
        <v>2455844</v>
      </c>
    </row>
    <row r="105" spans="2:6">
      <c r="B105" s="731" t="s">
        <v>113</v>
      </c>
      <c r="C105" s="790">
        <v>63095</v>
      </c>
      <c r="E105" s="731" t="s">
        <v>113</v>
      </c>
      <c r="F105" s="790">
        <v>49095</v>
      </c>
    </row>
    <row r="106" spans="2:6">
      <c r="B106" s="731" t="s">
        <v>114</v>
      </c>
      <c r="C106" s="790">
        <v>88423</v>
      </c>
      <c r="E106" s="731" t="s">
        <v>114</v>
      </c>
      <c r="F106" s="790">
        <v>87524</v>
      </c>
    </row>
    <row r="107" spans="2:6">
      <c r="B107" s="731" t="s">
        <v>115</v>
      </c>
      <c r="C107" s="790">
        <v>1286370</v>
      </c>
      <c r="E107" s="731" t="s">
        <v>115</v>
      </c>
      <c r="F107" s="790">
        <v>944589</v>
      </c>
    </row>
    <row r="108" spans="2:6">
      <c r="B108" s="731" t="s">
        <v>116</v>
      </c>
      <c r="C108" s="790">
        <v>108668</v>
      </c>
      <c r="E108" s="731" t="s">
        <v>116</v>
      </c>
      <c r="F108" s="790">
        <v>77363</v>
      </c>
    </row>
    <row r="109" spans="2:6">
      <c r="B109" s="731" t="s">
        <v>117</v>
      </c>
      <c r="C109" s="790">
        <v>71010</v>
      </c>
      <c r="E109" s="731" t="s">
        <v>117</v>
      </c>
      <c r="F109" s="790">
        <v>36728</v>
      </c>
    </row>
    <row r="110" spans="2:6">
      <c r="B110" s="731" t="s">
        <v>118</v>
      </c>
      <c r="C110" s="790">
        <v>158603</v>
      </c>
      <c r="E110" s="731" t="s">
        <v>118</v>
      </c>
      <c r="F110" s="790">
        <v>92422</v>
      </c>
    </row>
    <row r="111" spans="2:6" ht="30">
      <c r="B111" s="731" t="s">
        <v>119</v>
      </c>
      <c r="C111" s="790">
        <v>30089</v>
      </c>
      <c r="E111" s="731" t="s">
        <v>119</v>
      </c>
      <c r="F111" s="790">
        <v>30287</v>
      </c>
    </row>
    <row r="112" spans="2:6">
      <c r="B112" s="731" t="s">
        <v>120</v>
      </c>
      <c r="C112" s="790">
        <v>316444</v>
      </c>
      <c r="E112" s="731" t="s">
        <v>120</v>
      </c>
      <c r="F112" s="790">
        <v>216701</v>
      </c>
    </row>
    <row r="113" spans="2:6">
      <c r="B113" s="731" t="s">
        <v>121</v>
      </c>
      <c r="C113" s="790">
        <v>17647</v>
      </c>
      <c r="E113" s="731" t="s">
        <v>121</v>
      </c>
      <c r="F113" s="790">
        <v>8164</v>
      </c>
    </row>
    <row r="114" spans="2:6">
      <c r="B114" s="731" t="s">
        <v>122</v>
      </c>
      <c r="C114" s="790">
        <v>289015</v>
      </c>
      <c r="E114" s="731" t="s">
        <v>122</v>
      </c>
      <c r="F114" s="790">
        <v>154575</v>
      </c>
    </row>
    <row r="115" spans="2:6">
      <c r="B115" s="731" t="s">
        <v>123</v>
      </c>
      <c r="C115" s="790">
        <v>185403</v>
      </c>
      <c r="E115" s="731" t="s">
        <v>123</v>
      </c>
      <c r="F115" s="790">
        <v>145460</v>
      </c>
    </row>
    <row r="116" spans="2:6">
      <c r="B116" s="731" t="s">
        <v>124</v>
      </c>
      <c r="C116" s="790">
        <v>189651</v>
      </c>
      <c r="E116" s="731" t="s">
        <v>124</v>
      </c>
      <c r="F116" s="838">
        <f>F104-SUM(F105:F115)-F117-SUM(F119:F125)</f>
        <v>300467</v>
      </c>
    </row>
    <row r="117" spans="2:6">
      <c r="B117" s="731" t="s">
        <v>125</v>
      </c>
      <c r="C117" s="790">
        <v>378024</v>
      </c>
      <c r="E117" s="731" t="s">
        <v>125</v>
      </c>
      <c r="F117" s="790">
        <v>209937</v>
      </c>
    </row>
    <row r="118" spans="2:6">
      <c r="B118" s="731" t="s">
        <v>126</v>
      </c>
      <c r="C118" s="790">
        <v>274268</v>
      </c>
      <c r="E118" s="731" t="s">
        <v>126</v>
      </c>
      <c r="F118" s="790">
        <v>159871</v>
      </c>
    </row>
    <row r="119" spans="2:6" ht="30">
      <c r="B119" s="731" t="s">
        <v>127</v>
      </c>
      <c r="C119" s="790">
        <v>65045</v>
      </c>
      <c r="E119" s="731" t="s">
        <v>127</v>
      </c>
      <c r="F119" s="790">
        <v>37875</v>
      </c>
    </row>
    <row r="120" spans="2:6">
      <c r="B120" s="731" t="s">
        <v>128</v>
      </c>
      <c r="C120" s="790">
        <v>37701</v>
      </c>
      <c r="E120" s="731" t="s">
        <v>128</v>
      </c>
      <c r="F120" s="790">
        <v>15565</v>
      </c>
    </row>
    <row r="121" spans="2:6">
      <c r="B121" s="731" t="s">
        <v>129</v>
      </c>
      <c r="C121" s="790">
        <v>22858</v>
      </c>
      <c r="E121" s="731" t="s">
        <v>129</v>
      </c>
      <c r="F121" s="790">
        <v>9496</v>
      </c>
    </row>
    <row r="122" spans="2:6">
      <c r="B122" s="731" t="s">
        <v>130</v>
      </c>
      <c r="C122" s="790">
        <v>11018</v>
      </c>
      <c r="E122" s="731" t="s">
        <v>130</v>
      </c>
      <c r="F122" s="790">
        <v>13726</v>
      </c>
    </row>
    <row r="123" spans="2:6">
      <c r="B123" s="731" t="s">
        <v>131</v>
      </c>
      <c r="C123" s="790">
        <v>23479</v>
      </c>
      <c r="E123" s="731" t="s">
        <v>131</v>
      </c>
      <c r="F123" s="790">
        <v>25870</v>
      </c>
    </row>
    <row r="124" spans="2:6" ht="30">
      <c r="B124" s="731" t="s">
        <v>132</v>
      </c>
      <c r="C124" s="790">
        <v>0</v>
      </c>
      <c r="E124" s="731" t="s">
        <v>132</v>
      </c>
      <c r="F124" s="790">
        <v>0</v>
      </c>
    </row>
    <row r="125" spans="2:6">
      <c r="B125" s="731" t="s">
        <v>133</v>
      </c>
      <c r="C125" s="790">
        <v>0</v>
      </c>
      <c r="E125" s="731" t="s">
        <v>133</v>
      </c>
      <c r="F125" s="790">
        <v>0</v>
      </c>
    </row>
    <row r="126" spans="2:6">
      <c r="B126" s="727" t="s">
        <v>139</v>
      </c>
      <c r="C126" s="843" t="s">
        <v>7</v>
      </c>
      <c r="E126" s="727" t="s">
        <v>139</v>
      </c>
      <c r="F126" s="788" t="s">
        <v>7</v>
      </c>
    </row>
    <row r="127" spans="2:6">
      <c r="B127" s="727" t="s">
        <v>112</v>
      </c>
      <c r="C127" s="844"/>
      <c r="E127" s="727" t="s">
        <v>112</v>
      </c>
      <c r="F127" s="789"/>
    </row>
    <row r="128" spans="2:6" ht="15" customHeight="1">
      <c r="B128" s="731" t="s">
        <v>10</v>
      </c>
      <c r="C128" s="790">
        <v>1960846.1</v>
      </c>
      <c r="E128" s="731" t="s">
        <v>10</v>
      </c>
      <c r="F128" s="790">
        <v>1674736.2779999999</v>
      </c>
    </row>
    <row r="129" spans="2:6" ht="15" customHeight="1">
      <c r="B129" s="731" t="s">
        <v>113</v>
      </c>
      <c r="C129" s="790">
        <v>53341.1</v>
      </c>
      <c r="E129" s="731" t="s">
        <v>113</v>
      </c>
      <c r="F129" s="790">
        <v>43432.87</v>
      </c>
    </row>
    <row r="130" spans="2:6">
      <c r="B130" s="731" t="s">
        <v>114</v>
      </c>
      <c r="C130" s="790">
        <v>62731.199999999997</v>
      </c>
      <c r="E130" s="731" t="s">
        <v>114</v>
      </c>
      <c r="F130" s="790">
        <v>65848.682000000001</v>
      </c>
    </row>
    <row r="131" spans="2:6">
      <c r="B131" s="731" t="s">
        <v>115</v>
      </c>
      <c r="C131" s="790">
        <v>764407.3</v>
      </c>
      <c r="E131" s="731" t="s">
        <v>115</v>
      </c>
      <c r="F131" s="790">
        <v>650182.51399999997</v>
      </c>
    </row>
    <row r="132" spans="2:6">
      <c r="B132" s="731" t="s">
        <v>116</v>
      </c>
      <c r="C132" s="790">
        <v>83531.100000000006</v>
      </c>
      <c r="E132" s="731" t="s">
        <v>116</v>
      </c>
      <c r="F132" s="790">
        <v>66046.740000000005</v>
      </c>
    </row>
    <row r="133" spans="2:6">
      <c r="B133" s="731" t="s">
        <v>117</v>
      </c>
      <c r="C133" s="790">
        <v>58128.800000000003</v>
      </c>
      <c r="E133" s="731" t="s">
        <v>117</v>
      </c>
      <c r="F133" s="790">
        <v>34330.720000000001</v>
      </c>
    </row>
    <row r="134" spans="2:6">
      <c r="B134" s="731" t="s">
        <v>118</v>
      </c>
      <c r="C134" s="790">
        <v>72831.600000000006</v>
      </c>
      <c r="E134" s="731" t="s">
        <v>118</v>
      </c>
      <c r="F134" s="790">
        <v>90441.979000000007</v>
      </c>
    </row>
    <row r="135" spans="2:6" ht="30">
      <c r="B135" s="731" t="s">
        <v>119</v>
      </c>
      <c r="C135" s="790">
        <v>45323.9</v>
      </c>
      <c r="E135" s="731" t="s">
        <v>119</v>
      </c>
      <c r="F135" s="790">
        <v>35298.83</v>
      </c>
    </row>
    <row r="136" spans="2:6">
      <c r="B136" s="731" t="s">
        <v>120</v>
      </c>
      <c r="C136" s="790">
        <v>143093.20000000001</v>
      </c>
      <c r="E136" s="731" t="s">
        <v>120</v>
      </c>
      <c r="F136" s="790">
        <v>100900.573</v>
      </c>
    </row>
    <row r="137" spans="2:6">
      <c r="B137" s="731" t="s">
        <v>121</v>
      </c>
      <c r="C137" s="790">
        <v>31752.2</v>
      </c>
      <c r="E137" s="731" t="s">
        <v>121</v>
      </c>
      <c r="F137" s="790">
        <v>24048.045999999998</v>
      </c>
    </row>
    <row r="138" spans="2:6">
      <c r="B138" s="731" t="s">
        <v>122</v>
      </c>
      <c r="C138" s="790">
        <v>89273.2</v>
      </c>
      <c r="E138" s="731" t="s">
        <v>122</v>
      </c>
      <c r="F138" s="790">
        <v>81718.157000000007</v>
      </c>
    </row>
    <row r="139" spans="2:6">
      <c r="B139" s="731" t="s">
        <v>123</v>
      </c>
      <c r="C139" s="790">
        <v>107781.7</v>
      </c>
      <c r="E139" s="731" t="s">
        <v>123</v>
      </c>
      <c r="F139" s="790">
        <v>105847.97</v>
      </c>
    </row>
    <row r="140" spans="2:6">
      <c r="B140" s="731" t="s">
        <v>124</v>
      </c>
      <c r="C140" s="790">
        <v>58014.7</v>
      </c>
      <c r="E140" s="731" t="s">
        <v>124</v>
      </c>
      <c r="F140" s="790">
        <v>59035.607000000004</v>
      </c>
    </row>
    <row r="141" spans="2:6">
      <c r="B141" s="731" t="s">
        <v>125</v>
      </c>
      <c r="C141" s="790">
        <v>196811.8</v>
      </c>
      <c r="E141" s="731" t="s">
        <v>125</v>
      </c>
      <c r="F141" s="790">
        <v>181958.16899999999</v>
      </c>
    </row>
    <row r="142" spans="2:6">
      <c r="B142" s="731" t="s">
        <v>126</v>
      </c>
      <c r="C142" s="790">
        <v>123348.2</v>
      </c>
      <c r="E142" s="731" t="s">
        <v>126</v>
      </c>
      <c r="F142" s="790">
        <v>94055.828999999998</v>
      </c>
    </row>
    <row r="143" spans="2:6" ht="30">
      <c r="B143" s="731" t="s">
        <v>127</v>
      </c>
      <c r="C143" s="790">
        <v>4424.6000000000004</v>
      </c>
      <c r="E143" s="731" t="s">
        <v>127</v>
      </c>
      <c r="F143" s="790">
        <v>2090.5079999999998</v>
      </c>
    </row>
    <row r="144" spans="2:6">
      <c r="B144" s="731" t="s">
        <v>128</v>
      </c>
      <c r="C144" s="790">
        <v>9576.2999999999993</v>
      </c>
      <c r="E144" s="731" t="s">
        <v>128</v>
      </c>
      <c r="F144" s="790">
        <v>4626.4009999999998</v>
      </c>
    </row>
    <row r="145" spans="2:6">
      <c r="B145" s="731" t="s">
        <v>129</v>
      </c>
      <c r="C145" s="790">
        <v>25345.9</v>
      </c>
      <c r="E145" s="731" t="s">
        <v>129</v>
      </c>
      <c r="F145" s="790">
        <v>12648.78</v>
      </c>
    </row>
    <row r="146" spans="2:6">
      <c r="B146" s="731" t="s">
        <v>130</v>
      </c>
      <c r="C146" s="790">
        <v>23492.799999999999</v>
      </c>
      <c r="E146" s="731" t="s">
        <v>130</v>
      </c>
      <c r="F146" s="790">
        <v>15718.26</v>
      </c>
    </row>
    <row r="147" spans="2:6">
      <c r="B147" s="731" t="s">
        <v>131</v>
      </c>
      <c r="C147" s="790">
        <v>7636.5</v>
      </c>
      <c r="E147" s="731" t="s">
        <v>131</v>
      </c>
      <c r="F147" s="790">
        <v>6505.6409999999996</v>
      </c>
    </row>
    <row r="148" spans="2:6" ht="30">
      <c r="B148" s="731" t="s">
        <v>132</v>
      </c>
      <c r="C148" s="790">
        <v>0</v>
      </c>
      <c r="E148" s="731" t="s">
        <v>132</v>
      </c>
      <c r="F148" s="790">
        <v>0</v>
      </c>
    </row>
    <row r="149" spans="2:6">
      <c r="B149" s="731" t="s">
        <v>133</v>
      </c>
      <c r="C149" s="790">
        <v>0</v>
      </c>
      <c r="E149" s="731" t="s">
        <v>133</v>
      </c>
      <c r="F149" s="790">
        <v>0</v>
      </c>
    </row>
    <row r="150" spans="2:6">
      <c r="B150" s="727" t="s">
        <v>140</v>
      </c>
      <c r="C150" s="843" t="s">
        <v>7</v>
      </c>
      <c r="E150" s="727" t="s">
        <v>140</v>
      </c>
      <c r="F150" s="788" t="s">
        <v>7</v>
      </c>
    </row>
    <row r="151" spans="2:6">
      <c r="B151" s="727" t="s">
        <v>112</v>
      </c>
      <c r="C151" s="844"/>
      <c r="E151" s="727" t="s">
        <v>112</v>
      </c>
      <c r="F151" s="789"/>
    </row>
    <row r="152" spans="2:6" ht="15" customHeight="1">
      <c r="B152" s="731" t="s">
        <v>10</v>
      </c>
      <c r="C152" s="790">
        <v>948374</v>
      </c>
      <c r="E152" s="731" t="s">
        <v>10</v>
      </c>
      <c r="F152" s="790">
        <v>611167</v>
      </c>
    </row>
    <row r="153" spans="2:6" ht="15" customHeight="1">
      <c r="B153" s="731" t="s">
        <v>113</v>
      </c>
      <c r="C153" s="790">
        <v>31713</v>
      </c>
      <c r="E153" s="731" t="s">
        <v>113</v>
      </c>
      <c r="F153" s="790">
        <v>22027</v>
      </c>
    </row>
    <row r="154" spans="2:6">
      <c r="B154" s="731" t="s">
        <v>114</v>
      </c>
      <c r="C154" s="790">
        <v>42363</v>
      </c>
      <c r="E154" s="731" t="s">
        <v>114</v>
      </c>
      <c r="F154" s="790">
        <v>38364</v>
      </c>
    </row>
    <row r="155" spans="2:6">
      <c r="B155" s="731" t="s">
        <v>115</v>
      </c>
      <c r="C155" s="790">
        <v>295199</v>
      </c>
      <c r="E155" s="731" t="s">
        <v>115</v>
      </c>
      <c r="F155" s="790">
        <v>184155</v>
      </c>
    </row>
    <row r="156" spans="2:6">
      <c r="B156" s="731" t="s">
        <v>116</v>
      </c>
      <c r="C156" s="790">
        <v>14929</v>
      </c>
      <c r="E156" s="731" t="s">
        <v>116</v>
      </c>
      <c r="F156" s="790">
        <v>11983</v>
      </c>
    </row>
    <row r="157" spans="2:6">
      <c r="B157" s="731" t="s">
        <v>117</v>
      </c>
      <c r="C157" s="790">
        <v>10714</v>
      </c>
      <c r="E157" s="731" t="s">
        <v>117</v>
      </c>
      <c r="F157" s="790">
        <v>8395</v>
      </c>
    </row>
    <row r="158" spans="2:6">
      <c r="B158" s="731" t="s">
        <v>118</v>
      </c>
      <c r="C158" s="790">
        <v>67478</v>
      </c>
      <c r="E158" s="731" t="s">
        <v>118</v>
      </c>
      <c r="F158" s="790">
        <v>43243</v>
      </c>
    </row>
    <row r="159" spans="2:6" ht="30">
      <c r="B159" s="731" t="s">
        <v>119</v>
      </c>
      <c r="C159" s="790">
        <v>16758</v>
      </c>
      <c r="E159" s="731" t="s">
        <v>119</v>
      </c>
      <c r="F159" s="790">
        <v>13412</v>
      </c>
    </row>
    <row r="160" spans="2:6">
      <c r="B160" s="731" t="s">
        <v>120</v>
      </c>
      <c r="C160" s="790">
        <v>53562</v>
      </c>
      <c r="E160" s="731" t="s">
        <v>120</v>
      </c>
      <c r="F160" s="790">
        <v>30785</v>
      </c>
    </row>
    <row r="161" spans="2:6">
      <c r="B161" s="731" t="s">
        <v>121</v>
      </c>
      <c r="C161" s="790">
        <v>7479</v>
      </c>
      <c r="E161" s="731" t="s">
        <v>121</v>
      </c>
      <c r="F161" s="790">
        <v>6347</v>
      </c>
    </row>
    <row r="162" spans="2:6">
      <c r="B162" s="731" t="s">
        <v>122</v>
      </c>
      <c r="C162" s="790">
        <v>56551</v>
      </c>
      <c r="E162" s="731" t="s">
        <v>122</v>
      </c>
      <c r="F162" s="790">
        <v>36281</v>
      </c>
    </row>
    <row r="163" spans="2:6">
      <c r="B163" s="731" t="s">
        <v>123</v>
      </c>
      <c r="C163" s="790">
        <v>66483</v>
      </c>
      <c r="E163" s="731" t="s">
        <v>123</v>
      </c>
      <c r="F163" s="790">
        <v>48091</v>
      </c>
    </row>
    <row r="164" spans="2:6">
      <c r="B164" s="731" t="s">
        <v>124</v>
      </c>
      <c r="C164" s="790">
        <v>29809</v>
      </c>
      <c r="E164" s="731" t="s">
        <v>124</v>
      </c>
      <c r="F164" s="790">
        <v>24578</v>
      </c>
    </row>
    <row r="165" spans="2:6">
      <c r="B165" s="731" t="s">
        <v>125</v>
      </c>
      <c r="C165" s="790">
        <v>123728</v>
      </c>
      <c r="E165" s="731" t="s">
        <v>125</v>
      </c>
      <c r="F165" s="790">
        <v>72440</v>
      </c>
    </row>
    <row r="166" spans="2:6">
      <c r="B166" s="731" t="s">
        <v>126</v>
      </c>
      <c r="C166" s="790">
        <v>108378</v>
      </c>
      <c r="E166" s="731" t="s">
        <v>126</v>
      </c>
      <c r="F166" s="790">
        <v>56468</v>
      </c>
    </row>
    <row r="167" spans="2:6" ht="30">
      <c r="B167" s="731" t="s">
        <v>127</v>
      </c>
      <c r="C167" s="790">
        <v>3170</v>
      </c>
      <c r="E167" s="731" t="s">
        <v>127</v>
      </c>
      <c r="F167" s="790">
        <v>1792</v>
      </c>
    </row>
    <row r="168" spans="2:6">
      <c r="B168" s="731" t="s">
        <v>128</v>
      </c>
      <c r="C168" s="790">
        <v>5015</v>
      </c>
      <c r="E168" s="731" t="s">
        <v>128</v>
      </c>
      <c r="F168" s="790">
        <v>2499</v>
      </c>
    </row>
    <row r="169" spans="2:6">
      <c r="B169" s="731" t="s">
        <v>129</v>
      </c>
      <c r="C169" s="790">
        <v>6050</v>
      </c>
      <c r="E169" s="731" t="s">
        <v>129</v>
      </c>
      <c r="F169" s="790">
        <v>3545</v>
      </c>
    </row>
    <row r="170" spans="2:6">
      <c r="B170" s="731" t="s">
        <v>130</v>
      </c>
      <c r="C170" s="790">
        <v>3500</v>
      </c>
      <c r="E170" s="731" t="s">
        <v>130</v>
      </c>
      <c r="F170" s="790">
        <v>3107</v>
      </c>
    </row>
    <row r="171" spans="2:6">
      <c r="B171" s="731" t="s">
        <v>131</v>
      </c>
      <c r="C171" s="790">
        <v>5495</v>
      </c>
      <c r="E171" s="731" t="s">
        <v>131</v>
      </c>
      <c r="F171" s="790">
        <v>3655</v>
      </c>
    </row>
    <row r="172" spans="2:6" ht="30">
      <c r="B172" s="731" t="s">
        <v>132</v>
      </c>
      <c r="C172" s="790">
        <v>0</v>
      </c>
      <c r="E172" s="731" t="s">
        <v>132</v>
      </c>
      <c r="F172" s="790">
        <v>0</v>
      </c>
    </row>
    <row r="173" spans="2:6">
      <c r="B173" s="731" t="s">
        <v>133</v>
      </c>
      <c r="C173" s="790">
        <v>0</v>
      </c>
      <c r="E173" s="731" t="s">
        <v>133</v>
      </c>
      <c r="F173" s="790">
        <v>0</v>
      </c>
    </row>
    <row r="174" spans="2:6">
      <c r="B174" s="727" t="s">
        <v>141</v>
      </c>
      <c r="C174" s="843" t="s">
        <v>7</v>
      </c>
      <c r="E174" s="727" t="s">
        <v>141</v>
      </c>
      <c r="F174" s="788" t="s">
        <v>7</v>
      </c>
    </row>
    <row r="175" spans="2:6">
      <c r="B175" s="727" t="s">
        <v>112</v>
      </c>
      <c r="C175" s="844"/>
      <c r="E175" s="727" t="s">
        <v>112</v>
      </c>
      <c r="F175" s="789"/>
    </row>
    <row r="176" spans="2:6" ht="15" customHeight="1">
      <c r="B176" s="731" t="s">
        <v>10</v>
      </c>
      <c r="C176" s="790">
        <v>1162041</v>
      </c>
      <c r="E176" s="731" t="s">
        <v>10</v>
      </c>
      <c r="F176" s="790">
        <v>1048402</v>
      </c>
    </row>
    <row r="177" spans="2:6" ht="15" customHeight="1">
      <c r="B177" s="731" t="s">
        <v>113</v>
      </c>
      <c r="C177" s="790">
        <v>46562.6</v>
      </c>
      <c r="E177" s="731" t="s">
        <v>113</v>
      </c>
      <c r="F177" s="790">
        <v>35153.699999999997</v>
      </c>
    </row>
    <row r="178" spans="2:6">
      <c r="B178" s="731" t="s">
        <v>114</v>
      </c>
      <c r="C178" s="790">
        <v>44233.8</v>
      </c>
      <c r="E178" s="731" t="s">
        <v>114</v>
      </c>
      <c r="F178" s="790">
        <v>41388.199999999997</v>
      </c>
    </row>
    <row r="179" spans="2:6">
      <c r="B179" s="731" t="s">
        <v>115</v>
      </c>
      <c r="C179" s="790">
        <v>479460.2</v>
      </c>
      <c r="E179" s="731" t="s">
        <v>115</v>
      </c>
      <c r="F179" s="790">
        <v>413797.2</v>
      </c>
    </row>
    <row r="180" spans="2:6">
      <c r="B180" s="731" t="s">
        <v>116</v>
      </c>
      <c r="C180" s="790">
        <v>45131.7</v>
      </c>
      <c r="E180" s="731" t="s">
        <v>116</v>
      </c>
      <c r="F180" s="790">
        <v>65470.7</v>
      </c>
    </row>
    <row r="181" spans="2:6">
      <c r="B181" s="731" t="s">
        <v>117</v>
      </c>
      <c r="C181" s="790">
        <v>23942.2</v>
      </c>
      <c r="E181" s="731" t="s">
        <v>117</v>
      </c>
      <c r="F181" s="790">
        <v>17359.099999999999</v>
      </c>
    </row>
    <row r="182" spans="2:6">
      <c r="B182" s="731" t="s">
        <v>118</v>
      </c>
      <c r="C182" s="790">
        <v>48036.800000000003</v>
      </c>
      <c r="E182" s="731" t="s">
        <v>118</v>
      </c>
      <c r="F182" s="790">
        <v>75414.399999999994</v>
      </c>
    </row>
    <row r="183" spans="2:6" ht="30">
      <c r="B183" s="731" t="s">
        <v>119</v>
      </c>
      <c r="C183" s="790">
        <v>14318.1</v>
      </c>
      <c r="E183" s="731" t="s">
        <v>119</v>
      </c>
      <c r="F183" s="790">
        <v>11624.6</v>
      </c>
    </row>
    <row r="184" spans="2:6">
      <c r="B184" s="731" t="s">
        <v>120</v>
      </c>
      <c r="C184" s="790">
        <v>87057.1</v>
      </c>
      <c r="E184" s="731" t="s">
        <v>120</v>
      </c>
      <c r="F184" s="790">
        <v>71255.5</v>
      </c>
    </row>
    <row r="185" spans="2:6">
      <c r="B185" s="731" t="s">
        <v>121</v>
      </c>
      <c r="C185" s="790">
        <v>13294.9</v>
      </c>
      <c r="E185" s="731" t="s">
        <v>121</v>
      </c>
      <c r="F185" s="790">
        <v>9618.2999999999993</v>
      </c>
    </row>
    <row r="186" spans="2:6">
      <c r="B186" s="731" t="s">
        <v>122</v>
      </c>
      <c r="C186" s="790">
        <v>50808.5</v>
      </c>
      <c r="E186" s="731" t="s">
        <v>122</v>
      </c>
      <c r="F186" s="790">
        <v>45369.8</v>
      </c>
    </row>
    <row r="187" spans="2:6">
      <c r="B187" s="731" t="s">
        <v>123</v>
      </c>
      <c r="C187" s="790">
        <v>49941.1</v>
      </c>
      <c r="E187" s="731" t="s">
        <v>123</v>
      </c>
      <c r="F187" s="790">
        <v>51342.5</v>
      </c>
    </row>
    <row r="188" spans="2:6">
      <c r="B188" s="731" t="s">
        <v>124</v>
      </c>
      <c r="C188" s="790">
        <v>44243.5</v>
      </c>
      <c r="E188" s="731" t="s">
        <v>124</v>
      </c>
      <c r="F188" s="790">
        <v>47981.599999999999</v>
      </c>
    </row>
    <row r="189" spans="2:6">
      <c r="B189" s="731" t="s">
        <v>125</v>
      </c>
      <c r="C189" s="790">
        <v>101579.8</v>
      </c>
      <c r="E189" s="731" t="s">
        <v>125</v>
      </c>
      <c r="F189" s="790">
        <v>72526.600000000006</v>
      </c>
    </row>
    <row r="190" spans="2:6">
      <c r="B190" s="731" t="s">
        <v>126</v>
      </c>
      <c r="C190" s="790">
        <v>80821.399999999994</v>
      </c>
      <c r="E190" s="731" t="s">
        <v>126</v>
      </c>
      <c r="F190" s="790">
        <v>59633.9</v>
      </c>
    </row>
    <row r="191" spans="2:6" ht="30">
      <c r="B191" s="731" t="s">
        <v>127</v>
      </c>
      <c r="C191" s="790">
        <v>2145.1999999999998</v>
      </c>
      <c r="E191" s="731" t="s">
        <v>127</v>
      </c>
      <c r="F191" s="790">
        <v>2231.1</v>
      </c>
    </row>
    <row r="192" spans="2:6">
      <c r="B192" s="731" t="s">
        <v>128</v>
      </c>
      <c r="C192" s="790">
        <v>2808.5</v>
      </c>
      <c r="E192" s="731" t="s">
        <v>128</v>
      </c>
      <c r="F192" s="790">
        <v>4819.1000000000004</v>
      </c>
    </row>
    <row r="193" spans="2:6">
      <c r="B193" s="731" t="s">
        <v>129</v>
      </c>
      <c r="C193" s="790">
        <v>10928.8</v>
      </c>
      <c r="E193" s="731" t="s">
        <v>129</v>
      </c>
      <c r="F193" s="790">
        <v>7769.9</v>
      </c>
    </row>
    <row r="194" spans="2:6">
      <c r="B194" s="731" t="s">
        <v>130</v>
      </c>
      <c r="C194" s="790">
        <v>7895.8</v>
      </c>
      <c r="E194" s="731" t="s">
        <v>130</v>
      </c>
      <c r="F194" s="790">
        <v>10485.1</v>
      </c>
    </row>
    <row r="195" spans="2:6">
      <c r="B195" s="731" t="s">
        <v>131</v>
      </c>
      <c r="C195" s="790">
        <v>8831</v>
      </c>
      <c r="E195" s="731" t="s">
        <v>131</v>
      </c>
      <c r="F195" s="790">
        <v>5160.7</v>
      </c>
    </row>
    <row r="196" spans="2:6" ht="30">
      <c r="B196" s="731" t="s">
        <v>132</v>
      </c>
      <c r="C196" s="790">
        <v>0</v>
      </c>
      <c r="E196" s="731" t="s">
        <v>132</v>
      </c>
      <c r="F196" s="790">
        <v>0</v>
      </c>
    </row>
    <row r="197" spans="2:6">
      <c r="B197" s="731" t="s">
        <v>133</v>
      </c>
      <c r="C197" s="790">
        <v>0</v>
      </c>
      <c r="E197" s="731" t="s">
        <v>133</v>
      </c>
      <c r="F197" s="790">
        <v>0</v>
      </c>
    </row>
    <row r="198" spans="2:6">
      <c r="B198" s="727" t="s">
        <v>145</v>
      </c>
      <c r="C198" s="843" t="s">
        <v>7</v>
      </c>
      <c r="E198" s="727" t="s">
        <v>145</v>
      </c>
      <c r="F198" s="788" t="s">
        <v>7</v>
      </c>
    </row>
    <row r="199" spans="2:6">
      <c r="B199" s="727" t="s">
        <v>146</v>
      </c>
      <c r="C199" s="844"/>
      <c r="E199" s="727" t="s">
        <v>146</v>
      </c>
      <c r="F199" s="789"/>
    </row>
    <row r="200" spans="2:6" ht="15" customHeight="1">
      <c r="B200" s="731" t="s">
        <v>10</v>
      </c>
      <c r="C200" s="790">
        <v>18089683.140000001</v>
      </c>
      <c r="E200" s="731" t="s">
        <v>10</v>
      </c>
      <c r="F200" s="790">
        <v>11426725.859999999</v>
      </c>
    </row>
    <row r="201" spans="2:6" ht="15" customHeight="1">
      <c r="B201" s="731" t="s">
        <v>113</v>
      </c>
      <c r="C201" s="790">
        <v>530936.24</v>
      </c>
      <c r="E201" s="731" t="s">
        <v>113</v>
      </c>
      <c r="F201" s="790">
        <v>351624.99</v>
      </c>
    </row>
    <row r="202" spans="2:6">
      <c r="B202" s="731" t="s">
        <v>114</v>
      </c>
      <c r="C202" s="790">
        <v>631676.12</v>
      </c>
      <c r="E202" s="731" t="s">
        <v>114</v>
      </c>
      <c r="F202" s="790">
        <v>684552.4</v>
      </c>
    </row>
    <row r="203" spans="2:6">
      <c r="B203" s="731" t="s">
        <v>115</v>
      </c>
      <c r="C203" s="790">
        <v>5492214.7699999996</v>
      </c>
      <c r="E203" s="731" t="s">
        <v>115</v>
      </c>
      <c r="F203" s="790">
        <v>3858466.96</v>
      </c>
    </row>
    <row r="204" spans="2:6">
      <c r="B204" s="731" t="s">
        <v>116</v>
      </c>
      <c r="C204" s="790">
        <v>455297.73</v>
      </c>
      <c r="E204" s="731" t="s">
        <v>116</v>
      </c>
      <c r="F204" s="790">
        <v>327571.34999999998</v>
      </c>
    </row>
    <row r="205" spans="2:6">
      <c r="B205" s="731" t="s">
        <v>117</v>
      </c>
      <c r="C205" s="790">
        <v>187780.49</v>
      </c>
      <c r="E205" s="731" t="s">
        <v>117</v>
      </c>
      <c r="F205" s="790">
        <v>124390.28</v>
      </c>
    </row>
    <row r="206" spans="2:6">
      <c r="B206" s="731" t="s">
        <v>118</v>
      </c>
      <c r="C206" s="790">
        <v>344568.59</v>
      </c>
      <c r="E206" s="731" t="s">
        <v>118</v>
      </c>
      <c r="F206" s="790">
        <v>229744.62</v>
      </c>
    </row>
    <row r="207" spans="2:6" ht="30">
      <c r="B207" s="731" t="s">
        <v>119</v>
      </c>
      <c r="C207" s="790">
        <v>227220.15</v>
      </c>
      <c r="E207" s="731" t="s">
        <v>119</v>
      </c>
      <c r="F207" s="790">
        <v>118293.52</v>
      </c>
    </row>
    <row r="208" spans="2:6">
      <c r="B208" s="731" t="s">
        <v>120</v>
      </c>
      <c r="C208" s="790">
        <v>691211.21</v>
      </c>
      <c r="E208" s="731" t="s">
        <v>120</v>
      </c>
      <c r="F208" s="790">
        <v>422257.26</v>
      </c>
    </row>
    <row r="209" spans="2:6">
      <c r="B209" s="731" t="s">
        <v>121</v>
      </c>
      <c r="C209" s="790">
        <v>321366.95</v>
      </c>
      <c r="E209" s="731" t="s">
        <v>121</v>
      </c>
      <c r="F209" s="790">
        <v>175338.8</v>
      </c>
    </row>
    <row r="210" spans="2:6">
      <c r="B210" s="731" t="s">
        <v>122</v>
      </c>
      <c r="C210" s="790">
        <v>1077699.96</v>
      </c>
      <c r="E210" s="731" t="s">
        <v>122</v>
      </c>
      <c r="F210" s="790">
        <v>643491.85</v>
      </c>
    </row>
    <row r="211" spans="2:6">
      <c r="B211" s="731" t="s">
        <v>123</v>
      </c>
      <c r="C211" s="790">
        <v>2008188.87</v>
      </c>
      <c r="E211" s="731" t="s">
        <v>123</v>
      </c>
      <c r="F211" s="790">
        <v>1087559</v>
      </c>
    </row>
    <row r="212" spans="2:6">
      <c r="B212" s="731" t="s">
        <v>124</v>
      </c>
      <c r="C212" s="790">
        <v>1382016.26</v>
      </c>
      <c r="E212" s="731" t="s">
        <v>124</v>
      </c>
      <c r="F212" s="790">
        <v>738162.51</v>
      </c>
    </row>
    <row r="213" spans="2:6">
      <c r="B213" s="731" t="s">
        <v>125</v>
      </c>
      <c r="C213" s="790">
        <v>2670465.36</v>
      </c>
      <c r="E213" s="731" t="s">
        <v>125</v>
      </c>
      <c r="F213" s="790">
        <v>1515014.14</v>
      </c>
    </row>
    <row r="214" spans="2:6">
      <c r="B214" s="731" t="s">
        <v>126</v>
      </c>
      <c r="C214" s="790">
        <v>1466279.67</v>
      </c>
      <c r="E214" s="731" t="s">
        <v>126</v>
      </c>
      <c r="F214" s="790">
        <v>752590.18</v>
      </c>
    </row>
    <row r="215" spans="2:6" ht="30">
      <c r="B215" s="731" t="s">
        <v>127</v>
      </c>
      <c r="C215" s="790">
        <v>17150.46</v>
      </c>
      <c r="E215" s="731" t="s">
        <v>127</v>
      </c>
      <c r="F215" s="790">
        <v>11227.99</v>
      </c>
    </row>
    <row r="216" spans="2:6">
      <c r="B216" s="731" t="s">
        <v>128</v>
      </c>
      <c r="C216" s="790">
        <v>56367.75</v>
      </c>
      <c r="E216" s="731" t="s">
        <v>128</v>
      </c>
      <c r="F216" s="790">
        <v>28007.94</v>
      </c>
    </row>
    <row r="217" spans="2:6">
      <c r="B217" s="731" t="s">
        <v>129</v>
      </c>
      <c r="C217" s="790">
        <v>65266.49</v>
      </c>
      <c r="E217" s="731" t="s">
        <v>129</v>
      </c>
      <c r="F217" s="790">
        <v>34840.82</v>
      </c>
    </row>
    <row r="218" spans="2:6">
      <c r="B218" s="731" t="s">
        <v>130</v>
      </c>
      <c r="C218" s="790">
        <v>116092.79</v>
      </c>
      <c r="E218" s="731" t="s">
        <v>130</v>
      </c>
      <c r="F218" s="790">
        <v>68489.25</v>
      </c>
    </row>
    <row r="219" spans="2:6">
      <c r="B219" s="731" t="s">
        <v>131</v>
      </c>
      <c r="C219" s="790">
        <v>146684.81</v>
      </c>
      <c r="E219" s="731" t="s">
        <v>131</v>
      </c>
      <c r="F219" s="790">
        <v>94327.08</v>
      </c>
    </row>
    <row r="220" spans="2:6">
      <c r="B220" s="731" t="s">
        <v>147</v>
      </c>
      <c r="C220" s="790">
        <v>201198.48</v>
      </c>
      <c r="E220" s="731" t="s">
        <v>147</v>
      </c>
      <c r="F220" s="790">
        <v>160774.93</v>
      </c>
    </row>
    <row r="222" spans="2:6">
      <c r="B222" s="723" t="s">
        <v>148</v>
      </c>
      <c r="E222" s="723" t="s">
        <v>148</v>
      </c>
    </row>
    <row r="223" spans="2:6">
      <c r="B223" s="724" t="s">
        <v>149</v>
      </c>
      <c r="D223" s="793"/>
      <c r="E223" s="724" t="s">
        <v>149</v>
      </c>
    </row>
    <row r="224" spans="2:6">
      <c r="B224" s="724" t="s">
        <v>150</v>
      </c>
      <c r="E224" s="724" t="s">
        <v>150</v>
      </c>
    </row>
    <row r="225" spans="2:6">
      <c r="B225" s="724" t="s">
        <v>108</v>
      </c>
      <c r="E225" s="724" t="s">
        <v>109</v>
      </c>
    </row>
    <row r="227" spans="2:6">
      <c r="B227" s="725" t="s">
        <v>151</v>
      </c>
      <c r="C227" s="726" t="s">
        <v>7</v>
      </c>
      <c r="E227" s="725" t="s">
        <v>151</v>
      </c>
      <c r="F227" s="726" t="s">
        <v>7</v>
      </c>
    </row>
    <row r="228" spans="2:6">
      <c r="B228" s="731" t="s">
        <v>152</v>
      </c>
      <c r="C228" s="790">
        <v>775918.022</v>
      </c>
      <c r="E228" s="731" t="s">
        <v>152</v>
      </c>
      <c r="F228" s="790">
        <v>543976.86600000004</v>
      </c>
    </row>
    <row r="229" spans="2:6">
      <c r="B229" s="731" t="s">
        <v>153</v>
      </c>
      <c r="C229" s="790">
        <v>1093189.3</v>
      </c>
      <c r="E229" s="731" t="s">
        <v>153</v>
      </c>
      <c r="F229" s="790">
        <v>751108.61899999995</v>
      </c>
    </row>
    <row r="230" spans="2:6">
      <c r="B230" s="731" t="s">
        <v>166</v>
      </c>
      <c r="C230" s="851">
        <v>3609108</v>
      </c>
      <c r="E230" s="731" t="s">
        <v>166</v>
      </c>
      <c r="F230">
        <v>2807694</v>
      </c>
    </row>
    <row r="231" spans="2:6">
      <c r="B231" s="731" t="s">
        <v>73</v>
      </c>
      <c r="C231" s="790">
        <v>4520881.4000000004</v>
      </c>
      <c r="E231" s="731" t="s">
        <v>73</v>
      </c>
      <c r="F231" s="790">
        <v>3542833.39</v>
      </c>
    </row>
    <row r="232" spans="2:6">
      <c r="B232" s="731" t="s">
        <v>155</v>
      </c>
      <c r="C232" s="790">
        <v>6905054</v>
      </c>
      <c r="E232" s="731" t="s">
        <v>155</v>
      </c>
      <c r="F232" s="790">
        <v>4773172</v>
      </c>
    </row>
    <row r="233" spans="2:6">
      <c r="B233" s="731" t="s">
        <v>156</v>
      </c>
      <c r="C233" s="790">
        <v>3604862.5</v>
      </c>
      <c r="E233" s="731" t="s">
        <v>156</v>
      </c>
      <c r="F233" s="790">
        <v>3117982.7969999998</v>
      </c>
    </row>
    <row r="234" spans="2:6">
      <c r="B234" s="731" t="s">
        <v>157</v>
      </c>
      <c r="C234" s="790">
        <v>1740104</v>
      </c>
      <c r="E234" s="731" t="s">
        <v>157</v>
      </c>
      <c r="F234" s="790">
        <v>1178924</v>
      </c>
    </row>
    <row r="235" spans="2:6">
      <c r="B235" s="731" t="s">
        <v>158</v>
      </c>
      <c r="C235" s="790">
        <v>2280636</v>
      </c>
      <c r="E235" s="731" t="s">
        <v>158</v>
      </c>
      <c r="F235" s="790">
        <v>2038315</v>
      </c>
    </row>
    <row r="236" spans="2:6">
      <c r="B236" s="731" t="s">
        <v>161</v>
      </c>
      <c r="C236" s="790">
        <v>40575546.609999999</v>
      </c>
      <c r="E236" s="731" t="s">
        <v>161</v>
      </c>
      <c r="F236" s="790">
        <v>25966571.879999999</v>
      </c>
    </row>
    <row r="246" spans="2:6" ht="20.100000000000001" customHeight="1">
      <c r="B246" s="723" t="s">
        <v>148</v>
      </c>
      <c r="E246" s="723" t="s">
        <v>148</v>
      </c>
    </row>
    <row r="247" spans="2:6" ht="20.100000000000001" customHeight="1">
      <c r="B247" s="724" t="s">
        <v>149</v>
      </c>
      <c r="E247" s="724" t="s">
        <v>149</v>
      </c>
    </row>
    <row r="248" spans="2:6" ht="20.100000000000001" customHeight="1">
      <c r="B248" s="724" t="s">
        <v>107</v>
      </c>
      <c r="E248" s="724" t="s">
        <v>107</v>
      </c>
    </row>
    <row r="249" spans="2:6" ht="20.100000000000001" customHeight="1">
      <c r="B249" s="724" t="s">
        <v>150</v>
      </c>
      <c r="E249" s="724" t="s">
        <v>150</v>
      </c>
    </row>
    <row r="250" spans="2:6" ht="20.100000000000001" customHeight="1">
      <c r="B250" s="724" t="s">
        <v>108</v>
      </c>
      <c r="E250" s="724" t="s">
        <v>109</v>
      </c>
    </row>
    <row r="251" spans="2:6" ht="20.100000000000001" customHeight="1"/>
    <row r="252" spans="2:6" ht="20.100000000000001" customHeight="1">
      <c r="B252" s="725" t="s">
        <v>151</v>
      </c>
      <c r="C252" s="726" t="s">
        <v>7</v>
      </c>
      <c r="E252" s="725" t="s">
        <v>151</v>
      </c>
      <c r="F252" s="726" t="s">
        <v>7</v>
      </c>
    </row>
    <row r="253" spans="2:6" ht="20.100000000000001" customHeight="1">
      <c r="B253" s="731" t="s">
        <v>152</v>
      </c>
      <c r="C253" s="790">
        <v>219142.022</v>
      </c>
      <c r="E253" s="731" t="s">
        <v>152</v>
      </c>
      <c r="F253" s="790">
        <v>151214.82</v>
      </c>
    </row>
    <row r="254" spans="2:6" ht="20.100000000000001" customHeight="1">
      <c r="B254" s="731" t="s">
        <v>153</v>
      </c>
      <c r="C254" s="790">
        <v>262462.8</v>
      </c>
      <c r="E254" s="731" t="s">
        <v>153</v>
      </c>
      <c r="F254" s="790">
        <v>201770.625</v>
      </c>
    </row>
    <row r="255" spans="2:6" ht="20.100000000000001" customHeight="1">
      <c r="B255" s="731" t="s">
        <v>154</v>
      </c>
      <c r="C255" s="790">
        <v>4979613</v>
      </c>
      <c r="E255" s="731" t="s">
        <v>154</v>
      </c>
      <c r="F255" s="790">
        <v>3219510</v>
      </c>
    </row>
    <row r="256" spans="2:6" ht="20.100000000000001" customHeight="1">
      <c r="B256" s="731" t="s">
        <v>73</v>
      </c>
      <c r="C256" s="790">
        <v>807436.6</v>
      </c>
      <c r="E256" s="731" t="s">
        <v>73</v>
      </c>
      <c r="F256" s="790">
        <v>709971</v>
      </c>
    </row>
    <row r="257" spans="2:6" ht="20.100000000000001" customHeight="1">
      <c r="B257" s="731" t="s">
        <v>155</v>
      </c>
      <c r="C257" s="790">
        <v>2076587</v>
      </c>
      <c r="E257" s="731" t="s">
        <v>155</v>
      </c>
      <c r="F257" s="790">
        <v>1563267</v>
      </c>
    </row>
    <row r="258" spans="2:6" ht="20.100000000000001" customHeight="1">
      <c r="B258" s="731" t="s">
        <v>156</v>
      </c>
      <c r="C258" s="790">
        <v>1090674.8999999999</v>
      </c>
      <c r="E258" s="731" t="s">
        <v>156</v>
      </c>
      <c r="F258" s="790">
        <v>895958.36699999997</v>
      </c>
    </row>
    <row r="259" spans="2:6" ht="20.100000000000001" customHeight="1">
      <c r="B259" s="731" t="s">
        <v>157</v>
      </c>
      <c r="C259" s="790">
        <v>379647</v>
      </c>
      <c r="E259" s="731" t="s">
        <v>157</v>
      </c>
      <c r="F259" s="790">
        <v>260022</v>
      </c>
    </row>
    <row r="260" spans="2:6" ht="20.100000000000001" customHeight="1">
      <c r="B260" s="731" t="s">
        <v>158</v>
      </c>
      <c r="C260" s="790">
        <v>565051</v>
      </c>
      <c r="E260" s="731" t="s">
        <v>158</v>
      </c>
      <c r="F260" s="790">
        <v>519887</v>
      </c>
    </row>
    <row r="261" spans="2:6" ht="20.100000000000001" customHeight="1">
      <c r="B261" s="794" t="s">
        <v>159</v>
      </c>
      <c r="C261" s="795">
        <v>495906</v>
      </c>
      <c r="D261" s="796" t="s">
        <v>7</v>
      </c>
      <c r="E261" s="731" t="s">
        <v>160</v>
      </c>
      <c r="F261" s="790">
        <v>437707</v>
      </c>
    </row>
    <row r="262" spans="2:6">
      <c r="B262" s="731" t="s">
        <v>161</v>
      </c>
      <c r="C262" s="790">
        <v>6342601.21</v>
      </c>
      <c r="E262" s="731" t="s">
        <v>161</v>
      </c>
      <c r="F262" s="790">
        <v>5021640.45</v>
      </c>
    </row>
  </sheetData>
  <mergeCells count="14">
    <mergeCell ref="C126:C127"/>
    <mergeCell ref="C150:C151"/>
    <mergeCell ref="C174:C175"/>
    <mergeCell ref="C198:C199"/>
    <mergeCell ref="C6:C7"/>
    <mergeCell ref="C30:C31"/>
    <mergeCell ref="C54:C55"/>
    <mergeCell ref="C78:C79"/>
    <mergeCell ref="C102:C103"/>
    <mergeCell ref="F6:F7"/>
    <mergeCell ref="F30:F31"/>
    <mergeCell ref="F54:F55"/>
    <mergeCell ref="F78:F79"/>
    <mergeCell ref="F102:F10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E2F33-1A31-4CC5-B428-5E4EF4C94D19}">
  <dimension ref="B1:F261"/>
  <sheetViews>
    <sheetView topLeftCell="A48" workbookViewId="0">
      <selection activeCell="C56" sqref="C56"/>
    </sheetView>
  </sheetViews>
  <sheetFormatPr baseColWidth="10" defaultColWidth="9.140625" defaultRowHeight="15"/>
  <cols>
    <col min="2" max="2" width="70" customWidth="1"/>
    <col min="3" max="3" width="12" customWidth="1"/>
    <col min="5" max="5" width="70" customWidth="1"/>
    <col min="6" max="6" width="12" customWidth="1"/>
  </cols>
  <sheetData>
    <row r="1" spans="2:6">
      <c r="B1" s="723" t="s">
        <v>105</v>
      </c>
      <c r="E1" s="723" t="s">
        <v>105</v>
      </c>
    </row>
    <row r="2" spans="2:6">
      <c r="B2" s="724" t="s">
        <v>106</v>
      </c>
      <c r="E2" s="724" t="s">
        <v>106</v>
      </c>
    </row>
    <row r="3" spans="2:6">
      <c r="B3" s="724" t="s">
        <v>108</v>
      </c>
      <c r="E3" s="724" t="s">
        <v>109</v>
      </c>
    </row>
    <row r="5" spans="2:6">
      <c r="B5" s="725" t="s">
        <v>110</v>
      </c>
      <c r="C5" s="726" t="s">
        <v>7</v>
      </c>
      <c r="E5" s="725" t="s">
        <v>110</v>
      </c>
      <c r="F5" s="726" t="s">
        <v>7</v>
      </c>
    </row>
    <row r="6" spans="2:6">
      <c r="B6" s="727" t="s">
        <v>111</v>
      </c>
      <c r="C6" s="843" t="s">
        <v>7</v>
      </c>
      <c r="E6" s="727" t="s">
        <v>111</v>
      </c>
      <c r="F6" s="843" t="s">
        <v>7</v>
      </c>
    </row>
    <row r="7" spans="2:6" ht="15" customHeight="1">
      <c r="B7" s="727" t="s">
        <v>112</v>
      </c>
      <c r="C7" s="844"/>
      <c r="E7" s="727" t="s">
        <v>112</v>
      </c>
      <c r="F7" s="844"/>
    </row>
    <row r="8" spans="2:6" ht="15" customHeight="1">
      <c r="B8" s="731" t="s">
        <v>10</v>
      </c>
      <c r="C8" s="790">
        <f>'total économie'!C8/'total économie'!C$228</f>
        <v>0.53276405532439097</v>
      </c>
      <c r="E8" s="731" t="s">
        <v>10</v>
      </c>
      <c r="F8" s="790">
        <f>'total économie'!F8/'total économie'!F$228</f>
        <v>0.51778229113147611</v>
      </c>
    </row>
    <row r="9" spans="2:6">
      <c r="B9" s="731" t="s">
        <v>113</v>
      </c>
      <c r="C9" s="790">
        <f>'total économie'!C9/'total économie'!C$228</f>
        <v>1.4282675083940762E-2</v>
      </c>
      <c r="E9" s="731" t="s">
        <v>113</v>
      </c>
      <c r="F9" s="790">
        <f>'total économie'!F9/'total économie'!F$228</f>
        <v>1.51759615453941E-2</v>
      </c>
    </row>
    <row r="10" spans="2:6">
      <c r="B10" s="731" t="s">
        <v>114</v>
      </c>
      <c r="C10" s="790">
        <f>'total économie'!C10/'total économie'!C$228</f>
        <v>1.4201108477410776E-2</v>
      </c>
      <c r="E10" s="731" t="s">
        <v>114</v>
      </c>
      <c r="F10" s="790">
        <f>'total économie'!F10/'total économie'!F$228</f>
        <v>1.6407942245102752E-2</v>
      </c>
    </row>
    <row r="11" spans="2:6">
      <c r="B11" s="731" t="s">
        <v>115</v>
      </c>
      <c r="C11" s="790">
        <f>'total économie'!C11/'total économie'!C$228</f>
        <v>0.19612225735878061</v>
      </c>
      <c r="E11" s="731" t="s">
        <v>115</v>
      </c>
      <c r="F11" s="790">
        <f>'total économie'!F11/'total économie'!F$228</f>
        <v>0.19090546766008978</v>
      </c>
    </row>
    <row r="12" spans="2:6">
      <c r="B12" s="731" t="s">
        <v>116</v>
      </c>
      <c r="C12" s="790">
        <f>'total économie'!C12/'total économie'!C$228</f>
        <v>3.9749824241097471E-2</v>
      </c>
      <c r="E12" s="731" t="s">
        <v>116</v>
      </c>
      <c r="F12" s="790">
        <f>'total économie'!F12/'total économie'!F$228</f>
        <v>3.3217874011576075E-2</v>
      </c>
    </row>
    <row r="13" spans="2:6">
      <c r="B13" s="731" t="s">
        <v>117</v>
      </c>
      <c r="C13" s="790">
        <f>'total économie'!C13/'total économie'!C$228</f>
        <v>1.4241776433438737E-2</v>
      </c>
      <c r="E13" s="731" t="s">
        <v>117</v>
      </c>
      <c r="F13" s="790">
        <f>'total économie'!F13/'total économie'!F$228</f>
        <v>1.4368245211368969E-2</v>
      </c>
    </row>
    <row r="14" spans="2:6">
      <c r="B14" s="731" t="s">
        <v>118</v>
      </c>
      <c r="C14" s="790">
        <f>'total économie'!C14/'total économie'!C$228</f>
        <v>3.9469929981855736E-2</v>
      </c>
      <c r="E14" s="731" t="s">
        <v>118</v>
      </c>
      <c r="F14" s="790">
        <f>'total économie'!F14/'total économie'!F$228</f>
        <v>3.6261238727016011E-2</v>
      </c>
    </row>
    <row r="15" spans="2:6" ht="30">
      <c r="B15" s="731" t="s">
        <v>119</v>
      </c>
      <c r="C15" s="790">
        <f>'total économie'!C15/'total économie'!C$228</f>
        <v>8.2923785987277926E-3</v>
      </c>
      <c r="E15" s="731" t="s">
        <v>119</v>
      </c>
      <c r="F15" s="790">
        <f>'total économie'!F15/'total économie'!F$228</f>
        <v>8.2806462582178993E-3</v>
      </c>
    </row>
    <row r="16" spans="2:6">
      <c r="B16" s="731" t="s">
        <v>120</v>
      </c>
      <c r="C16" s="790">
        <f>'total économie'!C16/'total économie'!C$228</f>
        <v>2.5989382161818123E-2</v>
      </c>
      <c r="E16" s="731" t="s">
        <v>120</v>
      </c>
      <c r="F16" s="790">
        <f>'total économie'!F16/'total économie'!F$228</f>
        <v>2.8740325144635835E-2</v>
      </c>
    </row>
    <row r="17" spans="2:6">
      <c r="B17" s="731" t="s">
        <v>121</v>
      </c>
      <c r="C17" s="790">
        <f>'total économie'!C17/'total économie'!C$228</f>
        <v>2.1645379439324324E-3</v>
      </c>
      <c r="E17" s="731" t="s">
        <v>121</v>
      </c>
      <c r="F17" s="790">
        <f>'total économie'!F17/'total économie'!F$228</f>
        <v>6.2820833266832342E-3</v>
      </c>
    </row>
    <row r="18" spans="2:6">
      <c r="B18" s="731" t="s">
        <v>122</v>
      </c>
      <c r="C18" s="790">
        <f>'total économie'!C18/'total économie'!C$228</f>
        <v>2.8482358153036944E-2</v>
      </c>
      <c r="E18" s="731" t="s">
        <v>122</v>
      </c>
      <c r="F18" s="790">
        <f>'total économie'!F18/'total économie'!F$228</f>
        <v>2.5809228071106978E-2</v>
      </c>
    </row>
    <row r="19" spans="2:6">
      <c r="B19" s="731" t="s">
        <v>123</v>
      </c>
      <c r="C19" s="790">
        <f>'total économie'!C19/'total économie'!C$228</f>
        <v>2.6950049370035124E-2</v>
      </c>
      <c r="E19" s="731" t="s">
        <v>123</v>
      </c>
      <c r="F19" s="790">
        <f>'total économie'!F19/'total économie'!F$228</f>
        <v>2.8353709438812789E-2</v>
      </c>
    </row>
    <row r="20" spans="2:6">
      <c r="B20" s="731" t="s">
        <v>124</v>
      </c>
      <c r="C20" s="790">
        <f>'total économie'!C20/'total économie'!C$228</f>
        <v>2.7924989993337208E-2</v>
      </c>
      <c r="E20" s="731" t="s">
        <v>124</v>
      </c>
      <c r="F20" s="790">
        <f>'total économie'!F20/'total économie'!F$228</f>
        <v>2.6694563514765349E-2</v>
      </c>
    </row>
    <row r="21" spans="2:6">
      <c r="B21" s="731" t="s">
        <v>125</v>
      </c>
      <c r="C21" s="790">
        <f>'total économie'!C21/'total économie'!C$228</f>
        <v>5.0873344710119388E-2</v>
      </c>
      <c r="E21" s="731" t="s">
        <v>125</v>
      </c>
      <c r="F21" s="790">
        <f>'total économie'!F21/'total économie'!F$228</f>
        <v>5.0822027052893091E-2</v>
      </c>
    </row>
    <row r="22" spans="2:6">
      <c r="B22" s="731" t="s">
        <v>126</v>
      </c>
      <c r="C22" s="790">
        <f>'total économie'!C22/'total économie'!C$228</f>
        <v>3.2805577752130104E-2</v>
      </c>
      <c r="E22" s="731" t="s">
        <v>126</v>
      </c>
      <c r="F22" s="790">
        <f>'total économie'!F22/'total économie'!F$228</f>
        <v>2.954957463209474E-2</v>
      </c>
    </row>
    <row r="23" spans="2:6" ht="30">
      <c r="B23" s="731" t="s">
        <v>127</v>
      </c>
      <c r="C23" s="790">
        <f>'total économie'!C23/'total économie'!C$228</f>
        <v>1.6324056976214944E-3</v>
      </c>
      <c r="E23" s="731" t="s">
        <v>127</v>
      </c>
      <c r="F23" s="790">
        <f>'total économie'!F23/'total économie'!F$228</f>
        <v>1.4909770078347412E-3</v>
      </c>
    </row>
    <row r="24" spans="2:6">
      <c r="B24" s="731" t="s">
        <v>128</v>
      </c>
      <c r="C24" s="790">
        <f>'total économie'!C24/'total économie'!C$228</f>
        <v>1.6044762007087394E-3</v>
      </c>
      <c r="E24" s="731" t="s">
        <v>128</v>
      </c>
      <c r="F24" s="790">
        <f>'total économie'!F24/'total économie'!F$228</f>
        <v>1.0954822479528018E-3</v>
      </c>
    </row>
    <row r="25" spans="2:6">
      <c r="B25" s="731" t="s">
        <v>129</v>
      </c>
      <c r="C25" s="790">
        <f>'total économie'!C25/'total économie'!C$228</f>
        <v>4.7560707386172813E-3</v>
      </c>
      <c r="E25" s="731" t="s">
        <v>129</v>
      </c>
      <c r="F25" s="790">
        <f>'total économie'!F25/'total économie'!F$228</f>
        <v>9.8484702840285869E-4</v>
      </c>
    </row>
    <row r="26" spans="2:6">
      <c r="B26" s="731" t="s">
        <v>130</v>
      </c>
      <c r="C26" s="790">
        <f>'total économie'!C26/'total économie'!C$228</f>
        <v>1.2804793442470139E-3</v>
      </c>
      <c r="E26" s="731" t="s">
        <v>130</v>
      </c>
      <c r="F26" s="790">
        <f>'total économie'!F26/'total économie'!F$228</f>
        <v>8.1775904051037342E-4</v>
      </c>
    </row>
    <row r="27" spans="2:6">
      <c r="B27" s="731" t="s">
        <v>131</v>
      </c>
      <c r="C27" s="790">
        <f>'total économie'!C27/'total économie'!C$228</f>
        <v>1.9404330835352088E-3</v>
      </c>
      <c r="E27" s="731" t="s">
        <v>131</v>
      </c>
      <c r="F27" s="790">
        <f>'total économie'!F27/'total économie'!F$228</f>
        <v>2.5243389670177628E-3</v>
      </c>
    </row>
    <row r="28" spans="2:6" ht="30">
      <c r="B28" s="731" t="s">
        <v>132</v>
      </c>
      <c r="C28" s="790">
        <f>'total économie'!C28/'total économie'!C$228</f>
        <v>0</v>
      </c>
      <c r="E28" s="731" t="s">
        <v>132</v>
      </c>
      <c r="F28" s="790">
        <f>'total économie'!F28/'total économie'!F$228</f>
        <v>0</v>
      </c>
    </row>
    <row r="29" spans="2:6">
      <c r="B29" s="731" t="s">
        <v>133</v>
      </c>
      <c r="C29" s="790">
        <f>'total économie'!C29/'total économie'!C$228</f>
        <v>0</v>
      </c>
      <c r="E29" s="731" t="s">
        <v>133</v>
      </c>
      <c r="F29" s="790">
        <f>'total économie'!F29/'total économie'!F$228</f>
        <v>0</v>
      </c>
    </row>
    <row r="30" spans="2:6">
      <c r="B30" s="727" t="s">
        <v>134</v>
      </c>
      <c r="C30" s="843" t="s">
        <v>7</v>
      </c>
      <c r="E30" s="727" t="s">
        <v>134</v>
      </c>
      <c r="F30" s="843" t="s">
        <v>7</v>
      </c>
    </row>
    <row r="31" spans="2:6" ht="15" customHeight="1">
      <c r="B31" s="727" t="s">
        <v>112</v>
      </c>
      <c r="C31" s="844"/>
      <c r="E31" s="727" t="s">
        <v>112</v>
      </c>
      <c r="F31" s="844"/>
    </row>
    <row r="32" spans="2:6" ht="15" customHeight="1">
      <c r="B32" s="731" t="s">
        <v>10</v>
      </c>
      <c r="C32" s="790">
        <f>'total économie'!C32/'total économie'!C$229</f>
        <v>0.58618063678449839</v>
      </c>
      <c r="E32" s="731" t="s">
        <v>10</v>
      </c>
      <c r="F32" s="790">
        <f>'total économie'!F32/'total économie'!F$229</f>
        <v>0.56526478495915122</v>
      </c>
    </row>
    <row r="33" spans="2:6">
      <c r="B33" s="731" t="s">
        <v>113</v>
      </c>
      <c r="C33" s="790">
        <f>'total économie'!C33/'total économie'!C$229</f>
        <v>1.4827898516752772E-2</v>
      </c>
      <c r="E33" s="731" t="s">
        <v>113</v>
      </c>
      <c r="F33" s="790">
        <f>'total économie'!F33/'total économie'!F$229</f>
        <v>1.4932993333151992E-2</v>
      </c>
    </row>
    <row r="34" spans="2:6">
      <c r="B34" s="731" t="s">
        <v>114</v>
      </c>
      <c r="C34" s="790">
        <f>'total économie'!C34/'total économie'!C$229</f>
        <v>1.6680734068655813E-2</v>
      </c>
      <c r="E34" s="731" t="s">
        <v>114</v>
      </c>
      <c r="F34" s="790">
        <f>'total économie'!F34/'total économie'!F$229</f>
        <v>2.2058569933678263E-2</v>
      </c>
    </row>
    <row r="35" spans="2:6">
      <c r="B35" s="731" t="s">
        <v>115</v>
      </c>
      <c r="C35" s="790">
        <f>'total économie'!C35/'total économie'!C$229</f>
        <v>0.18828495668590975</v>
      </c>
      <c r="E35" s="731" t="s">
        <v>115</v>
      </c>
      <c r="F35" s="790">
        <f>'total économie'!F35/'total économie'!F$229</f>
        <v>0.19394980075444987</v>
      </c>
    </row>
    <row r="36" spans="2:6">
      <c r="B36" s="731" t="s">
        <v>116</v>
      </c>
      <c r="C36" s="790">
        <f>'total économie'!C36/'total économie'!C$229</f>
        <v>1.1723770073490474E-2</v>
      </c>
      <c r="E36" s="731" t="s">
        <v>116</v>
      </c>
      <c r="F36" s="790">
        <f>'total économie'!F36/'total économie'!F$229</f>
        <v>1.578487811228272E-2</v>
      </c>
    </row>
    <row r="37" spans="2:6">
      <c r="B37" s="731" t="s">
        <v>117</v>
      </c>
      <c r="C37" s="790">
        <f>'total économie'!C37/'total économie'!C$229</f>
        <v>1.4939955961881442E-2</v>
      </c>
      <c r="E37" s="731" t="s">
        <v>117</v>
      </c>
      <c r="F37" s="790">
        <f>'total économie'!F37/'total économie'!F$229</f>
        <v>1.450895879015336E-2</v>
      </c>
    </row>
    <row r="38" spans="2:6">
      <c r="B38" s="731" t="s">
        <v>118</v>
      </c>
      <c r="C38" s="790">
        <f>'total économie'!C38/'total économie'!C$229</f>
        <v>4.4464943079849023E-2</v>
      </c>
      <c r="E38" s="731" t="s">
        <v>118</v>
      </c>
      <c r="F38" s="790">
        <f>'total économie'!F38/'total économie'!F$229</f>
        <v>2.9965683298862532E-2</v>
      </c>
    </row>
    <row r="39" spans="2:6" ht="30">
      <c r="B39" s="731" t="s">
        <v>119</v>
      </c>
      <c r="C39" s="790">
        <f>'total économie'!C39/'total économie'!C$229</f>
        <v>5.6639778673281925E-3</v>
      </c>
      <c r="E39" s="731" t="s">
        <v>119</v>
      </c>
      <c r="F39" s="790">
        <f>'total économie'!F39/'total économie'!F$229</f>
        <v>8.2247185609781968E-3</v>
      </c>
    </row>
    <row r="40" spans="2:6">
      <c r="B40" s="731" t="s">
        <v>120</v>
      </c>
      <c r="C40" s="790">
        <f>'total économie'!C40/'total économie'!C$229</f>
        <v>4.9058749477332055E-2</v>
      </c>
      <c r="E40" s="731" t="s">
        <v>120</v>
      </c>
      <c r="F40" s="790">
        <f>'total économie'!F40/'total économie'!F$229</f>
        <v>4.9927897312545683E-2</v>
      </c>
    </row>
    <row r="41" spans="2:6">
      <c r="B41" s="731" t="s">
        <v>121</v>
      </c>
      <c r="C41" s="790">
        <f>'total économie'!C41/'total économie'!C$229</f>
        <v>5.9820380605627955E-3</v>
      </c>
      <c r="E41" s="731" t="s">
        <v>121</v>
      </c>
      <c r="F41" s="790">
        <f>'total économie'!F41/'total économie'!F$229</f>
        <v>7.7308938455943887E-3</v>
      </c>
    </row>
    <row r="42" spans="2:6">
      <c r="B42" s="731" t="s">
        <v>122</v>
      </c>
      <c r="C42" s="790">
        <f>'total économie'!C42/'total économie'!C$229</f>
        <v>3.5606367533966898E-2</v>
      </c>
      <c r="E42" s="731" t="s">
        <v>122</v>
      </c>
      <c r="F42" s="790">
        <f>'total économie'!F42/'total économie'!F$229</f>
        <v>3.2105818506124748E-2</v>
      </c>
    </row>
    <row r="43" spans="2:6">
      <c r="B43" s="731" t="s">
        <v>123</v>
      </c>
      <c r="C43" s="790">
        <f>'total économie'!C43/'total économie'!C$229</f>
        <v>3.7811475103168311E-2</v>
      </c>
      <c r="E43" s="731" t="s">
        <v>123</v>
      </c>
      <c r="F43" s="790">
        <f>'total économie'!F43/'total économie'!F$229</f>
        <v>3.5670950009428666E-2</v>
      </c>
    </row>
    <row r="44" spans="2:6">
      <c r="B44" s="731" t="s">
        <v>124</v>
      </c>
      <c r="C44" s="790">
        <f>'total économie'!C44/'total économie'!C$229</f>
        <v>1.4149699416194431E-2</v>
      </c>
      <c r="E44" s="731" t="s">
        <v>124</v>
      </c>
      <c r="F44" s="790">
        <f>'total économie'!F44/'total économie'!F$229</f>
        <v>1.6659344179353643E-2</v>
      </c>
    </row>
    <row r="45" spans="2:6">
      <c r="B45" s="731" t="s">
        <v>125</v>
      </c>
      <c r="C45" s="790">
        <f>'total économie'!C45/'total économie'!C$229</f>
        <v>9.4537149238471327E-2</v>
      </c>
      <c r="E45" s="731" t="s">
        <v>125</v>
      </c>
      <c r="F45" s="790">
        <f>'total économie'!F45/'total économie'!F$229</f>
        <v>7.4110178730354845E-2</v>
      </c>
    </row>
    <row r="46" spans="2:6">
      <c r="B46" s="731" t="s">
        <v>126</v>
      </c>
      <c r="C46" s="790">
        <f>'total économie'!C46/'total économie'!C$229</f>
        <v>3.8785231432470112E-2</v>
      </c>
      <c r="E46" s="731" t="s">
        <v>126</v>
      </c>
      <c r="F46" s="790">
        <f>'total économie'!F46/'total économie'!F$229</f>
        <v>3.5018813969967241E-2</v>
      </c>
    </row>
    <row r="47" spans="2:6" ht="30">
      <c r="B47" s="731" t="s">
        <v>127</v>
      </c>
      <c r="C47" s="790">
        <f>'total économie'!C47/'total économie'!C$229</f>
        <v>1.6117062250792246E-3</v>
      </c>
      <c r="E47" s="731" t="s">
        <v>127</v>
      </c>
      <c r="F47" s="790">
        <f>'total économie'!F47/'total économie'!F$229</f>
        <v>1.0455744750280919E-4</v>
      </c>
    </row>
    <row r="48" spans="2:6">
      <c r="B48" s="731" t="s">
        <v>128</v>
      </c>
      <c r="C48" s="790">
        <f>'total économie'!C48/'total économie'!C$229</f>
        <v>8.7523725305397693E-4</v>
      </c>
      <c r="E48" s="731" t="s">
        <v>128</v>
      </c>
      <c r="F48" s="790">
        <f>'total économie'!F48/'total économie'!F$229</f>
        <v>2.6235033790765225E-3</v>
      </c>
    </row>
    <row r="49" spans="2:6">
      <c r="B49" s="731" t="s">
        <v>129</v>
      </c>
      <c r="C49" s="790">
        <f>'total économie'!C49/'total économie'!C$229</f>
        <v>4.3180993447337985E-3</v>
      </c>
      <c r="E49" s="731" t="s">
        <v>129</v>
      </c>
      <c r="F49" s="790">
        <f>'total économie'!F49/'total économie'!F$229</f>
        <v>5.7186642402248886E-3</v>
      </c>
    </row>
    <row r="50" spans="2:6">
      <c r="B50" s="731" t="s">
        <v>130</v>
      </c>
      <c r="C50" s="790">
        <f>'total économie'!C50/'total économie'!C$229</f>
        <v>2.7423429775611597E-3</v>
      </c>
      <c r="E50" s="731" t="s">
        <v>130</v>
      </c>
      <c r="F50" s="790">
        <f>'total économie'!F50/'total économie'!F$229</f>
        <v>2.0444486471802824E-3</v>
      </c>
    </row>
    <row r="51" spans="2:6">
      <c r="B51" s="731" t="s">
        <v>131</v>
      </c>
      <c r="C51" s="790">
        <f>'total économie'!C51/'total économie'!C$229</f>
        <v>4.1163044680367798E-3</v>
      </c>
      <c r="E51" s="731" t="s">
        <v>131</v>
      </c>
      <c r="F51" s="790">
        <f>'total économie'!F51/'total économie'!F$229</f>
        <v>4.1241105768751677E-3</v>
      </c>
    </row>
    <row r="52" spans="2:6" ht="30">
      <c r="B52" s="731" t="s">
        <v>132</v>
      </c>
      <c r="C52" s="790">
        <f>'total économie'!C52/'total économie'!C$229</f>
        <v>0</v>
      </c>
      <c r="E52" s="731" t="s">
        <v>132</v>
      </c>
      <c r="F52" s="790">
        <f>'total économie'!F52/'total économie'!F$229</f>
        <v>0</v>
      </c>
    </row>
    <row r="53" spans="2:6">
      <c r="B53" s="731" t="s">
        <v>133</v>
      </c>
      <c r="C53" s="790">
        <f>'total économie'!C53/'total économie'!C$229</f>
        <v>0</v>
      </c>
      <c r="E53" s="731" t="s">
        <v>133</v>
      </c>
      <c r="F53" s="790">
        <f>'total économie'!F53/'total économie'!F$229</f>
        <v>0</v>
      </c>
    </row>
    <row r="54" spans="2:6">
      <c r="B54" s="727" t="s">
        <v>165</v>
      </c>
      <c r="C54" s="843" t="s">
        <v>7</v>
      </c>
      <c r="E54" s="727" t="s">
        <v>165</v>
      </c>
      <c r="F54" s="843" t="s">
        <v>7</v>
      </c>
    </row>
    <row r="55" spans="2:6" ht="15" customHeight="1">
      <c r="B55" s="727" t="s">
        <v>144</v>
      </c>
      <c r="C55" s="844"/>
      <c r="E55" s="727" t="s">
        <v>144</v>
      </c>
      <c r="F55" s="844"/>
    </row>
    <row r="56" spans="2:6" ht="15" customHeight="1">
      <c r="B56" s="731" t="s">
        <v>10</v>
      </c>
      <c r="C56" s="790">
        <f>'total économie'!C56/'total économie'!C$230</f>
        <v>0.47412019812097617</v>
      </c>
      <c r="E56" s="731" t="s">
        <v>10</v>
      </c>
      <c r="F56" s="790">
        <f>'total économie'!F56/'total économie'!F$230</f>
        <v>0.4839170507897228</v>
      </c>
    </row>
    <row r="57" spans="2:6">
      <c r="B57" s="731" t="s">
        <v>113</v>
      </c>
      <c r="C57" s="790">
        <f>'total économie'!C57/'total économie'!C$230</f>
        <v>6.9080781179172253E-3</v>
      </c>
      <c r="E57" s="731" t="s">
        <v>113</v>
      </c>
      <c r="F57" s="790">
        <f>'total économie'!F57/'total économie'!F$230</f>
        <v>6.6755850174556059E-3</v>
      </c>
    </row>
    <row r="58" spans="2:6">
      <c r="B58" s="731" t="s">
        <v>114</v>
      </c>
      <c r="C58" s="790">
        <f>'total économie'!C58/'total économie'!C$230</f>
        <v>8.069306875826382E-3</v>
      </c>
      <c r="E58" s="731" t="s">
        <v>114</v>
      </c>
      <c r="F58" s="790">
        <f>'total économie'!F58/'total économie'!F$230</f>
        <v>1.8713933925848046E-2</v>
      </c>
    </row>
    <row r="59" spans="2:6">
      <c r="B59" s="731" t="s">
        <v>115</v>
      </c>
      <c r="C59" s="790">
        <f>'total économie'!C59/'total économie'!C$230</f>
        <v>0.13553238085421662</v>
      </c>
      <c r="E59" s="731" t="s">
        <v>115</v>
      </c>
      <c r="F59" s="790">
        <f>'total économie'!F59/'total économie'!F$230</f>
        <v>0.14672218553731284</v>
      </c>
    </row>
    <row r="60" spans="2:6">
      <c r="B60" s="731" t="s">
        <v>116</v>
      </c>
      <c r="C60" s="790">
        <f>'total économie'!C60/'total économie'!C$230</f>
        <v>2.5727686730349992E-2</v>
      </c>
      <c r="E60" s="731" t="s">
        <v>116</v>
      </c>
      <c r="F60" s="790">
        <f>'total économie'!F60/'total économie'!F$230</f>
        <v>2.6304860857344139E-2</v>
      </c>
    </row>
    <row r="61" spans="2:6">
      <c r="B61" s="731" t="s">
        <v>117</v>
      </c>
      <c r="C61" s="790">
        <f>'total économie'!C61/'total économie'!C$230</f>
        <v>7.0967674006984548E-3</v>
      </c>
      <c r="E61" s="731" t="s">
        <v>117</v>
      </c>
      <c r="F61" s="790">
        <f>'total économie'!F61/'total économie'!F$230</f>
        <v>7.4139133395590834E-3</v>
      </c>
    </row>
    <row r="62" spans="2:6">
      <c r="B62" s="731" t="s">
        <v>118</v>
      </c>
      <c r="C62" s="790">
        <f>'total économie'!C62/'total économie'!C$230</f>
        <v>4.0478422923337289E-2</v>
      </c>
      <c r="E62" s="731" t="s">
        <v>118</v>
      </c>
      <c r="F62" s="790">
        <f>'total économie'!F62/'total économie'!F$230</f>
        <v>3.8391291928536374E-2</v>
      </c>
    </row>
    <row r="63" spans="2:6" ht="30">
      <c r="B63" s="731" t="s">
        <v>119</v>
      </c>
      <c r="C63" s="790">
        <f>'total économie'!C63/'total économie'!C$230</f>
        <v>2.8339412397744815E-3</v>
      </c>
      <c r="E63" s="731" t="s">
        <v>119</v>
      </c>
      <c r="F63" s="790">
        <f>'total économie'!F63/'total économie'!F$230</f>
        <v>2.9187653640318353E-3</v>
      </c>
    </row>
    <row r="64" spans="2:6">
      <c r="B64" s="731" t="s">
        <v>120</v>
      </c>
      <c r="C64" s="790">
        <f>'total économie'!C64/'total économie'!C$230</f>
        <v>3.2933345303049949E-2</v>
      </c>
      <c r="E64" s="731" t="s">
        <v>120</v>
      </c>
      <c r="F64" s="790">
        <f>'total économie'!F64/'total économie'!F$230</f>
        <v>3.445959566818891E-2</v>
      </c>
    </row>
    <row r="65" spans="2:6">
      <c r="B65" s="731" t="s">
        <v>121</v>
      </c>
      <c r="C65" s="790">
        <f>'total économie'!C65/'total économie'!C$230</f>
        <v>5.0826963338309631E-3</v>
      </c>
      <c r="E65" s="731" t="s">
        <v>121</v>
      </c>
      <c r="F65" s="790">
        <f>'total économie'!F65/'total économie'!F$230</f>
        <v>6.3575304146392024E-3</v>
      </c>
    </row>
    <row r="66" spans="2:6">
      <c r="B66" s="731" t="s">
        <v>122</v>
      </c>
      <c r="C66" s="790">
        <f>'total économie'!C66/'total économie'!C$230</f>
        <v>3.3741024097921152E-2</v>
      </c>
      <c r="E66" s="731" t="s">
        <v>122</v>
      </c>
      <c r="F66" s="790">
        <f>'total économie'!F66/'total économie'!F$230</f>
        <v>2.882258536720882E-2</v>
      </c>
    </row>
    <row r="67" spans="2:6">
      <c r="B67" s="731" t="s">
        <v>123</v>
      </c>
      <c r="C67" s="790">
        <f>'total économie'!C67/'total économie'!C$230</f>
        <v>4.56866350355822E-2</v>
      </c>
      <c r="E67" s="731" t="s">
        <v>123</v>
      </c>
      <c r="F67" s="790">
        <f>'total économie'!F67/'total économie'!F$230</f>
        <v>4.9723011125856309E-2</v>
      </c>
    </row>
    <row r="68" spans="2:6">
      <c r="B68" s="731" t="s">
        <v>124</v>
      </c>
      <c r="C68" s="790">
        <f>'total économie'!C68/'total économie'!C$230</f>
        <v>1.2799007400166467E-2</v>
      </c>
      <c r="E68" s="731" t="s">
        <v>124</v>
      </c>
      <c r="F68" s="790">
        <f>'total économie'!F68/'total économie'!F$230</f>
        <v>1.0832377032539871E-2</v>
      </c>
    </row>
    <row r="69" spans="2:6">
      <c r="B69" s="731" t="s">
        <v>125</v>
      </c>
      <c r="C69" s="790">
        <f>'total économie'!C69/'total économie'!C$230</f>
        <v>5.8615868519312803E-2</v>
      </c>
      <c r="E69" s="731" t="s">
        <v>125</v>
      </c>
      <c r="F69" s="790">
        <f>'total économie'!F69/'total économie'!F$230</f>
        <v>4.9310573018284759E-2</v>
      </c>
    </row>
    <row r="70" spans="2:6">
      <c r="B70" s="731" t="s">
        <v>126</v>
      </c>
      <c r="C70" s="790">
        <f>'total économie'!C70/'total économie'!C$230</f>
        <v>3.871039603137396E-2</v>
      </c>
      <c r="E70" s="731" t="s">
        <v>126</v>
      </c>
      <c r="F70" s="790">
        <f>'total économie'!F70/'total économie'!F$230</f>
        <v>3.6162772723808224E-2</v>
      </c>
    </row>
    <row r="71" spans="2:6" ht="30">
      <c r="B71" s="731" t="s">
        <v>127</v>
      </c>
      <c r="C71" s="790">
        <f>'total économie'!C71/'total économie'!C$230</f>
        <v>4.4390469888958709E-3</v>
      </c>
      <c r="E71" s="731" t="s">
        <v>127</v>
      </c>
      <c r="F71" s="790">
        <f>'total économie'!F71/'total économie'!F$230</f>
        <v>5.5533117212915655E-3</v>
      </c>
    </row>
    <row r="72" spans="2:6">
      <c r="B72" s="731" t="s">
        <v>128</v>
      </c>
      <c r="C72" s="790">
        <f>'total économie'!C72/'total économie'!C$230</f>
        <v>6.4669718944403995E-3</v>
      </c>
      <c r="E72" s="731" t="s">
        <v>128</v>
      </c>
      <c r="F72" s="790">
        <f>'total économie'!F72/'total économie'!F$230</f>
        <v>7.2294203000754353E-3</v>
      </c>
    </row>
    <row r="73" spans="2:6">
      <c r="B73" s="731" t="s">
        <v>129</v>
      </c>
      <c r="C73" s="790">
        <f>'total économie'!C73/'total économie'!C$230</f>
        <v>4.7283151404723823E-3</v>
      </c>
      <c r="E73" s="731" t="s">
        <v>129</v>
      </c>
      <c r="F73" s="790">
        <f>'total économie'!F73/'total économie'!F$230</f>
        <v>3.3999431561986455E-3</v>
      </c>
    </row>
    <row r="74" spans="2:6">
      <c r="B74" s="731" t="s">
        <v>130</v>
      </c>
      <c r="C74" s="790">
        <f>'total économie'!C74/'total économie'!C$230</f>
        <v>2.0284790590916093E-3</v>
      </c>
      <c r="E74" s="731" t="s">
        <v>130</v>
      </c>
      <c r="F74" s="790">
        <f>'total économie'!F74/'total économie'!F$230</f>
        <v>2.3054506652078182E-3</v>
      </c>
    </row>
    <row r="75" spans="2:6">
      <c r="B75" s="731" t="s">
        <v>131</v>
      </c>
      <c r="C75" s="790">
        <f>'total économie'!C75/'total économie'!C$230</f>
        <v>2.2418281747179636E-3</v>
      </c>
      <c r="E75" s="731" t="s">
        <v>131</v>
      </c>
      <c r="F75" s="790">
        <f>'total économie'!F75/'total économie'!F$230</f>
        <v>2.6199436263353486E-3</v>
      </c>
    </row>
    <row r="76" spans="2:6" ht="30">
      <c r="B76" s="731" t="s">
        <v>132</v>
      </c>
      <c r="C76" s="790">
        <f>'total économie'!C76/'total économie'!C$230</f>
        <v>0</v>
      </c>
      <c r="E76" s="731" t="s">
        <v>132</v>
      </c>
      <c r="F76" s="790">
        <f>'total économie'!F76/'total économie'!F$230</f>
        <v>0</v>
      </c>
    </row>
    <row r="77" spans="2:6">
      <c r="B77" s="731" t="s">
        <v>133</v>
      </c>
      <c r="C77" s="790">
        <f>'total économie'!C77/'total économie'!C$230</f>
        <v>0</v>
      </c>
      <c r="E77" s="731" t="s">
        <v>133</v>
      </c>
      <c r="F77" s="790">
        <f>'total économie'!F77/'total économie'!F$230</f>
        <v>0</v>
      </c>
    </row>
    <row r="78" spans="2:6">
      <c r="B78" s="727" t="s">
        <v>137</v>
      </c>
      <c r="C78" s="843" t="s">
        <v>7</v>
      </c>
      <c r="E78" s="727" t="s">
        <v>137</v>
      </c>
      <c r="F78" s="843" t="s">
        <v>7</v>
      </c>
    </row>
    <row r="79" spans="2:6" ht="15" customHeight="1">
      <c r="B79" s="727" t="s">
        <v>112</v>
      </c>
      <c r="C79" s="844"/>
      <c r="E79" s="727" t="s">
        <v>112</v>
      </c>
      <c r="F79" s="844"/>
    </row>
    <row r="80" spans="2:6" ht="15" customHeight="1">
      <c r="B80" s="731" t="s">
        <v>10</v>
      </c>
      <c r="C80" s="790">
        <f>'total économie'!C80/'total économie'!C$231</f>
        <v>0.5105457975517782</v>
      </c>
      <c r="E80" s="731" t="s">
        <v>10</v>
      </c>
      <c r="F80" s="790">
        <f>'total économie'!F80/'total économie'!F$231</f>
        <v>0.49165484747788263</v>
      </c>
    </row>
    <row r="81" spans="2:6">
      <c r="B81" s="731" t="s">
        <v>113</v>
      </c>
      <c r="C81" s="790">
        <f>'total économie'!C81/'total économie'!C$231</f>
        <v>1.5214887079320416E-2</v>
      </c>
      <c r="E81" s="731" t="s">
        <v>113</v>
      </c>
      <c r="F81" s="790">
        <f>'total économie'!F81/'total économie'!F$231</f>
        <v>1.5801694247891233E-2</v>
      </c>
    </row>
    <row r="82" spans="2:6">
      <c r="B82" s="731" t="s">
        <v>114</v>
      </c>
      <c r="C82" s="790">
        <f>'total économie'!C82/'total économie'!C$231</f>
        <v>9.5250010318784287E-3</v>
      </c>
      <c r="E82" s="731" t="s">
        <v>114</v>
      </c>
      <c r="F82" s="790">
        <f>'total économie'!F82/'total économie'!F$231</f>
        <v>1.4498358896860231E-2</v>
      </c>
    </row>
    <row r="83" spans="2:6">
      <c r="B83" s="731" t="s">
        <v>115</v>
      </c>
      <c r="C83" s="790">
        <f>'total économie'!C83/'total économie'!C$231</f>
        <v>0.17159830824139732</v>
      </c>
      <c r="E83" s="731" t="s">
        <v>115</v>
      </c>
      <c r="F83" s="790">
        <f>'total économie'!F83/'total économie'!F$231</f>
        <v>0.17197349774328505</v>
      </c>
    </row>
    <row r="84" spans="2:6">
      <c r="B84" s="731" t="s">
        <v>116</v>
      </c>
      <c r="C84" s="790">
        <f>'total économie'!C84/'total économie'!C$231</f>
        <v>2.6451855162579578E-2</v>
      </c>
      <c r="E84" s="731" t="s">
        <v>116</v>
      </c>
      <c r="F84" s="790">
        <f>'total économie'!F84/'total économie'!F$231</f>
        <v>2.1403984227437802E-2</v>
      </c>
    </row>
    <row r="85" spans="2:6">
      <c r="B85" s="731" t="s">
        <v>117</v>
      </c>
      <c r="C85" s="790">
        <f>'total économie'!C85/'total économie'!C$231</f>
        <v>9.6102277754952815E-3</v>
      </c>
      <c r="E85" s="731" t="s">
        <v>117</v>
      </c>
      <c r="F85" s="790">
        <f>'total économie'!F85/'total économie'!F$231</f>
        <v>9.7091695299845859E-3</v>
      </c>
    </row>
    <row r="86" spans="2:6">
      <c r="B86" s="731" t="s">
        <v>118</v>
      </c>
      <c r="C86" s="790">
        <f>'total économie'!C86/'total économie'!C$231</f>
        <v>2.1917296923560082E-2</v>
      </c>
      <c r="E86" s="731" t="s">
        <v>118</v>
      </c>
      <c r="F86" s="790">
        <f>'total économie'!F86/'total économie'!F$231</f>
        <v>1.7286638477797569E-2</v>
      </c>
    </row>
    <row r="87" spans="2:6" ht="30">
      <c r="B87" s="731" t="s">
        <v>119</v>
      </c>
      <c r="C87" s="790">
        <f>'total économie'!C87/'total économie'!C$231</f>
        <v>8.2514219461718233E-3</v>
      </c>
      <c r="E87" s="731" t="s">
        <v>119</v>
      </c>
      <c r="F87" s="790">
        <f>'total économie'!F87/'total économie'!F$231</f>
        <v>8.4730205164968257E-3</v>
      </c>
    </row>
    <row r="88" spans="2:6">
      <c r="B88" s="731" t="s">
        <v>120</v>
      </c>
      <c r="C88" s="790">
        <f>'total économie'!C88/'total économie'!C$231</f>
        <v>2.8821503700583694E-2</v>
      </c>
      <c r="E88" s="731" t="s">
        <v>120</v>
      </c>
      <c r="F88" s="790">
        <f>'total économie'!F88/'total économie'!F$231</f>
        <v>2.8779115125139993E-2</v>
      </c>
    </row>
    <row r="89" spans="2:6">
      <c r="B89" s="731" t="s">
        <v>121</v>
      </c>
      <c r="C89" s="790">
        <f>'total économie'!C89/'total économie'!C$231</f>
        <v>3.9785383443148937E-3</v>
      </c>
      <c r="E89" s="731" t="s">
        <v>121</v>
      </c>
      <c r="F89" s="790">
        <f>'total économie'!F89/'total économie'!F$231</f>
        <v>7.1582479920118394E-3</v>
      </c>
    </row>
    <row r="90" spans="2:6">
      <c r="B90" s="731" t="s">
        <v>122</v>
      </c>
      <c r="C90" s="790">
        <f>'total économie'!C90/'total économie'!C$231</f>
        <v>3.1730095817156363E-2</v>
      </c>
      <c r="E90" s="731" t="s">
        <v>122</v>
      </c>
      <c r="F90" s="790">
        <f>'total économie'!F90/'total économie'!F$231</f>
        <v>2.5971791464909952E-2</v>
      </c>
    </row>
    <row r="91" spans="2:6">
      <c r="B91" s="731" t="s">
        <v>123</v>
      </c>
      <c r="C91" s="790">
        <f>'total économie'!C91/'total économie'!C$231</f>
        <v>4.2361164351712471E-2</v>
      </c>
      <c r="E91" s="731" t="s">
        <v>123</v>
      </c>
      <c r="F91" s="790">
        <f>'total économie'!F91/'total économie'!F$231</f>
        <v>4.1843178518761785E-2</v>
      </c>
    </row>
    <row r="92" spans="2:6">
      <c r="B92" s="731" t="s">
        <v>124</v>
      </c>
      <c r="C92" s="790">
        <f>'total économie'!C92/'total économie'!C$231</f>
        <v>1.9282943365866664E-2</v>
      </c>
      <c r="E92" s="731" t="s">
        <v>124</v>
      </c>
      <c r="F92" s="790">
        <f>'total économie'!F92/'total économie'!F$231</f>
        <v>1.8706033477910739E-2</v>
      </c>
    </row>
    <row r="93" spans="2:6">
      <c r="B93" s="731" t="s">
        <v>125</v>
      </c>
      <c r="C93" s="790">
        <f>'total économie'!C93/'total économie'!C$231</f>
        <v>6.0943890277679026E-2</v>
      </c>
      <c r="E93" s="731" t="s">
        <v>125</v>
      </c>
      <c r="F93" s="790">
        <f>'total économie'!F93/'total économie'!F$231</f>
        <v>5.4699159872149676E-2</v>
      </c>
    </row>
    <row r="94" spans="2:6">
      <c r="B94" s="731" t="s">
        <v>126</v>
      </c>
      <c r="C94" s="790">
        <f>'total économie'!C94/'total économie'!C$231</f>
        <v>4.9635475949446492E-2</v>
      </c>
      <c r="E94" s="731" t="s">
        <v>126</v>
      </c>
      <c r="F94" s="790">
        <f>'total économie'!F94/'total économie'!F$231</f>
        <v>4.5912494914134253E-2</v>
      </c>
    </row>
    <row r="95" spans="2:6" ht="30">
      <c r="B95" s="731" t="s">
        <v>127</v>
      </c>
      <c r="C95" s="790">
        <f>'total économie'!C95/'total économie'!C$231</f>
        <v>0</v>
      </c>
      <c r="E95" s="731" t="s">
        <v>127</v>
      </c>
      <c r="F95" s="790">
        <f>'total économie'!F95/'total économie'!F$231</f>
        <v>0</v>
      </c>
    </row>
    <row r="96" spans="2:6">
      <c r="B96" s="731" t="s">
        <v>128</v>
      </c>
      <c r="C96" s="790">
        <f>'total économie'!C96/'total économie'!C$231</f>
        <v>3.9739153519930863E-3</v>
      </c>
      <c r="E96" s="731" t="s">
        <v>128</v>
      </c>
      <c r="F96" s="790">
        <f>'total économie'!F96/'total économie'!F$231</f>
        <v>3.6823436396482647E-3</v>
      </c>
    </row>
    <row r="97" spans="2:6">
      <c r="B97" s="731" t="s">
        <v>129</v>
      </c>
      <c r="C97" s="790">
        <f>'total économie'!C97/'total économie'!C$231</f>
        <v>2.6385562779859695E-3</v>
      </c>
      <c r="E97" s="731" t="s">
        <v>129</v>
      </c>
      <c r="F97" s="790">
        <f>'total économie'!F97/'total économie'!F$231</f>
        <v>8.676163007484809E-4</v>
      </c>
    </row>
    <row r="98" spans="2:6">
      <c r="B98" s="731" t="s">
        <v>130</v>
      </c>
      <c r="C98" s="790">
        <f>'total économie'!C98/'total économie'!C$231</f>
        <v>1.3602878412160954E-3</v>
      </c>
      <c r="E98" s="731" t="s">
        <v>130</v>
      </c>
      <c r="F98" s="790">
        <f>'total économie'!F98/'total économie'!F$231</f>
        <v>1.8913505836637718E-3</v>
      </c>
    </row>
    <row r="99" spans="2:6">
      <c r="B99" s="731" t="s">
        <v>131</v>
      </c>
      <c r="C99" s="790">
        <f>'total économie'!C99/'total économie'!C$231</f>
        <v>3.2504281134205374E-3</v>
      </c>
      <c r="E99" s="731" t="s">
        <v>131</v>
      </c>
      <c r="F99" s="790">
        <f>'total économie'!F99/'total économie'!F$231</f>
        <v>2.9971519490505872E-3</v>
      </c>
    </row>
    <row r="100" spans="2:6" ht="30">
      <c r="B100" s="731" t="s">
        <v>132</v>
      </c>
      <c r="C100" s="790">
        <f>'total économie'!C100/'total économie'!C$231</f>
        <v>0</v>
      </c>
      <c r="E100" s="731" t="s">
        <v>132</v>
      </c>
      <c r="F100" s="790">
        <f>'total économie'!F100/'total économie'!F$231</f>
        <v>0</v>
      </c>
    </row>
    <row r="101" spans="2:6">
      <c r="B101" s="731" t="s">
        <v>133</v>
      </c>
      <c r="C101" s="790">
        <f>'total économie'!C101/'total économie'!C$231</f>
        <v>0</v>
      </c>
      <c r="E101" s="731" t="s">
        <v>133</v>
      </c>
      <c r="F101" s="790">
        <f>'total économie'!F101/'total économie'!F$231</f>
        <v>0</v>
      </c>
    </row>
    <row r="102" spans="2:6">
      <c r="B102" s="727" t="s">
        <v>138</v>
      </c>
      <c r="C102" s="843" t="s">
        <v>7</v>
      </c>
      <c r="E102" s="727" t="s">
        <v>138</v>
      </c>
      <c r="F102" s="843" t="s">
        <v>7</v>
      </c>
    </row>
    <row r="103" spans="2:6" ht="15" customHeight="1">
      <c r="B103" s="727" t="s">
        <v>112</v>
      </c>
      <c r="C103" s="844"/>
      <c r="E103" s="727" t="s">
        <v>112</v>
      </c>
      <c r="F103" s="844"/>
    </row>
    <row r="104" spans="2:6" ht="15" customHeight="1">
      <c r="B104" s="731" t="s">
        <v>10</v>
      </c>
      <c r="C104" s="790">
        <f>'total économie'!C104/'total économie'!C$232</f>
        <v>0.52379184869517315</v>
      </c>
      <c r="E104" s="731" t="s">
        <v>10</v>
      </c>
      <c r="F104" s="790">
        <f>'total économie'!F104/'total économie'!F$232</f>
        <v>0.51450984795854837</v>
      </c>
    </row>
    <row r="105" spans="2:6">
      <c r="B105" s="731" t="s">
        <v>113</v>
      </c>
      <c r="C105" s="790">
        <f>'total économie'!C105/'total économie'!C$232</f>
        <v>9.1375100035423328E-3</v>
      </c>
      <c r="E105" s="731" t="s">
        <v>113</v>
      </c>
      <c r="F105" s="790">
        <f>'total économie'!F105/'total économie'!F$232</f>
        <v>1.0285613005355767E-2</v>
      </c>
    </row>
    <row r="106" spans="2:6">
      <c r="B106" s="731" t="s">
        <v>114</v>
      </c>
      <c r="C106" s="790">
        <f>'total économie'!C106/'total économie'!C$232</f>
        <v>1.2805547936337645E-2</v>
      </c>
      <c r="E106" s="731" t="s">
        <v>114</v>
      </c>
      <c r="F106" s="790">
        <f>'total économie'!F106/'total économie'!F$232</f>
        <v>1.8336653277945987E-2</v>
      </c>
    </row>
    <row r="107" spans="2:6">
      <c r="B107" s="731" t="s">
        <v>115</v>
      </c>
      <c r="C107" s="790">
        <f>'total économie'!C107/'total économie'!C$232</f>
        <v>0.18629398119116808</v>
      </c>
      <c r="E107" s="731" t="s">
        <v>115</v>
      </c>
      <c r="F107" s="790">
        <f>'total économie'!F107/'total économie'!F$232</f>
        <v>0.19789544562819023</v>
      </c>
    </row>
    <row r="108" spans="2:6">
      <c r="B108" s="731" t="s">
        <v>116</v>
      </c>
      <c r="C108" s="790">
        <f>'total économie'!C108/'total économie'!C$232</f>
        <v>1.5737458389174074E-2</v>
      </c>
      <c r="E108" s="731" t="s">
        <v>116</v>
      </c>
      <c r="F108" s="790">
        <f>'total économie'!F108/'total économie'!F$232</f>
        <v>1.6207880210476387E-2</v>
      </c>
    </row>
    <row r="109" spans="2:6">
      <c r="B109" s="731" t="s">
        <v>117</v>
      </c>
      <c r="C109" s="790">
        <f>'total économie'!C109/'total économie'!C$232</f>
        <v>1.0283771857540869E-2</v>
      </c>
      <c r="E109" s="731" t="s">
        <v>117</v>
      </c>
      <c r="F109" s="790">
        <f>'total économie'!F109/'total économie'!F$232</f>
        <v>7.6946734791874249E-3</v>
      </c>
    </row>
    <row r="110" spans="2:6">
      <c r="B110" s="731" t="s">
        <v>118</v>
      </c>
      <c r="C110" s="790">
        <f>'total économie'!C110/'total économie'!C$232</f>
        <v>2.2969117982277909E-2</v>
      </c>
      <c r="E110" s="731" t="s">
        <v>118</v>
      </c>
      <c r="F110" s="790">
        <f>'total économie'!F110/'total économie'!F$232</f>
        <v>1.9362805279172845E-2</v>
      </c>
    </row>
    <row r="111" spans="2:6" ht="30">
      <c r="B111" s="731" t="s">
        <v>119</v>
      </c>
      <c r="C111" s="790">
        <f>'total économie'!C111/'total économie'!C$232</f>
        <v>4.3575329027115504E-3</v>
      </c>
      <c r="E111" s="731" t="s">
        <v>119</v>
      </c>
      <c r="F111" s="790">
        <f>'total économie'!F111/'total économie'!F$232</f>
        <v>6.3452563620167053E-3</v>
      </c>
    </row>
    <row r="112" spans="2:6">
      <c r="B112" s="731" t="s">
        <v>120</v>
      </c>
      <c r="C112" s="790">
        <f>'total économie'!C112/'total économie'!C$232</f>
        <v>4.5827882012218879E-2</v>
      </c>
      <c r="E112" s="731" t="s">
        <v>120</v>
      </c>
      <c r="F112" s="790">
        <f>'total économie'!F112/'total économie'!F$232</f>
        <v>4.5399788652074551E-2</v>
      </c>
    </row>
    <row r="113" spans="2:6">
      <c r="B113" s="731" t="s">
        <v>121</v>
      </c>
      <c r="C113" s="790">
        <f>'total économie'!C113/'total économie'!C$232</f>
        <v>2.555664300380562E-3</v>
      </c>
      <c r="E113" s="731" t="s">
        <v>121</v>
      </c>
      <c r="F113" s="790">
        <f>'total économie'!F113/'total économie'!F$232</f>
        <v>1.7103930049032383E-3</v>
      </c>
    </row>
    <row r="114" spans="2:6">
      <c r="B114" s="731" t="s">
        <v>122</v>
      </c>
      <c r="C114" s="790">
        <f>'total économie'!C114/'total économie'!C$232</f>
        <v>4.1855574192468298E-2</v>
      </c>
      <c r="E114" s="731" t="s">
        <v>122</v>
      </c>
      <c r="F114" s="790">
        <f>'total économie'!F114/'total économie'!F$232</f>
        <v>3.2384125273507848E-2</v>
      </c>
    </row>
    <row r="115" spans="2:6">
      <c r="B115" s="731" t="s">
        <v>123</v>
      </c>
      <c r="C115" s="790">
        <f>'total économie'!C115/'total économie'!C$232</f>
        <v>2.6850333103839594E-2</v>
      </c>
      <c r="E115" s="731" t="s">
        <v>123</v>
      </c>
      <c r="F115" s="790">
        <f>'total économie'!F115/'total économie'!F$232</f>
        <v>3.047449369098788E-2</v>
      </c>
    </row>
    <row r="116" spans="2:6">
      <c r="B116" s="731" t="s">
        <v>124</v>
      </c>
      <c r="C116" s="790">
        <f>'total économie'!C116/'total économie'!C$232</f>
        <v>2.7465534664899073E-2</v>
      </c>
      <c r="E116" s="731" t="s">
        <v>124</v>
      </c>
      <c r="F116" s="790">
        <f>'total économie'!F116/'total économie'!F$232</f>
        <v>6.2949124816788507E-2</v>
      </c>
    </row>
    <row r="117" spans="2:6">
      <c r="B117" s="731" t="s">
        <v>125</v>
      </c>
      <c r="C117" s="790">
        <f>'total économie'!C117/'total économie'!C$232</f>
        <v>5.4745987504225165E-2</v>
      </c>
      <c r="E117" s="731" t="s">
        <v>125</v>
      </c>
      <c r="F117" s="790">
        <f>'total économie'!F117/'total économie'!F$232</f>
        <v>4.3982701649971971E-2</v>
      </c>
    </row>
    <row r="118" spans="2:6">
      <c r="B118" s="731" t="s">
        <v>126</v>
      </c>
      <c r="C118" s="790">
        <f>'total économie'!C118/'total économie'!C$232</f>
        <v>3.9719892125391051E-2</v>
      </c>
      <c r="E118" s="731" t="s">
        <v>126</v>
      </c>
      <c r="F118" s="790">
        <f>'total économie'!F118/'total économie'!F$232</f>
        <v>3.3493659981245177E-2</v>
      </c>
    </row>
    <row r="119" spans="2:6" ht="30">
      <c r="B119" s="731" t="s">
        <v>127</v>
      </c>
      <c r="C119" s="790">
        <f>'total économie'!C119/'total économie'!C$232</f>
        <v>9.4199118500738737E-3</v>
      </c>
      <c r="E119" s="731" t="s">
        <v>127</v>
      </c>
      <c r="F119" s="790">
        <f>'total économie'!F119/'total économie'!F$232</f>
        <v>7.9349748971962453E-3</v>
      </c>
    </row>
    <row r="120" spans="2:6">
      <c r="B120" s="731" t="s">
        <v>128</v>
      </c>
      <c r="C120" s="790">
        <f>'total économie'!C120/'total économie'!C$232</f>
        <v>5.4599138544028768E-3</v>
      </c>
      <c r="E120" s="731" t="s">
        <v>128</v>
      </c>
      <c r="F120" s="790">
        <f>'total économie'!F120/'total économie'!F$232</f>
        <v>3.2609342382801205E-3</v>
      </c>
    </row>
    <row r="121" spans="2:6">
      <c r="B121" s="731" t="s">
        <v>129</v>
      </c>
      <c r="C121" s="790">
        <f>'total économie'!C121/'total économie'!C$232</f>
        <v>3.3103289271886938E-3</v>
      </c>
      <c r="E121" s="731" t="s">
        <v>129</v>
      </c>
      <c r="F121" s="790">
        <f>'total économie'!F121/'total économie'!F$232</f>
        <v>1.9894527161392886E-3</v>
      </c>
    </row>
    <row r="122" spans="2:6">
      <c r="B122" s="731" t="s">
        <v>130</v>
      </c>
      <c r="C122" s="790">
        <f>'total économie'!C122/'total économie'!C$232</f>
        <v>1.5956428436330837E-3</v>
      </c>
      <c r="E122" s="731" t="s">
        <v>130</v>
      </c>
      <c r="F122" s="790">
        <f>'total économie'!F122/'total économie'!F$232</f>
        <v>2.8756558531726909E-3</v>
      </c>
    </row>
    <row r="123" spans="2:6">
      <c r="B123" s="731" t="s">
        <v>131</v>
      </c>
      <c r="C123" s="790">
        <f>'total économie'!C123/'total économie'!C$232</f>
        <v>3.4002630536995077E-3</v>
      </c>
      <c r="E123" s="731" t="s">
        <v>131</v>
      </c>
      <c r="F123" s="790">
        <f>'total économie'!F123/'total économie'!F$232</f>
        <v>5.4198759231806441E-3</v>
      </c>
    </row>
    <row r="124" spans="2:6" ht="30">
      <c r="B124" s="731" t="s">
        <v>132</v>
      </c>
      <c r="C124" s="790">
        <f>'total économie'!C124/'total économie'!C$232</f>
        <v>0</v>
      </c>
      <c r="E124" s="731" t="s">
        <v>132</v>
      </c>
      <c r="F124" s="790">
        <f>'total économie'!F124/'total économie'!F$232</f>
        <v>0</v>
      </c>
    </row>
    <row r="125" spans="2:6">
      <c r="B125" s="731" t="s">
        <v>133</v>
      </c>
      <c r="C125" s="790">
        <f>'total économie'!C125/'total économie'!C$232</f>
        <v>0</v>
      </c>
      <c r="E125" s="731" t="s">
        <v>133</v>
      </c>
      <c r="F125" s="790">
        <f>'total économie'!F125/'total économie'!F$232</f>
        <v>0</v>
      </c>
    </row>
    <row r="126" spans="2:6">
      <c r="B126" s="727" t="s">
        <v>139</v>
      </c>
      <c r="C126" s="843" t="s">
        <v>7</v>
      </c>
      <c r="E126" s="727" t="s">
        <v>139</v>
      </c>
      <c r="F126" s="788" t="s">
        <v>7</v>
      </c>
    </row>
    <row r="127" spans="2:6">
      <c r="B127" s="727" t="s">
        <v>112</v>
      </c>
      <c r="C127" s="844"/>
      <c r="E127" s="727" t="s">
        <v>112</v>
      </c>
      <c r="F127" s="789"/>
    </row>
    <row r="128" spans="2:6" ht="15" customHeight="1">
      <c r="B128" s="731" t="s">
        <v>10</v>
      </c>
      <c r="C128" s="790">
        <f>'total économie'!C128/'total économie'!C$233</f>
        <v>0.5439447690445891</v>
      </c>
      <c r="E128" s="731" t="s">
        <v>10</v>
      </c>
      <c r="F128" s="790">
        <f>'total économie'!F128/'total économie'!F$233</f>
        <v>0.53712171844288725</v>
      </c>
    </row>
    <row r="129" spans="2:6" ht="15" customHeight="1">
      <c r="B129" s="731" t="s">
        <v>113</v>
      </c>
      <c r="C129" s="790">
        <f>'total économie'!C129/'total économie'!C$233</f>
        <v>1.4796986015416676E-2</v>
      </c>
      <c r="E129" s="731" t="s">
        <v>113</v>
      </c>
      <c r="F129" s="790">
        <f>'total économie'!F129/'total économie'!F$233</f>
        <v>1.3929797830119332E-2</v>
      </c>
    </row>
    <row r="130" spans="2:6">
      <c r="B130" s="731" t="s">
        <v>114</v>
      </c>
      <c r="C130" s="790">
        <f>'total économie'!C130/'total économie'!C$233</f>
        <v>1.7401828779877178E-2</v>
      </c>
      <c r="E130" s="731" t="s">
        <v>114</v>
      </c>
      <c r="F130" s="790">
        <f>'total économie'!F130/'total économie'!F$233</f>
        <v>2.1119001061634148E-2</v>
      </c>
    </row>
    <row r="131" spans="2:6">
      <c r="B131" s="731" t="s">
        <v>115</v>
      </c>
      <c r="C131" s="790">
        <f>'total économie'!C131/'total économie'!C$233</f>
        <v>0.21204894777540059</v>
      </c>
      <c r="E131" s="731" t="s">
        <v>115</v>
      </c>
      <c r="F131" s="790">
        <f>'total économie'!F131/'total économie'!F$233</f>
        <v>0.20852665211160881</v>
      </c>
    </row>
    <row r="132" spans="2:6">
      <c r="B132" s="731" t="s">
        <v>116</v>
      </c>
      <c r="C132" s="790">
        <f>'total économie'!C132/'total économie'!C$233</f>
        <v>2.317178533161806E-2</v>
      </c>
      <c r="E132" s="731" t="s">
        <v>116</v>
      </c>
      <c r="F132" s="790">
        <f>'total économie'!F132/'total économie'!F$233</f>
        <v>2.1182522258797444E-2</v>
      </c>
    </row>
    <row r="133" spans="2:6">
      <c r="B133" s="731" t="s">
        <v>117</v>
      </c>
      <c r="C133" s="790">
        <f>'total économie'!C133/'total économie'!C$233</f>
        <v>1.6125108794024737E-2</v>
      </c>
      <c r="E133" s="731" t="s">
        <v>117</v>
      </c>
      <c r="F133" s="790">
        <f>'total économie'!F133/'total économie'!F$233</f>
        <v>1.1010554655090357E-2</v>
      </c>
    </row>
    <row r="134" spans="2:6">
      <c r="B134" s="731" t="s">
        <v>118</v>
      </c>
      <c r="C134" s="790">
        <f>'total économie'!C134/'total économie'!C$233</f>
        <v>2.0203710959849373E-2</v>
      </c>
      <c r="E134" s="731" t="s">
        <v>118</v>
      </c>
      <c r="F134" s="790">
        <f>'total économie'!F134/'total économie'!F$233</f>
        <v>2.9006567671579112E-2</v>
      </c>
    </row>
    <row r="135" spans="2:6" ht="30">
      <c r="B135" s="731" t="s">
        <v>119</v>
      </c>
      <c r="C135" s="790">
        <f>'total économie'!C135/'total économie'!C$233</f>
        <v>1.257298995454057E-2</v>
      </c>
      <c r="E135" s="731" t="s">
        <v>119</v>
      </c>
      <c r="F135" s="790">
        <f>'total économie'!F135/'total économie'!F$233</f>
        <v>1.1321047067342112E-2</v>
      </c>
    </row>
    <row r="136" spans="2:6">
      <c r="B136" s="731" t="s">
        <v>120</v>
      </c>
      <c r="C136" s="790">
        <f>'total économie'!C136/'total économie'!C$233</f>
        <v>3.9694495975921416E-2</v>
      </c>
      <c r="E136" s="731" t="s">
        <v>120</v>
      </c>
      <c r="F136" s="790">
        <f>'total économie'!F136/'total économie'!F$233</f>
        <v>3.2360849808755379E-2</v>
      </c>
    </row>
    <row r="137" spans="2:6">
      <c r="B137" s="731" t="s">
        <v>121</v>
      </c>
      <c r="C137" s="790">
        <f>'total économie'!C137/'total économie'!C$233</f>
        <v>8.8081584249052498E-3</v>
      </c>
      <c r="E137" s="731" t="s">
        <v>121</v>
      </c>
      <c r="F137" s="790">
        <f>'total économie'!F137/'total économie'!F$233</f>
        <v>7.7126936117601682E-3</v>
      </c>
    </row>
    <row r="138" spans="2:6">
      <c r="B138" s="731" t="s">
        <v>122</v>
      </c>
      <c r="C138" s="790">
        <f>'total économie'!C138/'total économie'!C$233</f>
        <v>2.4764661620242101E-2</v>
      </c>
      <c r="E138" s="731" t="s">
        <v>122</v>
      </c>
      <c r="F138" s="790">
        <f>'total économie'!F138/'total économie'!F$233</f>
        <v>2.6208661920337085E-2</v>
      </c>
    </row>
    <row r="139" spans="2:6">
      <c r="B139" s="731" t="s">
        <v>123</v>
      </c>
      <c r="C139" s="790">
        <f>'total économie'!C139/'total économie'!C$233</f>
        <v>2.9898976729348208E-2</v>
      </c>
      <c r="E139" s="731" t="s">
        <v>123</v>
      </c>
      <c r="F139" s="790">
        <f>'total économie'!F139/'total économie'!F$233</f>
        <v>3.3947579858953275E-2</v>
      </c>
    </row>
    <row r="140" spans="2:6">
      <c r="B140" s="731" t="s">
        <v>124</v>
      </c>
      <c r="C140" s="790">
        <f>'total économie'!C140/'total économie'!C$233</f>
        <v>1.609345710134575E-2</v>
      </c>
      <c r="E140" s="731" t="s">
        <v>124</v>
      </c>
      <c r="F140" s="790">
        <f>'total économie'!F140/'total économie'!F$233</f>
        <v>1.8933910429782274E-2</v>
      </c>
    </row>
    <row r="141" spans="2:6">
      <c r="B141" s="731" t="s">
        <v>125</v>
      </c>
      <c r="C141" s="790">
        <f>'total économie'!C141/'total économie'!C$233</f>
        <v>5.4596201658176975E-2</v>
      </c>
      <c r="E141" s="731" t="s">
        <v>125</v>
      </c>
      <c r="F141" s="790">
        <f>'total économie'!F141/'total économie'!F$233</f>
        <v>5.8357656487095753E-2</v>
      </c>
    </row>
    <row r="142" spans="2:6">
      <c r="B142" s="731" t="s">
        <v>126</v>
      </c>
      <c r="C142" s="790">
        <f>'total économie'!C142/'total économie'!C$233</f>
        <v>3.4217171944838393E-2</v>
      </c>
      <c r="E142" s="731" t="s">
        <v>126</v>
      </c>
      <c r="F142" s="790">
        <f>'total économie'!F142/'total économie'!F$233</f>
        <v>3.0165602289562603E-2</v>
      </c>
    </row>
    <row r="143" spans="2:6" ht="30">
      <c r="B143" s="731" t="s">
        <v>127</v>
      </c>
      <c r="C143" s="790">
        <f>'total économie'!C143/'total économie'!C$233</f>
        <v>1.2273977162790537E-3</v>
      </c>
      <c r="E143" s="731" t="s">
        <v>127</v>
      </c>
      <c r="F143" s="790">
        <f>'total économie'!F143/'total économie'!F$233</f>
        <v>6.7046809944282064E-4</v>
      </c>
    </row>
    <row r="144" spans="2:6">
      <c r="B144" s="731" t="s">
        <v>128</v>
      </c>
      <c r="C144" s="790">
        <f>'total économie'!C144/'total économie'!C$233</f>
        <v>2.6564952199979886E-3</v>
      </c>
      <c r="E144" s="731" t="s">
        <v>128</v>
      </c>
      <c r="F144" s="790">
        <f>'total économie'!F144/'total économie'!F$233</f>
        <v>1.4837801556991722E-3</v>
      </c>
    </row>
    <row r="145" spans="2:6">
      <c r="B145" s="731" t="s">
        <v>129</v>
      </c>
      <c r="C145" s="790">
        <f>'total économie'!C145/'total économie'!C$233</f>
        <v>7.0310310032629542E-3</v>
      </c>
      <c r="E145" s="731" t="s">
        <v>129</v>
      </c>
      <c r="F145" s="790">
        <f>'total économie'!F145/'total économie'!F$233</f>
        <v>4.0567189825967478E-3</v>
      </c>
    </row>
    <row r="146" spans="2:6">
      <c r="B146" s="731" t="s">
        <v>130</v>
      </c>
      <c r="C146" s="790">
        <f>'total économie'!C146/'total économie'!C$233</f>
        <v>6.5169753353976744E-3</v>
      </c>
      <c r="E146" s="731" t="s">
        <v>130</v>
      </c>
      <c r="F146" s="790">
        <f>'total économie'!F146/'total économie'!F$233</f>
        <v>5.0411631568729283E-3</v>
      </c>
    </row>
    <row r="147" spans="2:6">
      <c r="B147" s="731" t="s">
        <v>131</v>
      </c>
      <c r="C147" s="790">
        <f>'total économie'!C147/'total économie'!C$233</f>
        <v>2.1183887041461361E-3</v>
      </c>
      <c r="E147" s="731" t="s">
        <v>131</v>
      </c>
      <c r="F147" s="790">
        <f>'total économie'!F147/'total économie'!F$233</f>
        <v>2.0864903444173812E-3</v>
      </c>
    </row>
    <row r="148" spans="2:6" ht="30">
      <c r="B148" s="731" t="s">
        <v>132</v>
      </c>
      <c r="C148" s="790">
        <f>'total économie'!C148/'total économie'!C$233</f>
        <v>0</v>
      </c>
      <c r="E148" s="731" t="s">
        <v>132</v>
      </c>
      <c r="F148" s="790">
        <f>'total économie'!F148/'total économie'!F$233</f>
        <v>0</v>
      </c>
    </row>
    <row r="149" spans="2:6">
      <c r="B149" s="731" t="s">
        <v>133</v>
      </c>
      <c r="C149" s="790">
        <f>'total économie'!C149/'total économie'!C$233</f>
        <v>0</v>
      </c>
      <c r="E149" s="731" t="s">
        <v>133</v>
      </c>
      <c r="F149" s="790">
        <f>'total économie'!F149/'total économie'!F$233</f>
        <v>0</v>
      </c>
    </row>
    <row r="150" spans="2:6">
      <c r="B150" s="727" t="s">
        <v>140</v>
      </c>
      <c r="C150" s="843" t="s">
        <v>7</v>
      </c>
      <c r="E150" s="727" t="s">
        <v>140</v>
      </c>
      <c r="F150" s="788" t="s">
        <v>7</v>
      </c>
    </row>
    <row r="151" spans="2:6">
      <c r="B151" s="727" t="s">
        <v>112</v>
      </c>
      <c r="C151" s="844"/>
      <c r="E151" s="727" t="s">
        <v>112</v>
      </c>
      <c r="F151" s="789"/>
    </row>
    <row r="152" spans="2:6" ht="15" customHeight="1">
      <c r="B152" s="731" t="s">
        <v>10</v>
      </c>
      <c r="C152" s="790">
        <f>'total économie'!C152/'total économie'!C$234</f>
        <v>0.54500995342807101</v>
      </c>
      <c r="E152" s="731" t="s">
        <v>10</v>
      </c>
      <c r="F152" s="790">
        <f>'total économie'!F152/'total économie'!F$234</f>
        <v>0.51841085600089576</v>
      </c>
    </row>
    <row r="153" spans="2:6" ht="15" customHeight="1">
      <c r="B153" s="731" t="s">
        <v>113</v>
      </c>
      <c r="C153" s="790">
        <f>'total économie'!C153/'total économie'!C$234</f>
        <v>1.8224772772202122E-2</v>
      </c>
      <c r="E153" s="731" t="s">
        <v>113</v>
      </c>
      <c r="F153" s="790">
        <f>'total économie'!F153/'total économie'!F$234</f>
        <v>1.8683986414730722E-2</v>
      </c>
    </row>
    <row r="154" spans="2:6">
      <c r="B154" s="731" t="s">
        <v>114</v>
      </c>
      <c r="C154" s="790">
        <f>'total économie'!C154/'total économie'!C$234</f>
        <v>2.434509661491497E-2</v>
      </c>
      <c r="E154" s="731" t="s">
        <v>114</v>
      </c>
      <c r="F154" s="790">
        <f>'total économie'!F154/'total économie'!F$234</f>
        <v>3.254153787691149E-2</v>
      </c>
    </row>
    <row r="155" spans="2:6">
      <c r="B155" s="731" t="s">
        <v>115</v>
      </c>
      <c r="C155" s="790">
        <f>'total économie'!C155/'total économie'!C$234</f>
        <v>0.16964445803239347</v>
      </c>
      <c r="E155" s="731" t="s">
        <v>115</v>
      </c>
      <c r="F155" s="790">
        <f>'total économie'!F155/'total économie'!F$234</f>
        <v>0.15620599801174631</v>
      </c>
    </row>
    <row r="156" spans="2:6">
      <c r="B156" s="731" t="s">
        <v>116</v>
      </c>
      <c r="C156" s="790">
        <f>'total économie'!C156/'total économie'!C$234</f>
        <v>8.5793722674047061E-3</v>
      </c>
      <c r="E156" s="731" t="s">
        <v>116</v>
      </c>
      <c r="F156" s="790">
        <f>'total économie'!F156/'total économie'!F$234</f>
        <v>1.0164353257716358E-2</v>
      </c>
    </row>
    <row r="157" spans="2:6">
      <c r="B157" s="731" t="s">
        <v>117</v>
      </c>
      <c r="C157" s="790">
        <f>'total économie'!C157/'total économie'!C$234</f>
        <v>6.1571032535986357E-3</v>
      </c>
      <c r="E157" s="731" t="s">
        <v>117</v>
      </c>
      <c r="F157" s="790">
        <f>'total économie'!F157/'total économie'!F$234</f>
        <v>7.120900074983629E-3</v>
      </c>
    </row>
    <row r="158" spans="2:6">
      <c r="B158" s="731" t="s">
        <v>118</v>
      </c>
      <c r="C158" s="790">
        <f>'total économie'!C158/'total économie'!C$234</f>
        <v>3.8778141996110578E-2</v>
      </c>
      <c r="E158" s="731" t="s">
        <v>118</v>
      </c>
      <c r="F158" s="790">
        <f>'total économie'!F158/'total économie'!F$234</f>
        <v>3.6680057408280772E-2</v>
      </c>
    </row>
    <row r="159" spans="2:6" ht="30">
      <c r="B159" s="731" t="s">
        <v>119</v>
      </c>
      <c r="C159" s="790">
        <f>'total économie'!C159/'total économie'!C$234</f>
        <v>9.6304588691250633E-3</v>
      </c>
      <c r="E159" s="731" t="s">
        <v>119</v>
      </c>
      <c r="F159" s="790">
        <f>'total économie'!F159/'total économie'!F$234</f>
        <v>1.1376475497996478E-2</v>
      </c>
    </row>
    <row r="160" spans="2:6">
      <c r="B160" s="731" t="s">
        <v>120</v>
      </c>
      <c r="C160" s="790">
        <f>'total économie'!C160/'total économie'!C$234</f>
        <v>3.0780918841632456E-2</v>
      </c>
      <c r="E160" s="731" t="s">
        <v>120</v>
      </c>
      <c r="F160" s="790">
        <f>'total économie'!F160/'total économie'!F$234</f>
        <v>2.6112794378602863E-2</v>
      </c>
    </row>
    <row r="161" spans="2:6">
      <c r="B161" s="731" t="s">
        <v>121</v>
      </c>
      <c r="C161" s="790">
        <f>'total économie'!C161/'total économie'!C$234</f>
        <v>4.2980189689811642E-3</v>
      </c>
      <c r="E161" s="731" t="s">
        <v>121</v>
      </c>
      <c r="F161" s="790">
        <f>'total économie'!F161/'total économie'!F$234</f>
        <v>5.3837227845051931E-3</v>
      </c>
    </row>
    <row r="162" spans="2:6">
      <c r="B162" s="731" t="s">
        <v>122</v>
      </c>
      <c r="C162" s="790">
        <f>'total économie'!C162/'total économie'!C$234</f>
        <v>3.2498632265657683E-2</v>
      </c>
      <c r="E162" s="731" t="s">
        <v>122</v>
      </c>
      <c r="F162" s="790">
        <f>'total économie'!F162/'total économie'!F$234</f>
        <v>3.0774672497972728E-2</v>
      </c>
    </row>
    <row r="163" spans="2:6">
      <c r="B163" s="731" t="s">
        <v>123</v>
      </c>
      <c r="C163" s="790">
        <f>'total économie'!C163/'total économie'!C$234</f>
        <v>3.8206337092495622E-2</v>
      </c>
      <c r="E163" s="731" t="s">
        <v>123</v>
      </c>
      <c r="F163" s="790">
        <f>'total économie'!F163/'total économie'!F$234</f>
        <v>4.0792281775585193E-2</v>
      </c>
    </row>
    <row r="164" spans="2:6">
      <c r="B164" s="731" t="s">
        <v>124</v>
      </c>
      <c r="C164" s="790">
        <f>'total économie'!C164/'total économie'!C$234</f>
        <v>1.7130585298349984E-2</v>
      </c>
      <c r="E164" s="731" t="s">
        <v>124</v>
      </c>
      <c r="F164" s="790">
        <f>'total économie'!F164/'total économie'!F$234</f>
        <v>2.0847823947938968E-2</v>
      </c>
    </row>
    <row r="165" spans="2:6">
      <c r="B165" s="731" t="s">
        <v>125</v>
      </c>
      <c r="C165" s="790">
        <f>'total économie'!C165/'total économie'!C$234</f>
        <v>7.1103796094946048E-2</v>
      </c>
      <c r="E165" s="731" t="s">
        <v>125</v>
      </c>
      <c r="F165" s="790">
        <f>'total économie'!F165/'total économie'!F$234</f>
        <v>6.1445860801883752E-2</v>
      </c>
    </row>
    <row r="166" spans="2:6">
      <c r="B166" s="731" t="s">
        <v>126</v>
      </c>
      <c r="C166" s="790">
        <f>'total économie'!C166/'total économie'!C$234</f>
        <v>6.2282484265308281E-2</v>
      </c>
      <c r="E166" s="731" t="s">
        <v>126</v>
      </c>
      <c r="F166" s="790">
        <f>'total économie'!F166/'total économie'!F$234</f>
        <v>4.7897913690789225E-2</v>
      </c>
    </row>
    <row r="167" spans="2:6" ht="30">
      <c r="B167" s="731" t="s">
        <v>127</v>
      </c>
      <c r="C167" s="790">
        <f>'total économie'!C167/'total économie'!C$234</f>
        <v>1.8217301954365946E-3</v>
      </c>
      <c r="E167" s="731" t="s">
        <v>127</v>
      </c>
      <c r="F167" s="790">
        <f>'total économie'!F167/'total économie'!F$234</f>
        <v>1.5200301291686316E-3</v>
      </c>
    </row>
    <row r="168" spans="2:6">
      <c r="B168" s="731" t="s">
        <v>128</v>
      </c>
      <c r="C168" s="790">
        <f>'total économie'!C168/'total économie'!C$234</f>
        <v>2.8820116498783979E-3</v>
      </c>
      <c r="E168" s="731" t="s">
        <v>128</v>
      </c>
      <c r="F168" s="790">
        <f>'total économie'!F168/'total économie'!F$234</f>
        <v>2.1197295160671936E-3</v>
      </c>
    </row>
    <row r="169" spans="2:6">
      <c r="B169" s="731" t="s">
        <v>129</v>
      </c>
      <c r="C169" s="790">
        <f>'total économie'!C169/'total économie'!C$234</f>
        <v>3.4768036852969707E-3</v>
      </c>
      <c r="E169" s="731" t="s">
        <v>129</v>
      </c>
      <c r="F169" s="790">
        <f>'total économie'!F169/'total économie'!F$234</f>
        <v>3.0069792454814727E-3</v>
      </c>
    </row>
    <row r="170" spans="2:6">
      <c r="B170" s="731" t="s">
        <v>130</v>
      </c>
      <c r="C170" s="790">
        <f>'total économie'!C170/'total économie'!C$234</f>
        <v>2.0113740328164295E-3</v>
      </c>
      <c r="E170" s="731" t="s">
        <v>130</v>
      </c>
      <c r="F170" s="790">
        <f>'total économie'!F170/'total économie'!F$234</f>
        <v>2.6354540241779792E-3</v>
      </c>
    </row>
    <row r="171" spans="2:6">
      <c r="B171" s="731" t="s">
        <v>131</v>
      </c>
      <c r="C171" s="790">
        <f>'total économie'!C171/'total économie'!C$234</f>
        <v>3.1578572315217939E-3</v>
      </c>
      <c r="E171" s="731" t="s">
        <v>131</v>
      </c>
      <c r="F171" s="790">
        <f>'total économie'!F171/'total économie'!F$234</f>
        <v>3.1002846663567797E-3</v>
      </c>
    </row>
    <row r="172" spans="2:6" ht="30">
      <c r="B172" s="731" t="s">
        <v>132</v>
      </c>
      <c r="C172" s="790">
        <f>'total économie'!C172/'total économie'!C$234</f>
        <v>0</v>
      </c>
      <c r="E172" s="731" t="s">
        <v>132</v>
      </c>
      <c r="F172" s="790">
        <f>'total économie'!F172/'total économie'!F$234</f>
        <v>0</v>
      </c>
    </row>
    <row r="173" spans="2:6">
      <c r="B173" s="731" t="s">
        <v>133</v>
      </c>
      <c r="C173" s="790">
        <f>'total économie'!C173/'total économie'!C$234</f>
        <v>0</v>
      </c>
      <c r="E173" s="731" t="s">
        <v>133</v>
      </c>
      <c r="F173" s="790">
        <f>'total économie'!F173/'total économie'!F$234</f>
        <v>0</v>
      </c>
    </row>
    <row r="174" spans="2:6">
      <c r="B174" s="727" t="s">
        <v>141</v>
      </c>
      <c r="C174" s="843" t="s">
        <v>7</v>
      </c>
      <c r="E174" s="727" t="s">
        <v>141</v>
      </c>
      <c r="F174" s="788" t="s">
        <v>7</v>
      </c>
    </row>
    <row r="175" spans="2:6">
      <c r="B175" s="727" t="s">
        <v>112</v>
      </c>
      <c r="C175" s="844"/>
      <c r="E175" s="727" t="s">
        <v>112</v>
      </c>
      <c r="F175" s="789"/>
    </row>
    <row r="176" spans="2:6" ht="15" customHeight="1">
      <c r="B176" s="731" t="s">
        <v>10</v>
      </c>
      <c r="C176" s="790">
        <f>'total économie'!C176/'total économie'!C$235</f>
        <v>0.50952497461234503</v>
      </c>
      <c r="E176" s="731" t="s">
        <v>10</v>
      </c>
      <c r="F176" s="790">
        <f>'total économie'!F176/'total économie'!F$235</f>
        <v>0.51434738987840445</v>
      </c>
    </row>
    <row r="177" spans="2:6" ht="15" customHeight="1">
      <c r="B177" s="731" t="s">
        <v>113</v>
      </c>
      <c r="C177" s="790">
        <f>'total économie'!C177/'total économie'!C$235</f>
        <v>2.0416497854107363E-2</v>
      </c>
      <c r="E177" s="731" t="s">
        <v>113</v>
      </c>
      <c r="F177" s="790">
        <f>'total économie'!F177/'total économie'!F$235</f>
        <v>1.7246451112806409E-2</v>
      </c>
    </row>
    <row r="178" spans="2:6">
      <c r="B178" s="731" t="s">
        <v>114</v>
      </c>
      <c r="C178" s="790">
        <f>'total économie'!C178/'total économie'!C$235</f>
        <v>1.9395379183701388E-2</v>
      </c>
      <c r="E178" s="731" t="s">
        <v>114</v>
      </c>
      <c r="F178" s="790">
        <f>'total économie'!F178/'total économie'!F$235</f>
        <v>2.0305104951884277E-2</v>
      </c>
    </row>
    <row r="179" spans="2:6">
      <c r="B179" s="731" t="s">
        <v>115</v>
      </c>
      <c r="C179" s="790">
        <f>'total économie'!C179/'total économie'!C$235</f>
        <v>0.21023091804216018</v>
      </c>
      <c r="E179" s="731" t="s">
        <v>115</v>
      </c>
      <c r="F179" s="790">
        <f>'total économie'!F179/'total économie'!F$235</f>
        <v>0.20300944652813721</v>
      </c>
    </row>
    <row r="180" spans="2:6">
      <c r="B180" s="731" t="s">
        <v>116</v>
      </c>
      <c r="C180" s="790">
        <f>'total économie'!C180/'total économie'!C$235</f>
        <v>1.978908514993186E-2</v>
      </c>
      <c r="E180" s="731" t="s">
        <v>116</v>
      </c>
      <c r="F180" s="790">
        <f>'total économie'!F180/'total économie'!F$235</f>
        <v>3.2120010891348978E-2</v>
      </c>
    </row>
    <row r="181" spans="2:6">
      <c r="B181" s="731" t="s">
        <v>117</v>
      </c>
      <c r="C181" s="790">
        <f>'total économie'!C181/'total économie'!C$235</f>
        <v>1.0498036512621918E-2</v>
      </c>
      <c r="E181" s="731" t="s">
        <v>117</v>
      </c>
      <c r="F181" s="790">
        <f>'total économie'!F181/'total économie'!F$235</f>
        <v>8.5163971221327416E-3</v>
      </c>
    </row>
    <row r="182" spans="2:6">
      <c r="B182" s="731" t="s">
        <v>118</v>
      </c>
      <c r="C182" s="790">
        <f>'total économie'!C182/'total économie'!C$235</f>
        <v>2.1062896490277275E-2</v>
      </c>
      <c r="E182" s="731" t="s">
        <v>118</v>
      </c>
      <c r="F182" s="790">
        <f>'total économie'!F182/'total économie'!F$235</f>
        <v>3.6998403092750626E-2</v>
      </c>
    </row>
    <row r="183" spans="2:6" ht="30">
      <c r="B183" s="731" t="s">
        <v>119</v>
      </c>
      <c r="C183" s="790">
        <f>'total économie'!C183/'total économie'!C$235</f>
        <v>6.2781171567931051E-3</v>
      </c>
      <c r="E183" s="731" t="s">
        <v>119</v>
      </c>
      <c r="F183" s="790">
        <f>'total économie'!F183/'total économie'!F$235</f>
        <v>5.7030439357999129E-3</v>
      </c>
    </row>
    <row r="184" spans="2:6">
      <c r="B184" s="731" t="s">
        <v>120</v>
      </c>
      <c r="C184" s="790">
        <f>'total économie'!C184/'total économie'!C$235</f>
        <v>3.8172290536499467E-2</v>
      </c>
      <c r="E184" s="731" t="s">
        <v>120</v>
      </c>
      <c r="F184" s="790">
        <f>'total économie'!F184/'total économie'!F$235</f>
        <v>3.4958041323347962E-2</v>
      </c>
    </row>
    <row r="185" spans="2:6">
      <c r="B185" s="731" t="s">
        <v>121</v>
      </c>
      <c r="C185" s="790">
        <f>'total économie'!C185/'total économie'!C$235</f>
        <v>5.8294703758074501E-3</v>
      </c>
      <c r="E185" s="731" t="s">
        <v>121</v>
      </c>
      <c r="F185" s="790">
        <f>'total économie'!F185/'total économie'!F$235</f>
        <v>4.7187505365951779E-3</v>
      </c>
    </row>
    <row r="186" spans="2:6">
      <c r="B186" s="731" t="s">
        <v>122</v>
      </c>
      <c r="C186" s="790">
        <f>'total économie'!C186/'total économie'!C$235</f>
        <v>2.2278215375009427E-2</v>
      </c>
      <c r="E186" s="731" t="s">
        <v>122</v>
      </c>
      <c r="F186" s="790">
        <f>'total économie'!F186/'total économie'!F$235</f>
        <v>2.2258483109823556E-2</v>
      </c>
    </row>
    <row r="187" spans="2:6">
      <c r="B187" s="731" t="s">
        <v>123</v>
      </c>
      <c r="C187" s="790">
        <f>'total économie'!C187/'total économie'!C$235</f>
        <v>2.1897882871269241E-2</v>
      </c>
      <c r="E187" s="731" t="s">
        <v>123</v>
      </c>
      <c r="F187" s="790">
        <f>'total économie'!F187/'total économie'!F$235</f>
        <v>2.5188697527124118E-2</v>
      </c>
    </row>
    <row r="188" spans="2:6">
      <c r="B188" s="731" t="s">
        <v>124</v>
      </c>
      <c r="C188" s="790">
        <f>'total économie'!C188/'total économie'!C$235</f>
        <v>1.9399632383247479E-2</v>
      </c>
      <c r="E188" s="731" t="s">
        <v>124</v>
      </c>
      <c r="F188" s="790">
        <f>'total économie'!F188/'total économie'!F$235</f>
        <v>2.3539835599502529E-2</v>
      </c>
    </row>
    <row r="189" spans="2:6">
      <c r="B189" s="731" t="s">
        <v>125</v>
      </c>
      <c r="C189" s="790">
        <f>'total économie'!C189/'total économie'!C$235</f>
        <v>4.4540119510522502E-2</v>
      </c>
      <c r="E189" s="731" t="s">
        <v>125</v>
      </c>
      <c r="F189" s="790">
        <f>'total économie'!F189/'total économie'!F$235</f>
        <v>3.5581644642756399E-2</v>
      </c>
    </row>
    <row r="190" spans="2:6">
      <c r="B190" s="731" t="s">
        <v>126</v>
      </c>
      <c r="C190" s="790">
        <f>'total économie'!C190/'total économie'!C$235</f>
        <v>3.5438097092214627E-2</v>
      </c>
      <c r="E190" s="731" t="s">
        <v>126</v>
      </c>
      <c r="F190" s="790">
        <f>'total économie'!F190/'total économie'!F$235</f>
        <v>2.9256469191464518E-2</v>
      </c>
    </row>
    <row r="191" spans="2:6" ht="30">
      <c r="B191" s="731" t="s">
        <v>127</v>
      </c>
      <c r="C191" s="790">
        <f>'total économie'!C191/'total économie'!C$235</f>
        <v>9.4061481095624193E-4</v>
      </c>
      <c r="E191" s="731" t="s">
        <v>127</v>
      </c>
      <c r="F191" s="790">
        <f>'total économie'!F191/'total économie'!F$235</f>
        <v>1.0945805726789038E-3</v>
      </c>
    </row>
    <row r="192" spans="2:6">
      <c r="B192" s="731" t="s">
        <v>128</v>
      </c>
      <c r="C192" s="790">
        <f>'total économie'!C192/'total économie'!C$235</f>
        <v>1.231454734556501E-3</v>
      </c>
      <c r="E192" s="731" t="s">
        <v>128</v>
      </c>
      <c r="F192" s="790">
        <f>'total économie'!F192/'total économie'!F$235</f>
        <v>2.3642567512872155E-3</v>
      </c>
    </row>
    <row r="193" spans="2:6">
      <c r="B193" s="731" t="s">
        <v>129</v>
      </c>
      <c r="C193" s="790">
        <f>'total économie'!C193/'total économie'!C$235</f>
        <v>4.7919966184871233E-3</v>
      </c>
      <c r="E193" s="731" t="s">
        <v>129</v>
      </c>
      <c r="F193" s="790">
        <f>'total économie'!F193/'total économie'!F$235</f>
        <v>3.8119230835273253E-3</v>
      </c>
    </row>
    <row r="194" spans="2:6">
      <c r="B194" s="731" t="s">
        <v>130</v>
      </c>
      <c r="C194" s="790">
        <f>'total économie'!C194/'total économie'!C$235</f>
        <v>3.4621044305185047E-3</v>
      </c>
      <c r="E194" s="731" t="s">
        <v>130</v>
      </c>
      <c r="F194" s="790">
        <f>'total économie'!F194/'total économie'!F$235</f>
        <v>5.1440037481939741E-3</v>
      </c>
    </row>
    <row r="195" spans="2:6">
      <c r="B195" s="731" t="s">
        <v>131</v>
      </c>
      <c r="C195" s="790">
        <f>'total économie'!C195/'total économie'!C$235</f>
        <v>3.8721654836633289E-3</v>
      </c>
      <c r="E195" s="731" t="s">
        <v>131</v>
      </c>
      <c r="F195" s="790">
        <f>'total économie'!F195/'total économie'!F$235</f>
        <v>2.5318461572426242E-3</v>
      </c>
    </row>
    <row r="196" spans="2:6" ht="30">
      <c r="B196" s="731" t="s">
        <v>132</v>
      </c>
      <c r="C196" s="790">
        <f>'total économie'!C196/'total économie'!C$235</f>
        <v>0</v>
      </c>
      <c r="E196" s="731" t="s">
        <v>132</v>
      </c>
      <c r="F196" s="790">
        <f>'total économie'!F196/'total économie'!F$235</f>
        <v>0</v>
      </c>
    </row>
    <row r="197" spans="2:6">
      <c r="B197" s="731" t="s">
        <v>133</v>
      </c>
      <c r="C197" s="790">
        <f>'total économie'!C197/'total économie'!C$235</f>
        <v>0</v>
      </c>
      <c r="E197" s="731" t="s">
        <v>133</v>
      </c>
      <c r="F197" s="790">
        <f>'total économie'!F197/'total économie'!F$235</f>
        <v>0</v>
      </c>
    </row>
    <row r="198" spans="2:6">
      <c r="B198" s="727" t="s">
        <v>145</v>
      </c>
      <c r="C198" s="843" t="s">
        <v>7</v>
      </c>
      <c r="E198" s="727" t="s">
        <v>145</v>
      </c>
      <c r="F198" s="788" t="s">
        <v>7</v>
      </c>
    </row>
    <row r="199" spans="2:6">
      <c r="B199" s="727" t="s">
        <v>146</v>
      </c>
      <c r="C199" s="844"/>
      <c r="E199" s="727" t="s">
        <v>146</v>
      </c>
      <c r="F199" s="789"/>
    </row>
    <row r="200" spans="2:6" ht="15" customHeight="1">
      <c r="B200" s="731" t="s">
        <v>10</v>
      </c>
      <c r="C200" s="790">
        <f>'total économie'!C200/'total économie'!C$236</f>
        <v>0.4458272198738964</v>
      </c>
      <c r="E200" s="731" t="s">
        <v>10</v>
      </c>
      <c r="F200" s="790">
        <f>'total économie'!F200/'total économie'!F$236</f>
        <v>0.44005523381394462</v>
      </c>
    </row>
    <row r="201" spans="2:6" ht="15" customHeight="1">
      <c r="B201" s="731" t="s">
        <v>113</v>
      </c>
      <c r="C201" s="790">
        <f>'total économie'!C201/'total économie'!C$236</f>
        <v>1.3085128466738849E-2</v>
      </c>
      <c r="E201" s="731" t="s">
        <v>113</v>
      </c>
      <c r="F201" s="790">
        <f>'total économie'!F201/'total économie'!F$236</f>
        <v>1.3541448275304641E-2</v>
      </c>
    </row>
    <row r="202" spans="2:6">
      <c r="B202" s="731" t="s">
        <v>114</v>
      </c>
      <c r="C202" s="790">
        <f>'total économie'!C202/'total économie'!C$236</f>
        <v>1.5567901674165517E-2</v>
      </c>
      <c r="E202" s="731" t="s">
        <v>114</v>
      </c>
      <c r="F202" s="790">
        <f>'total économie'!F202/'total économie'!F$236</f>
        <v>2.6362833074906462E-2</v>
      </c>
    </row>
    <row r="203" spans="2:6">
      <c r="B203" s="731" t="s">
        <v>115</v>
      </c>
      <c r="C203" s="790">
        <f>'total économie'!C203/'total économie'!C$236</f>
        <v>0.13535775186935922</v>
      </c>
      <c r="E203" s="731" t="s">
        <v>115</v>
      </c>
      <c r="F203" s="790">
        <f>'total économie'!F203/'total économie'!F$236</f>
        <v>0.1485936217468842</v>
      </c>
    </row>
    <row r="204" spans="2:6">
      <c r="B204" s="731" t="s">
        <v>116</v>
      </c>
      <c r="C204" s="790">
        <f>'total économie'!C204/'total économie'!C$236</f>
        <v>1.122098820691648E-2</v>
      </c>
      <c r="E204" s="731" t="s">
        <v>116</v>
      </c>
      <c r="F204" s="790">
        <f>'total économie'!F204/'total économie'!F$236</f>
        <v>1.2615117294412757E-2</v>
      </c>
    </row>
    <row r="205" spans="2:6">
      <c r="B205" s="731" t="s">
        <v>117</v>
      </c>
      <c r="C205" s="790">
        <f>'total économie'!C205/'total économie'!C$236</f>
        <v>4.6279226206091522E-3</v>
      </c>
      <c r="E205" s="731" t="s">
        <v>117</v>
      </c>
      <c r="F205" s="790">
        <f>'total économie'!F205/'total économie'!F$236</f>
        <v>4.7904005416983062E-3</v>
      </c>
    </row>
    <row r="206" spans="2:6">
      <c r="B206" s="731" t="s">
        <v>118</v>
      </c>
      <c r="C206" s="790">
        <f>'total économie'!C206/'total économie'!C$236</f>
        <v>8.4920258329946874E-3</v>
      </c>
      <c r="E206" s="731" t="s">
        <v>118</v>
      </c>
      <c r="F206" s="790">
        <f>'total économie'!F206/'total économie'!F$236</f>
        <v>8.8477070081381878E-3</v>
      </c>
    </row>
    <row r="207" spans="2:6" ht="30">
      <c r="B207" s="731" t="s">
        <v>119</v>
      </c>
      <c r="C207" s="790">
        <f>'total économie'!C207/'total économie'!C$236</f>
        <v>5.599928256887628E-3</v>
      </c>
      <c r="E207" s="731" t="s">
        <v>119</v>
      </c>
      <c r="F207" s="790">
        <f>'total économie'!F207/'total économie'!F$236</f>
        <v>4.5556079002909188E-3</v>
      </c>
    </row>
    <row r="208" spans="2:6">
      <c r="B208" s="731" t="s">
        <v>120</v>
      </c>
      <c r="C208" s="790">
        <f>'total économie'!C208/'total économie'!C$236</f>
        <v>1.7035166935487404E-2</v>
      </c>
      <c r="E208" s="731" t="s">
        <v>120</v>
      </c>
      <c r="F208" s="790">
        <f>'total économie'!F208/'total économie'!F$236</f>
        <v>1.6261571298336514E-2</v>
      </c>
    </row>
    <row r="209" spans="2:6">
      <c r="B209" s="731" t="s">
        <v>121</v>
      </c>
      <c r="C209" s="790">
        <f>'total économie'!C209/'total économie'!C$236</f>
        <v>7.9202124641445468E-3</v>
      </c>
      <c r="E209" s="731" t="s">
        <v>121</v>
      </c>
      <c r="F209" s="790">
        <f>'total économie'!F209/'total économie'!F$236</f>
        <v>6.7524816448739479E-3</v>
      </c>
    </row>
    <row r="210" spans="2:6">
      <c r="B210" s="731" t="s">
        <v>122</v>
      </c>
      <c r="C210" s="790">
        <f>'total économie'!C210/'total économie'!C$236</f>
        <v>2.6560331284222222E-2</v>
      </c>
      <c r="E210" s="731" t="s">
        <v>122</v>
      </c>
      <c r="F210" s="790">
        <f>'total économie'!F210/'total économie'!F$236</f>
        <v>2.4781548098600992E-2</v>
      </c>
    </row>
    <row r="211" spans="2:6">
      <c r="B211" s="731" t="s">
        <v>123</v>
      </c>
      <c r="C211" s="790">
        <f>'total économie'!C211/'total économie'!C$236</f>
        <v>4.9492589448075955E-2</v>
      </c>
      <c r="E211" s="731" t="s">
        <v>123</v>
      </c>
      <c r="F211" s="790">
        <f>'total économie'!F211/'total économie'!F$236</f>
        <v>4.1883041204898552E-2</v>
      </c>
    </row>
    <row r="212" spans="2:6">
      <c r="B212" s="731" t="s">
        <v>124</v>
      </c>
      <c r="C212" s="790">
        <f>'total économie'!C212/'total économie'!C$236</f>
        <v>3.4060323901080776E-2</v>
      </c>
      <c r="E212" s="731" t="s">
        <v>124</v>
      </c>
      <c r="F212" s="790">
        <f>'total économie'!F212/'total économie'!F$236</f>
        <v>2.842741480898171E-2</v>
      </c>
    </row>
    <row r="213" spans="2:6">
      <c r="B213" s="731" t="s">
        <v>125</v>
      </c>
      <c r="C213" s="790">
        <f>'total économie'!C213/'total économie'!C$236</f>
        <v>6.5814649046326182E-2</v>
      </c>
      <c r="E213" s="731" t="s">
        <v>125</v>
      </c>
      <c r="F213" s="790">
        <f>'total économie'!F213/'total économie'!F$236</f>
        <v>5.8344788330218347E-2</v>
      </c>
    </row>
    <row r="214" spans="2:6">
      <c r="B214" s="731" t="s">
        <v>126</v>
      </c>
      <c r="C214" s="790">
        <f>'total économie'!C214/'total économie'!C$236</f>
        <v>3.6137028148836563E-2</v>
      </c>
      <c r="E214" s="731" t="s">
        <v>126</v>
      </c>
      <c r="F214" s="790">
        <f>'total économie'!F214/'total économie'!F$236</f>
        <v>2.8983039558628101E-2</v>
      </c>
    </row>
    <row r="215" spans="2:6" ht="30">
      <c r="B215" s="731" t="s">
        <v>127</v>
      </c>
      <c r="C215" s="790">
        <f>'total économie'!C215/'total économie'!C$236</f>
        <v>4.2267970324208037E-4</v>
      </c>
      <c r="E215" s="731" t="s">
        <v>127</v>
      </c>
      <c r="F215" s="790">
        <f>'total économie'!F215/'total économie'!F$236</f>
        <v>4.3240170677470268E-4</v>
      </c>
    </row>
    <row r="216" spans="2:6">
      <c r="B216" s="731" t="s">
        <v>128</v>
      </c>
      <c r="C216" s="790">
        <f>'total économie'!C216/'total économie'!C$236</f>
        <v>1.3892049450815766E-3</v>
      </c>
      <c r="E216" s="731" t="s">
        <v>128</v>
      </c>
      <c r="F216" s="790">
        <f>'total économie'!F216/'total économie'!F$236</f>
        <v>1.0786152338257751E-3</v>
      </c>
    </row>
    <row r="217" spans="2:6">
      <c r="B217" s="731" t="s">
        <v>129</v>
      </c>
      <c r="C217" s="790">
        <f>'total économie'!C217/'total économie'!C$236</f>
        <v>1.6085178254607868E-3</v>
      </c>
      <c r="E217" s="731" t="s">
        <v>129</v>
      </c>
      <c r="F217" s="790">
        <f>'total économie'!F217/'total économie'!F$236</f>
        <v>1.3417566308333189E-3</v>
      </c>
    </row>
    <row r="218" spans="2:6">
      <c r="B218" s="731" t="s">
        <v>130</v>
      </c>
      <c r="C218" s="790">
        <f>'total économie'!C218/'total économie'!C$236</f>
        <v>2.8611515974350048E-3</v>
      </c>
      <c r="E218" s="731" t="s">
        <v>130</v>
      </c>
      <c r="F218" s="790">
        <f>'total économie'!F218/'total économie'!F$236</f>
        <v>2.6375930683692544E-3</v>
      </c>
    </row>
    <row r="219" spans="2:6">
      <c r="B219" s="731" t="s">
        <v>131</v>
      </c>
      <c r="C219" s="790">
        <f>'total économie'!C219/'total économie'!C$236</f>
        <v>3.6151037325483364E-3</v>
      </c>
      <c r="E219" s="731" t="s">
        <v>131</v>
      </c>
      <c r="F219" s="790">
        <f>'total économie'!F219/'total économie'!F$236</f>
        <v>3.6326350831336618E-3</v>
      </c>
    </row>
    <row r="220" spans="2:6">
      <c r="B220" s="731" t="s">
        <v>147</v>
      </c>
      <c r="C220" s="790">
        <f>'total économie'!C220/'total économie'!C$236</f>
        <v>4.9586141607372422E-3</v>
      </c>
      <c r="E220" s="731" t="s">
        <v>147</v>
      </c>
      <c r="F220" s="790">
        <f>'total économie'!F220/'total économie'!F$236</f>
        <v>6.1916116899448032E-3</v>
      </c>
    </row>
    <row r="223" spans="2:6">
      <c r="D223" s="793" t="s">
        <v>105</v>
      </c>
    </row>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sheetData>
  <mergeCells count="14">
    <mergeCell ref="C6:C7"/>
    <mergeCell ref="F6:F7"/>
    <mergeCell ref="C30:C31"/>
    <mergeCell ref="F30:F31"/>
    <mergeCell ref="C54:C55"/>
    <mergeCell ref="F54:F55"/>
    <mergeCell ref="C174:C175"/>
    <mergeCell ref="C198:C199"/>
    <mergeCell ref="C78:C79"/>
    <mergeCell ref="F78:F79"/>
    <mergeCell ref="C102:C103"/>
    <mergeCell ref="F102:F103"/>
    <mergeCell ref="C126:C127"/>
    <mergeCell ref="C150:C151"/>
  </mergeCells>
  <hyperlinks>
    <hyperlink ref="D223" r:id="rId1" xr:uid="{D415B48D-C72F-4964-B8AD-34E06F9540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B3:T26"/>
  <sheetViews>
    <sheetView topLeftCell="A2" workbookViewId="0">
      <selection activeCell="T25" sqref="C5:T25"/>
    </sheetView>
  </sheetViews>
  <sheetFormatPr baseColWidth="10" defaultRowHeight="15"/>
  <cols>
    <col min="1" max="1" width="4.7109375" customWidth="1"/>
    <col min="2" max="2" width="44.28515625" customWidth="1"/>
    <col min="3" max="20" width="7.7109375" customWidth="1"/>
  </cols>
  <sheetData>
    <row r="3" spans="2:20" ht="21.95" customHeight="1">
      <c r="B3" s="734"/>
      <c r="C3" s="847" t="s">
        <v>93</v>
      </c>
      <c r="D3" s="845"/>
      <c r="E3" s="845" t="s">
        <v>94</v>
      </c>
      <c r="F3" s="845"/>
      <c r="G3" s="845" t="s">
        <v>70</v>
      </c>
      <c r="H3" s="845"/>
      <c r="I3" s="845" t="s">
        <v>72</v>
      </c>
      <c r="J3" s="845"/>
      <c r="K3" s="848" t="s">
        <v>95</v>
      </c>
      <c r="L3" s="848"/>
      <c r="M3" s="845" t="s">
        <v>96</v>
      </c>
      <c r="N3" s="845"/>
      <c r="O3" s="845" t="s">
        <v>75</v>
      </c>
      <c r="P3" s="845"/>
      <c r="Q3" s="845" t="s">
        <v>77</v>
      </c>
      <c r="R3" s="845"/>
      <c r="S3" s="845" t="s">
        <v>79</v>
      </c>
      <c r="T3" s="846"/>
    </row>
    <row r="4" spans="2:20" ht="21.95" customHeight="1">
      <c r="B4" s="738"/>
      <c r="C4" s="806">
        <v>2010</v>
      </c>
      <c r="D4" s="807">
        <v>2020</v>
      </c>
      <c r="E4" s="807">
        <v>2010</v>
      </c>
      <c r="F4" s="807">
        <v>2020</v>
      </c>
      <c r="G4" s="807">
        <v>2010</v>
      </c>
      <c r="H4" s="807">
        <v>2020</v>
      </c>
      <c r="I4" s="807">
        <v>2010</v>
      </c>
      <c r="J4" s="807">
        <v>2020</v>
      </c>
      <c r="K4" s="808">
        <v>2010</v>
      </c>
      <c r="L4" s="808">
        <v>2020</v>
      </c>
      <c r="M4" s="807">
        <v>2010</v>
      </c>
      <c r="N4" s="807">
        <v>2020</v>
      </c>
      <c r="O4" s="807">
        <v>2010</v>
      </c>
      <c r="P4" s="807">
        <v>2020</v>
      </c>
      <c r="Q4" s="807">
        <v>2010</v>
      </c>
      <c r="R4" s="807">
        <v>2020</v>
      </c>
      <c r="S4" s="807">
        <v>2010</v>
      </c>
      <c r="T4" s="809">
        <v>2020</v>
      </c>
    </row>
    <row r="5" spans="2:20" ht="21.95" customHeight="1">
      <c r="B5" s="800" t="s">
        <v>10</v>
      </c>
      <c r="C5" s="739">
        <f>'prix de base (2)'!I9</f>
        <v>0.67213532377315921</v>
      </c>
      <c r="D5" s="741">
        <f>'prix de base (2)'!D9</f>
        <v>0.66657500041279305</v>
      </c>
      <c r="E5" s="741">
        <f>'prix de base (2)'!I35</f>
        <v>0.75726658922724743</v>
      </c>
      <c r="F5" s="741">
        <f>'prix de base (2)'!D35</f>
        <v>0.73972619299353704</v>
      </c>
      <c r="G5" s="741">
        <f>'prix de base (2)'!I61</f>
        <v>0.74477780748508804</v>
      </c>
      <c r="H5" s="741">
        <f>'prix de base (2)'!D61</f>
        <v>0.73653771463721351</v>
      </c>
      <c r="I5" s="742">
        <f>'prix de base (2)'!I87</f>
        <v>0.63721570707038566</v>
      </c>
      <c r="J5" s="742">
        <f>'prix de base (2)'!D87</f>
        <v>0.58864261201652468</v>
      </c>
      <c r="K5" s="813">
        <f>'prix de base (2)'!I111</f>
        <v>0.70502052900752288</v>
      </c>
      <c r="L5" s="813">
        <f>'prix de base (2)'!D111</f>
        <v>0.69074610120628854</v>
      </c>
      <c r="M5" s="742">
        <f>'prix de base (2)'!I137</f>
        <v>0.73814561073237905</v>
      </c>
      <c r="N5" s="742">
        <f>'prix de base (2)'!D137</f>
        <v>0.71448367593329409</v>
      </c>
      <c r="O5" s="742">
        <f>'prix de base (2)'!I163</f>
        <v>0.73897977863411557</v>
      </c>
      <c r="P5" s="742">
        <f>'prix de base (2)'!D163</f>
        <v>0.72313798179829336</v>
      </c>
      <c r="Q5" s="742">
        <f>'prix de base (2)'!I189</f>
        <v>0.64847489302204442</v>
      </c>
      <c r="R5" s="742">
        <f>'prix de base (2)'!D189</f>
        <v>0.61476771807560304</v>
      </c>
      <c r="S5" s="742">
        <f>'prix de base (2)'!I215</f>
        <v>0.73568027432745975</v>
      </c>
      <c r="T5" s="746">
        <f>'prix de base (2)'!D215</f>
        <v>0.72003137489261571</v>
      </c>
    </row>
    <row r="6" spans="2:20" ht="21.95" customHeight="1">
      <c r="B6" s="801" t="s">
        <v>98</v>
      </c>
      <c r="C6" s="814">
        <f>'prix de base (2)'!I10</f>
        <v>3.3027205931270495E-2</v>
      </c>
      <c r="D6" s="810">
        <f>'prix de base (2)'!D10</f>
        <v>3.0757640840323498E-2</v>
      </c>
      <c r="E6" s="810">
        <f>'prix de base (2)'!I36</f>
        <v>3.9475409267330168E-2</v>
      </c>
      <c r="F6" s="810">
        <f>'prix de base (2)'!D36</f>
        <v>4.7121285622344987E-2</v>
      </c>
      <c r="G6" s="810">
        <f>'prix de base (2)'!I62</f>
        <v>5.0758337869575502E-2</v>
      </c>
      <c r="H6" s="810">
        <f>'prix de base (2)'!D62</f>
        <v>6.492073722463769E-2</v>
      </c>
      <c r="I6" s="811">
        <f>'prix de base (2)'!I88</f>
        <v>4.4057260212646249E-2</v>
      </c>
      <c r="J6" s="811">
        <f>'prix de base (2)'!D88</f>
        <v>4.7005325333728497E-2</v>
      </c>
      <c r="K6" s="812">
        <f>'prix de base (2)'!I112</f>
        <v>4.8866828363412031E-2</v>
      </c>
      <c r="L6" s="812">
        <f>'prix de base (2)'!D112</f>
        <v>5.3126532568841534E-2</v>
      </c>
      <c r="M6" s="811">
        <f>'prix de base (2)'!I138</f>
        <v>2.9328018988185867E-2</v>
      </c>
      <c r="N6" s="811">
        <f>'prix de base (2)'!D138</f>
        <v>3.0919587093611273E-2</v>
      </c>
      <c r="O6" s="811">
        <f>'prix de base (2)'!I164</f>
        <v>5.2430178984855129E-2</v>
      </c>
      <c r="P6" s="811">
        <f>'prix de base (2)'!D164</f>
        <v>5.9380940221862855E-2</v>
      </c>
      <c r="Q6" s="811">
        <f>'prix de base (2)'!I190</f>
        <v>2.7461292599844186E-2</v>
      </c>
      <c r="R6" s="811">
        <f>'prix de base (2)'!D190</f>
        <v>3.3268401672897685E-2</v>
      </c>
      <c r="S6" s="811">
        <f>'prix de base (2)'!I216</f>
        <v>3.0113278107538104E-2</v>
      </c>
      <c r="T6" s="815">
        <f>'prix de base (2)'!D216</f>
        <v>2.6600294960209801E-2</v>
      </c>
    </row>
    <row r="7" spans="2:20" ht="21.95" customHeight="1">
      <c r="B7" s="801" t="s">
        <v>80</v>
      </c>
      <c r="C7" s="814">
        <f>'prix de base (2)'!I11</f>
        <v>3.4625137932908952E-2</v>
      </c>
      <c r="D7" s="810">
        <f>'prix de base (2)'!D11</f>
        <v>1.9971983482248719E-2</v>
      </c>
      <c r="E7" s="810">
        <f>'prix de base (2)'!I37</f>
        <v>7.8720993207014159E-2</v>
      </c>
      <c r="F7" s="810">
        <f>'prix de base (2)'!D37</f>
        <v>4.4568284290487703E-2</v>
      </c>
      <c r="G7" s="810">
        <f>'prix de base (2)'!I63</f>
        <v>5.69889225927942E-2</v>
      </c>
      <c r="H7" s="810">
        <f>'prix de base (2)'!D63</f>
        <v>4.4227390007284914E-2</v>
      </c>
      <c r="I7" s="811">
        <f>'prix de base (2)'!I89</f>
        <v>8.7043404312230274E-2</v>
      </c>
      <c r="J7" s="811">
        <f>'prix de base (2)'!D89</f>
        <v>3.5714055044794739E-2</v>
      </c>
      <c r="K7" s="812">
        <f>'prix de base (2)'!I113</f>
        <v>4.6982814791026679E-2</v>
      </c>
      <c r="L7" s="812">
        <f>'prix de base (2)'!D113</f>
        <v>2.1124727896179953E-2</v>
      </c>
      <c r="M7" s="811">
        <f>'prix de base (2)'!I139</f>
        <v>4.5863588659360112E-2</v>
      </c>
      <c r="N7" s="811">
        <f>'prix de base (2)'!D139</f>
        <v>2.2181767363987217E-2</v>
      </c>
      <c r="O7" s="811">
        <f>'prix de base (2)'!I165</f>
        <v>0.10499880779318672</v>
      </c>
      <c r="P7" s="811">
        <f>'prix de base (2)'!D165</f>
        <v>5.8624374651270558E-2</v>
      </c>
      <c r="Q7" s="811">
        <f>'prix de base (2)'!I191</f>
        <v>6.6896348470552217E-2</v>
      </c>
      <c r="R7" s="811">
        <f>'prix de base (2)'!D191</f>
        <v>3.0622738986824116E-2</v>
      </c>
      <c r="S7" s="811">
        <f>'prix de base (2)'!I217</f>
        <v>3.9575587589415782E-2</v>
      </c>
      <c r="T7" s="815">
        <f>'prix de base (2)'!D217</f>
        <v>1.9213160250772771E-2</v>
      </c>
    </row>
    <row r="8" spans="2:20" ht="21.95" customHeight="1">
      <c r="B8" s="801" t="s">
        <v>81</v>
      </c>
      <c r="C8" s="814">
        <f>'prix de base (2)'!I12</f>
        <v>0.39550822465681607</v>
      </c>
      <c r="D8" s="810">
        <f>'prix de base (2)'!D12</f>
        <v>0.40559190890578067</v>
      </c>
      <c r="E8" s="810">
        <f>'prix de base (2)'!I38</f>
        <v>0.40930240464884321</v>
      </c>
      <c r="F8" s="810">
        <f>'prix de base (2)'!D38</f>
        <v>0.37041821977073258</v>
      </c>
      <c r="G8" s="810">
        <f>'prix de base (2)'!I64</f>
        <v>0.41865616951375972</v>
      </c>
      <c r="H8" s="810">
        <f>'prix de base (2)'!D64</f>
        <v>0.37062732114702712</v>
      </c>
      <c r="I8" s="811">
        <f>'prix de base (2)'!I90</f>
        <v>0.3308218432882824</v>
      </c>
      <c r="J8" s="811">
        <f>'prix de base (2)'!D90</f>
        <v>0.31050567332674506</v>
      </c>
      <c r="K8" s="812">
        <f>'prix de base (2)'!I114</f>
        <v>0.37021209739552741</v>
      </c>
      <c r="L8" s="812">
        <f>'prix de base (2)'!D114</f>
        <v>0.36423076106988278</v>
      </c>
      <c r="M8" s="811">
        <f>'prix de base (2)'!I140</f>
        <v>0.41957789875743196</v>
      </c>
      <c r="N8" s="811">
        <f>'prix de base (2)'!D140</f>
        <v>0.41381136548601349</v>
      </c>
      <c r="O8" s="811">
        <f>'prix de base (2)'!I166</f>
        <v>0.34716293236726126</v>
      </c>
      <c r="P8" s="811">
        <f>'prix de base (2)'!D166</f>
        <v>0.38847750635987932</v>
      </c>
      <c r="Q8" s="811">
        <f>'prix de base (2)'!I192</f>
        <v>0.32089045868583321</v>
      </c>
      <c r="R8" s="811">
        <f>'prix de base (2)'!D192</f>
        <v>0.29564070610155957</v>
      </c>
      <c r="S8" s="811">
        <f>'prix de base (2)'!I218</f>
        <v>0.47913564486521243</v>
      </c>
      <c r="T8" s="815">
        <f>'prix de base (2)'!D218</f>
        <v>0.49959740081878057</v>
      </c>
    </row>
    <row r="9" spans="2:20" ht="21.95" customHeight="1">
      <c r="B9" s="801" t="s">
        <v>82</v>
      </c>
      <c r="C9" s="814">
        <f>'prix de base (2)'!I13</f>
        <v>1.7852344102251352E-2</v>
      </c>
      <c r="D9" s="810">
        <f>'prix de base (2)'!D13</f>
        <v>1.3432327381821358E-2</v>
      </c>
      <c r="E9" s="810">
        <f>'prix de base (2)'!I39</f>
        <v>2.4036427502764589E-2</v>
      </c>
      <c r="F9" s="810">
        <f>'prix de base (2)'!D39</f>
        <v>1.7210452338535916E-2</v>
      </c>
      <c r="G9" s="810">
        <f>'prix de base (2)'!I65</f>
        <v>3.1641298974584862E-2</v>
      </c>
      <c r="H9" s="810">
        <f>'prix de base (2)'!D65</f>
        <v>2.3126339678414199E-2</v>
      </c>
      <c r="I9" s="811">
        <f>'prix de base (2)'!I91</f>
        <v>1.2952669679885186E-2</v>
      </c>
      <c r="J9" s="811">
        <f>'prix de base (2)'!D91</f>
        <v>8.5528472662988932E-3</v>
      </c>
      <c r="K9" s="812">
        <f>'prix de base (2)'!I115</f>
        <v>1.8833753773041435E-2</v>
      </c>
      <c r="L9" s="812">
        <f>'prix de base (2)'!D115</f>
        <v>1.4572357630060533E-2</v>
      </c>
      <c r="M9" s="811">
        <f>'prix de base (2)'!I141</f>
        <v>1.8879882841699051E-2</v>
      </c>
      <c r="N9" s="811">
        <f>'prix de base (2)'!D141</f>
        <v>1.2735931082469345E-2</v>
      </c>
      <c r="O9" s="811">
        <f>'prix de base (2)'!I167</f>
        <v>1.3175808200844545E-2</v>
      </c>
      <c r="P9" s="811">
        <f>'prix de base (2)'!D167</f>
        <v>8.1582987362202614E-3</v>
      </c>
      <c r="Q9" s="811">
        <f>'prix de base (2)'!I193</f>
        <v>1.5917040394601869E-2</v>
      </c>
      <c r="R9" s="811">
        <f>'prix de base (2)'!D193</f>
        <v>1.4526946639080794E-2</v>
      </c>
      <c r="S9" s="811">
        <f>'prix de base (2)'!I219</f>
        <v>2.5099471658730676E-2</v>
      </c>
      <c r="T9" s="815">
        <f>'prix de base (2)'!D219</f>
        <v>1.7792461650079399E-2</v>
      </c>
    </row>
    <row r="10" spans="2:20" ht="21.95" customHeight="1">
      <c r="B10" s="801" t="s">
        <v>99</v>
      </c>
      <c r="C10" s="814">
        <f>'prix de base (2)'!I14</f>
        <v>1.118014094121198E-2</v>
      </c>
      <c r="D10" s="810">
        <f>'prix de base (2)'!D14</f>
        <v>1.0291458628020989E-2</v>
      </c>
      <c r="E10" s="810">
        <f>'prix de base (2)'!I40</f>
        <v>2.2565643537060958E-2</v>
      </c>
      <c r="F10" s="810">
        <f>'prix de base (2)'!D40</f>
        <v>2.403282790938948E-2</v>
      </c>
      <c r="G10" s="810">
        <f>'prix de base (2)'!I66</f>
        <v>1.3039564366872033E-2</v>
      </c>
      <c r="H10" s="810">
        <f>'prix de base (2)'!D66</f>
        <v>1.3184849903532657E-2</v>
      </c>
      <c r="I10" s="811">
        <f>'prix de base (2)'!I92</f>
        <v>2.8270801427051589E-3</v>
      </c>
      <c r="J10" s="811">
        <f>'prix de base (2)'!D92</f>
        <v>2.0198132572911104E-3</v>
      </c>
      <c r="K10" s="812">
        <f>'prix de base (2)'!I116</f>
        <v>1.2724816929142176E-2</v>
      </c>
      <c r="L10" s="812">
        <f>'prix de base (2)'!D116</f>
        <v>8.1839141239366774E-3</v>
      </c>
      <c r="M10" s="811">
        <f>'prix de base (2)'!I142</f>
        <v>1.4288550083934872E-2</v>
      </c>
      <c r="N10" s="811">
        <f>'prix de base (2)'!D142</f>
        <v>1.6309368182853248E-2</v>
      </c>
      <c r="O10" s="811">
        <f>'prix de base (2)'!I168</f>
        <v>6.2802378260301056E-3</v>
      </c>
      <c r="P10" s="811">
        <f>'prix de base (2)'!D168</f>
        <v>4.2998143261995508E-3</v>
      </c>
      <c r="Q10" s="811">
        <f>'prix de base (2)'!I194</f>
        <v>5.9172003189348127E-3</v>
      </c>
      <c r="R10" s="811">
        <f>'prix de base (2)'!D194</f>
        <v>5.0674926296515868E-3</v>
      </c>
      <c r="S10" s="811">
        <f>'prix de base (2)'!I220</f>
        <v>4.1847983078170279E-3</v>
      </c>
      <c r="T10" s="815">
        <f>'prix de base (2)'!D220</f>
        <v>3.6588195479615939E-3</v>
      </c>
    </row>
    <row r="11" spans="2:20" ht="21.95" customHeight="1">
      <c r="B11" s="801" t="s">
        <v>83</v>
      </c>
      <c r="C11" s="816">
        <f>'prix de base (2)'!I15</f>
        <v>1.1934861940119361E-2</v>
      </c>
      <c r="D11" s="817">
        <f>'prix de base (2)'!D15</f>
        <v>1.3068366949831555E-2</v>
      </c>
      <c r="E11" s="817">
        <f>'prix de base (2)'!I41</f>
        <v>4.111153444660242E-3</v>
      </c>
      <c r="F11" s="817">
        <f>'prix de base (2)'!D41</f>
        <v>6.6072283317508609E-3</v>
      </c>
      <c r="G11" s="817">
        <f>'prix de base (2)'!I67</f>
        <v>6.0740122372746385E-3</v>
      </c>
      <c r="H11" s="817">
        <f>'prix de base (2)'!D67</f>
        <v>4.9468117490715415E-3</v>
      </c>
      <c r="I11" s="818">
        <f>'prix de base (2)'!I93</f>
        <v>2.8196044979683882E-3</v>
      </c>
      <c r="J11" s="818">
        <f>'prix de base (2)'!D93</f>
        <v>3.0522376034686897E-3</v>
      </c>
      <c r="K11" s="819">
        <f>'prix de base (2)'!I117</f>
        <v>3.3445084376685806E-3</v>
      </c>
      <c r="L11" s="819">
        <f>'prix de base (2)'!D117</f>
        <v>2.5549533155415985E-3</v>
      </c>
      <c r="M11" s="818">
        <f>'prix de base (2)'!I143</f>
        <v>3.0813139334185157E-3</v>
      </c>
      <c r="N11" s="818">
        <f>'prix de base (2)'!D143</f>
        <v>2.9130211502702381E-3</v>
      </c>
      <c r="O11" s="818">
        <f>'prix de base (2)'!I169</f>
        <v>1.8844559306520218E-3</v>
      </c>
      <c r="P11" s="818">
        <f>'prix de base (2)'!D169</f>
        <v>1.4532363668460356E-3</v>
      </c>
      <c r="Q11" s="818">
        <f>'prix de base (2)'!I195</f>
        <v>2.8306606931120591E-3</v>
      </c>
      <c r="R11" s="818">
        <f>'prix de base (2)'!D195</f>
        <v>4.1318314357963E-3</v>
      </c>
      <c r="S11" s="818">
        <f>'prix de base (2)'!I221</f>
        <v>4.714692608502536E-3</v>
      </c>
      <c r="T11" s="820">
        <f>'prix de base (2)'!D221</f>
        <v>4.6777112627036056E-3</v>
      </c>
    </row>
    <row r="12" spans="2:20" ht="21.95" customHeight="1">
      <c r="B12" s="802" t="s">
        <v>100</v>
      </c>
      <c r="C12" s="814">
        <f>'prix de base (2)'!I16</f>
        <v>5.0585438649465707E-2</v>
      </c>
      <c r="D12" s="810">
        <f>'prix de base (2)'!D16</f>
        <v>4.5372950901936673E-2</v>
      </c>
      <c r="E12" s="810">
        <f>'prix de base (2)'!I42</f>
        <v>5.6096267729755012E-2</v>
      </c>
      <c r="F12" s="810">
        <f>'prix de base (2)'!D42</f>
        <v>4.5287772849921207E-2</v>
      </c>
      <c r="G12" s="810">
        <f>'prix de base (2)'!I68</f>
        <v>4.8323770357789293E-2</v>
      </c>
      <c r="H12" s="810">
        <f>'prix de base (2)'!D68</f>
        <v>0.10891320458424571</v>
      </c>
      <c r="I12" s="811">
        <f>'prix de base (2)'!I94</f>
        <v>5.2531110625413248E-2</v>
      </c>
      <c r="J12" s="811">
        <f>'prix de base (2)'!D94</f>
        <v>6.366542983739451E-2</v>
      </c>
      <c r="K12" s="812">
        <f>'prix de base (2)'!I118</f>
        <v>6.7055989610843261E-2</v>
      </c>
      <c r="L12" s="812">
        <f>'prix de base (2)'!D118</f>
        <v>7.7238014659056747E-2</v>
      </c>
      <c r="M12" s="811">
        <f>'prix de base (2)'!I144</f>
        <v>6.2276373607435716E-2</v>
      </c>
      <c r="N12" s="811">
        <f>'prix de base (2)'!D144</f>
        <v>6.0471307013027192E-2</v>
      </c>
      <c r="O12" s="811">
        <f>'prix de base (2)'!I170</f>
        <v>5.9652644776211246E-2</v>
      </c>
      <c r="P12" s="811">
        <f>'prix de base (2)'!D170</f>
        <v>6.8267433319778206E-2</v>
      </c>
      <c r="Q12" s="811">
        <f>'prix de base (2)'!I196</f>
        <v>9.3174201006609447E-2</v>
      </c>
      <c r="R12" s="811">
        <f>'prix de base (2)'!D196</f>
        <v>0.10436453682754393</v>
      </c>
      <c r="S12" s="811">
        <f>'prix de base (2)'!I222</f>
        <v>6.8064394892390453E-2</v>
      </c>
      <c r="T12" s="815">
        <f>'prix de base (2)'!D222</f>
        <v>6.8562063317974126E-2</v>
      </c>
    </row>
    <row r="13" spans="2:20" ht="21.95" customHeight="1">
      <c r="B13" s="803" t="s">
        <v>84</v>
      </c>
      <c r="C13" s="814">
        <f>'prix de base (2)'!I17</f>
        <v>3.0749829943916871E-2</v>
      </c>
      <c r="D13" s="810">
        <f>'prix de base (2)'!D17</f>
        <v>3.0762258116722781E-2</v>
      </c>
      <c r="E13" s="810">
        <f>'prix de base (2)'!I43</f>
        <v>3.1807196909857414E-2</v>
      </c>
      <c r="F13" s="810">
        <f>'prix de base (2)'!D43</f>
        <v>3.4791286308774365E-2</v>
      </c>
      <c r="G13" s="810">
        <f>'prix de base (2)'!I69</f>
        <v>3.5666019731210821E-2</v>
      </c>
      <c r="H13" s="810">
        <f>'prix de base (2)'!D69</f>
        <v>2.677698303896273E-2</v>
      </c>
      <c r="I13" s="811">
        <f>'prix de base (2)'!I95</f>
        <v>2.2725854456584999E-2</v>
      </c>
      <c r="J13" s="811">
        <f>'prix de base (2)'!D95</f>
        <v>3.3653550239520519E-2</v>
      </c>
      <c r="K13" s="812">
        <f>'prix de base (2)'!I119</f>
        <v>2.6055188169657635E-2</v>
      </c>
      <c r="L13" s="812">
        <f>'prix de base (2)'!D119</f>
        <v>3.3361213999725838E-2</v>
      </c>
      <c r="M13" s="811">
        <f>'prix de base (2)'!I145</f>
        <v>3.5665119247667007E-2</v>
      </c>
      <c r="N13" s="811">
        <f>'prix de base (2)'!D145</f>
        <v>3.9320019184964639E-2</v>
      </c>
      <c r="O13" s="811">
        <f>'prix de base (2)'!I171</f>
        <v>2.0309819938312913E-2</v>
      </c>
      <c r="P13" s="811">
        <f>'prix de base (2)'!D171</f>
        <v>1.812289777222963E-2</v>
      </c>
      <c r="Q13" s="811">
        <f>'prix de base (2)'!I197</f>
        <v>2.8676717530219987E-2</v>
      </c>
      <c r="R13" s="811">
        <f>'prix de base (2)'!D197</f>
        <v>2.9771771263102282E-2</v>
      </c>
      <c r="S13" s="811">
        <f>'prix de base (2)'!I223</f>
        <v>2.9408201869228549E-2</v>
      </c>
      <c r="T13" s="815">
        <f>'prix de base (2)'!D223</f>
        <v>2.2388679685209772E-2</v>
      </c>
    </row>
    <row r="14" spans="2:20" ht="21.95" customHeight="1">
      <c r="B14" s="803" t="s">
        <v>85</v>
      </c>
      <c r="C14" s="814">
        <f>'prix de base (2)'!I18</f>
        <v>3.651877507773378E-3</v>
      </c>
      <c r="D14" s="810">
        <f>'prix de base (2)'!D18</f>
        <v>2.3368781270752437E-3</v>
      </c>
      <c r="E14" s="810">
        <f>'prix de base (2)'!I44</f>
        <v>1.6248747804592466E-3</v>
      </c>
      <c r="F14" s="810">
        <f>'prix de base (2)'!D44</f>
        <v>1.3430612815590517E-3</v>
      </c>
      <c r="G14" s="810">
        <f>'prix de base (2)'!I70</f>
        <v>9.44051303456328E-4</v>
      </c>
      <c r="H14" s="810">
        <f>'prix de base (2)'!D70</f>
        <v>1.0087607882819996E-3</v>
      </c>
      <c r="I14" s="811">
        <f>'prix de base (2)'!I96</f>
        <v>1.5733981910234134E-3</v>
      </c>
      <c r="J14" s="811">
        <f>'prix de base (2)'!D96</f>
        <v>8.9704802047017916E-4</v>
      </c>
      <c r="K14" s="812">
        <f>'prix de base (2)'!I120</f>
        <v>3.2712209371932098E-3</v>
      </c>
      <c r="L14" s="812">
        <f>'prix de base (2)'!D120</f>
        <v>2.1841103932561529E-3</v>
      </c>
      <c r="M14" s="811">
        <f>'prix de base (2)'!I146</f>
        <v>5.2537988073724862E-3</v>
      </c>
      <c r="N14" s="811">
        <f>'prix de base (2)'!D146</f>
        <v>4.461114830968115E-3</v>
      </c>
      <c r="O14" s="811">
        <f>'prix de base (2)'!I172</f>
        <v>2.1267431217358531E-3</v>
      </c>
      <c r="P14" s="811">
        <f>'prix de base (2)'!D172</f>
        <v>1.6612918987589172E-3</v>
      </c>
      <c r="Q14" s="811">
        <f>'prix de base (2)'!I198</f>
        <v>5.6681752862074398E-3</v>
      </c>
      <c r="R14" s="811">
        <f>'prix de base (2)'!D198</f>
        <v>2.881594495731046E-3</v>
      </c>
      <c r="S14" s="811">
        <f>'prix de base (2)'!I224</f>
        <v>1.0939552913331531E-3</v>
      </c>
      <c r="T14" s="815">
        <f>'prix de base (2)'!D224</f>
        <v>9.3649300686240891E-4</v>
      </c>
    </row>
    <row r="15" spans="2:20" ht="21.95" customHeight="1">
      <c r="B15" s="803" t="s">
        <v>86</v>
      </c>
      <c r="C15" s="814">
        <f>'prix de base (2)'!I19</f>
        <v>9.3359037163156366E-3</v>
      </c>
      <c r="D15" s="810">
        <f>'prix de base (2)'!D19</f>
        <v>1.0296445930055062E-2</v>
      </c>
      <c r="E15" s="810">
        <f>'prix de base (2)'!I45</f>
        <v>6.034441336542423E-3</v>
      </c>
      <c r="F15" s="810">
        <f>'prix de base (2)'!D45</f>
        <v>9.1931598463688129E-3</v>
      </c>
      <c r="G15" s="810">
        <f>'prix de base (2)'!I71</f>
        <v>8.0725234522117315E-3</v>
      </c>
      <c r="H15" s="810">
        <f>'prix de base (2)'!D71</f>
        <v>8.0663073896713802E-3</v>
      </c>
      <c r="I15" s="811">
        <f>'prix de base (2)'!I97</f>
        <v>4.9909168626359936E-3</v>
      </c>
      <c r="J15" s="811">
        <f>'prix de base (2)'!D97</f>
        <v>4.9235250796250633E-3</v>
      </c>
      <c r="K15" s="812">
        <f>'prix de base (2)'!I121</f>
        <v>7.340354746884028E-3</v>
      </c>
      <c r="L15" s="812">
        <f>'prix de base (2)'!D121</f>
        <v>1.2427200973361814E-2</v>
      </c>
      <c r="M15" s="811">
        <f>'prix de base (2)'!I147</f>
        <v>1.1460432067152066E-2</v>
      </c>
      <c r="N15" s="811">
        <f>'prix de base (2)'!D147</f>
        <v>1.3887729966874051E-2</v>
      </c>
      <c r="O15" s="811">
        <f>'prix de base (2)'!I173</f>
        <v>1.1002915137949865E-2</v>
      </c>
      <c r="P15" s="811">
        <f>'prix de base (2)'!D173</f>
        <v>7.212591772979891E-3</v>
      </c>
      <c r="Q15" s="811">
        <f>'prix de base (2)'!I199</f>
        <v>9.3053115440237411E-3</v>
      </c>
      <c r="R15" s="811">
        <f>'prix de base (2)'!D199</f>
        <v>1.0415280315221031E-2</v>
      </c>
      <c r="S15" s="811">
        <f>'prix de base (2)'!I225</f>
        <v>5.6207311050439348E-3</v>
      </c>
      <c r="T15" s="815">
        <f>'prix de base (2)'!D225</f>
        <v>5.9383662192462102E-3</v>
      </c>
    </row>
    <row r="16" spans="2:20" ht="21.95" customHeight="1">
      <c r="B16" s="803" t="s">
        <v>87</v>
      </c>
      <c r="C16" s="814">
        <f>'prix de base (2)'!I20</f>
        <v>1.4183332030550973E-2</v>
      </c>
      <c r="D16" s="810">
        <f>'prix de base (2)'!D20</f>
        <v>1.4132474872430578E-2</v>
      </c>
      <c r="E16" s="810">
        <f>'prix de base (2)'!I46</f>
        <v>1.5999965307140224E-2</v>
      </c>
      <c r="F16" s="810">
        <f>'prix de base (2)'!D46</f>
        <v>1.4473819629392631E-2</v>
      </c>
      <c r="G16" s="810">
        <f>'prix de base (2)'!I72</f>
        <v>1.1460567392529529E-2</v>
      </c>
      <c r="H16" s="810">
        <f>'prix de base (2)'!D72</f>
        <v>1.0478305869707156E-2</v>
      </c>
      <c r="I16" s="811">
        <f>'prix de base (2)'!I98</f>
        <v>9.0655395290198445E-3</v>
      </c>
      <c r="J16" s="811">
        <f>'prix de base (2)'!D98</f>
        <v>6.622718876654346E-3</v>
      </c>
      <c r="K16" s="812">
        <f>'prix de base (2)'!I122</f>
        <v>1.219301633447E-2</v>
      </c>
      <c r="L16" s="812">
        <f>'prix de base (2)'!D122</f>
        <v>1.1177442820158395E-2</v>
      </c>
      <c r="M16" s="811">
        <f>'prix de base (2)'!I148</f>
        <v>1.8300343636391311E-2</v>
      </c>
      <c r="N16" s="811">
        <f>'prix de base (2)'!D148</f>
        <v>1.8334146274727157E-2</v>
      </c>
      <c r="O16" s="811">
        <f>'prix de base (2)'!I174</f>
        <v>1.2375875887424911E-2</v>
      </c>
      <c r="P16" s="811">
        <f>'prix de base (2)'!D174</f>
        <v>1.04689760830709E-2</v>
      </c>
      <c r="Q16" s="811">
        <f>'prix de base (2)'!I200</f>
        <v>2.8923457929619586E-2</v>
      </c>
      <c r="R16" s="811">
        <f>'prix de base (2)'!D200</f>
        <v>2.990889402427073E-2</v>
      </c>
      <c r="S16" s="811">
        <f>'prix de base (2)'!I226</f>
        <v>7.8592705101086808E-3</v>
      </c>
      <c r="T16" s="815">
        <f>'prix de base (2)'!D226</f>
        <v>5.7930366300739441E-3</v>
      </c>
    </row>
    <row r="17" spans="2:20" ht="21.95" customHeight="1">
      <c r="B17" s="803" t="s">
        <v>88</v>
      </c>
      <c r="C17" s="814">
        <f>'prix de base (2)'!I21</f>
        <v>9.4535310758561888E-3</v>
      </c>
      <c r="D17" s="810">
        <f>'prix de base (2)'!D21</f>
        <v>1.0628342836387099E-2</v>
      </c>
      <c r="E17" s="810">
        <f>'prix de base (2)'!I47</f>
        <v>2.8672310451533767E-3</v>
      </c>
      <c r="F17" s="810">
        <f>'prix de base (2)'!D47</f>
        <v>5.1767832076338319E-3</v>
      </c>
      <c r="G17" s="810">
        <f>'prix de base (2)'!I73</f>
        <v>6.7316551481379607E-3</v>
      </c>
      <c r="H17" s="810">
        <f>'prix de base (2)'!D73</f>
        <v>5.8676077568561094E-3</v>
      </c>
      <c r="I17" s="811">
        <f>'prix de base (2)'!I99</f>
        <v>4.8409798037213113E-3</v>
      </c>
      <c r="J17" s="811">
        <f>'prix de base (2)'!D99</f>
        <v>5.6927500999420224E-3</v>
      </c>
      <c r="K17" s="812">
        <f>'prix de base (2)'!I123</f>
        <v>5.3893102676024797E-3</v>
      </c>
      <c r="L17" s="812">
        <f>'prix de base (2)'!D123</f>
        <v>7.1701663375502859E-3</v>
      </c>
      <c r="M17" s="811">
        <f>'prix de base (2)'!I149</f>
        <v>9.5858081316405643E-3</v>
      </c>
      <c r="N17" s="811">
        <f>'prix de base (2)'!D149</f>
        <v>9.1818281932598E-3</v>
      </c>
      <c r="O17" s="811">
        <f>'prix de base (2)'!I175</f>
        <v>8.326218550738014E-3</v>
      </c>
      <c r="P17" s="811">
        <f>'prix de base (2)'!D175</f>
        <v>7.7957777336447858E-3</v>
      </c>
      <c r="Q17" s="811">
        <f>'prix de base (2)'!I201</f>
        <v>1.5969586961140671E-3</v>
      </c>
      <c r="R17" s="811">
        <f>'prix de base (2)'!D201</f>
        <v>1.6515226676023279E-3</v>
      </c>
      <c r="S17" s="811">
        <f>'prix de base (2)'!I227</f>
        <v>4.014275464278726E-3</v>
      </c>
      <c r="T17" s="815">
        <f>'prix de base (2)'!D227</f>
        <v>4.7030647112819447E-3</v>
      </c>
    </row>
    <row r="18" spans="2:20" ht="21.95" customHeight="1">
      <c r="B18" s="803" t="s">
        <v>101</v>
      </c>
      <c r="C18" s="814">
        <f>'prix de base (2)'!I22</f>
        <v>3.2019050778223986E-2</v>
      </c>
      <c r="D18" s="810">
        <f>'prix de base (2)'!D22</f>
        <v>3.8735785002707648E-2</v>
      </c>
      <c r="E18" s="810">
        <f>'prix de base (2)'!I48</f>
        <v>3.8612934861058192E-2</v>
      </c>
      <c r="F18" s="810">
        <f>'prix de base (2)'!D48</f>
        <v>7.5375838514953802E-2</v>
      </c>
      <c r="G18" s="810">
        <f>'prix de base (2)'!I74</f>
        <v>2.4383760317145838E-2</v>
      </c>
      <c r="H18" s="810">
        <f>'prix de base (2)'!D74</f>
        <v>2.075905837796304E-2</v>
      </c>
      <c r="I18" s="811">
        <f>'prix de base (2)'!I100</f>
        <v>3.8981516488302143E-2</v>
      </c>
      <c r="J18" s="811">
        <f>'prix de base (2)'!D100</f>
        <v>4.7106244142140506E-2</v>
      </c>
      <c r="K18" s="812">
        <f>'prix de base (2)'!I124</f>
        <v>4.0417167743471212E-2</v>
      </c>
      <c r="L18" s="812">
        <f>'prix de base (2)'!D124</f>
        <v>4.2560918171886696E-2</v>
      </c>
      <c r="M18" s="811">
        <f>'prix de base (2)'!I150</f>
        <v>4.078208357197026E-2</v>
      </c>
      <c r="N18" s="811">
        <f>'prix de base (2)'!D150</f>
        <v>4.2806734998969975E-2</v>
      </c>
      <c r="O18" s="811">
        <f>'prix de base (2)'!I176</f>
        <v>3.5754666912799687E-2</v>
      </c>
      <c r="P18" s="811">
        <f>'prix de base (2)'!D176</f>
        <v>4.2698669390302722E-2</v>
      </c>
      <c r="Q18" s="811">
        <f>'prix de base (2)'!I202</f>
        <v>2.4082319908066356E-2</v>
      </c>
      <c r="R18" s="811">
        <f>'prix de base (2)'!D202</f>
        <v>3.4290772848080082E-2</v>
      </c>
      <c r="S18" s="811">
        <f>'prix de base (2)'!I228</f>
        <v>2.5197933847076109E-2</v>
      </c>
      <c r="T18" s="815">
        <f>'prix de base (2)'!D228</f>
        <v>2.9440107571060397E-2</v>
      </c>
    </row>
    <row r="19" spans="2:20" ht="21.95" customHeight="1">
      <c r="B19" s="803" t="s">
        <v>89</v>
      </c>
      <c r="C19" s="814">
        <f>'prix de base (2)'!I23</f>
        <v>1.6011644890361935E-2</v>
      </c>
      <c r="D19" s="810">
        <f>'prix de base (2)'!D23</f>
        <v>1.9053681747826488E-2</v>
      </c>
      <c r="E19" s="810">
        <f>'prix de base (2)'!I49</f>
        <v>2.3924686757549569E-2</v>
      </c>
      <c r="F19" s="810">
        <f>'prix de base (2)'!D49</f>
        <v>4.0255623538170311E-2</v>
      </c>
      <c r="G19" s="810">
        <f>'prix de base (2)'!I75</f>
        <v>2.44010717713657E-2</v>
      </c>
      <c r="H19" s="810">
        <f>'prix de base (2)'!D75</f>
        <v>2.7481750981993461E-2</v>
      </c>
      <c r="I19" s="811">
        <f>'prix de base (2)'!I101</f>
        <v>1.3578584663503736E-2</v>
      </c>
      <c r="J19" s="811">
        <f>'prix de base (2)'!D101</f>
        <v>1.1466007994448465E-2</v>
      </c>
      <c r="K19" s="812">
        <f>'prix de base (2)'!I125</f>
        <v>3.4521317067880232E-2</v>
      </c>
      <c r="L19" s="812">
        <f>'prix de base (2)'!D125</f>
        <v>3.4751117660246363E-2</v>
      </c>
      <c r="M19" s="811">
        <f>'prix de base (2)'!I151</f>
        <v>1.880169170851663E-2</v>
      </c>
      <c r="N19" s="811">
        <f>'prix de base (2)'!D151</f>
        <v>2.1773600683639618E-2</v>
      </c>
      <c r="O19" s="811">
        <f>'prix de base (2)'!I177</f>
        <v>5.9379590957688196E-2</v>
      </c>
      <c r="P19" s="811">
        <f>'prix de base (2)'!D177</f>
        <v>4.2676602894493779E-2</v>
      </c>
      <c r="Q19" s="811">
        <f>'prix de base (2)'!I203</f>
        <v>1.3696376800005483E-2</v>
      </c>
      <c r="R19" s="811">
        <f>'prix de base (2)'!D203</f>
        <v>1.5886075183603344E-2</v>
      </c>
      <c r="S19" s="811">
        <f>'prix de base (2)'!I229</f>
        <v>8.3792254100779305E-3</v>
      </c>
      <c r="T19" s="815">
        <f>'prix de base (2)'!D229</f>
        <v>8.489104242288421E-3</v>
      </c>
    </row>
    <row r="20" spans="2:20" ht="21.95" customHeight="1">
      <c r="B20" s="803" t="s">
        <v>102</v>
      </c>
      <c r="C20" s="814">
        <f>'prix de base (2)'!I24</f>
        <v>2.3204074838696365E-4</v>
      </c>
      <c r="D20" s="810">
        <f>'prix de base (2)'!D24</f>
        <v>2.5171396008100171E-4</v>
      </c>
      <c r="E20" s="810">
        <f>'prix de base (2)'!I50</f>
        <v>5.1409862064906624E-5</v>
      </c>
      <c r="F20" s="810">
        <f>'prix de base (2)'!D50</f>
        <v>2.3310957578203428E-4</v>
      </c>
      <c r="G20" s="810">
        <f>'prix de base (2)'!I76</f>
        <v>7.00536847430307E-4</v>
      </c>
      <c r="H20" s="810">
        <f>'prix de base (2)'!D76</f>
        <v>3.8146063523587787E-4</v>
      </c>
      <c r="I20" s="811">
        <f>'prix de base (2)'!I102</f>
        <v>2.9113992022268338E-6</v>
      </c>
      <c r="J20" s="811">
        <f>'prix de base (2)'!D102</f>
        <v>1.862960333420897E-6</v>
      </c>
      <c r="K20" s="812">
        <f>'prix de base (2)'!I126</f>
        <v>0</v>
      </c>
      <c r="L20" s="812">
        <f>'prix de base (2)'!D126</f>
        <v>0</v>
      </c>
      <c r="M20" s="811">
        <f>'prix de base (2)'!I152</f>
        <v>7.2336396854029276E-4</v>
      </c>
      <c r="N20" s="811">
        <f>'prix de base (2)'!D152</f>
        <v>3.2415896746719344E-4</v>
      </c>
      <c r="O20" s="811">
        <f>'prix de base (2)'!I178</f>
        <v>1.0768319603725839E-3</v>
      </c>
      <c r="P20" s="811">
        <f>'prix de base (2)'!D178</f>
        <v>1.2703996872862309E-3</v>
      </c>
      <c r="Q20" s="811">
        <f>'prix de base (2)'!I204</f>
        <v>1.7089057291749961E-3</v>
      </c>
      <c r="R20" s="811">
        <f>'prix de base (2)'!D204</f>
        <v>1.4135743467511988E-3</v>
      </c>
      <c r="S20" s="811">
        <f>'prix de base (2)'!I230</f>
        <v>3.6371994496056854E-4</v>
      </c>
      <c r="T20" s="815">
        <f>'prix de base (2)'!D230</f>
        <v>3.7781165783257442E-4</v>
      </c>
    </row>
    <row r="21" spans="2:20" ht="21.95" customHeight="1">
      <c r="B21" s="803" t="s">
        <v>90</v>
      </c>
      <c r="C21" s="814">
        <f>'prix de base (2)'!I25</f>
        <v>5.8608012098285069E-4</v>
      </c>
      <c r="D21" s="810">
        <f>'prix de base (2)'!D25</f>
        <v>5.8287617783382673E-4</v>
      </c>
      <c r="E21" s="810">
        <f>'prix de base (2)'!I51</f>
        <v>4.4186313047303095E-4</v>
      </c>
      <c r="F21" s="810">
        <f>'prix de base (2)'!D51</f>
        <v>2.9806698721536793E-4</v>
      </c>
      <c r="G21" s="810">
        <f>'prix de base (2)'!I77</f>
        <v>2.2820343651601214E-3</v>
      </c>
      <c r="H21" s="810">
        <f>'prix de base (2)'!D77</f>
        <v>1.2172310198666041E-3</v>
      </c>
      <c r="I21" s="811">
        <f>'prix de base (2)'!I103</f>
        <v>1.6199885437835358E-5</v>
      </c>
      <c r="J21" s="811">
        <f>'prix de base (2)'!D103</f>
        <v>1.3156704300229293E-5</v>
      </c>
      <c r="K21" s="812">
        <f>'prix de base (2)'!I127</f>
        <v>3.3750956024964397E-3</v>
      </c>
      <c r="L21" s="812">
        <f>'prix de base (2)'!D127</f>
        <v>2.5756509343173415E-3</v>
      </c>
      <c r="M21" s="811">
        <f>'prix de base (2)'!I153</f>
        <v>6.7895900346003459E-4</v>
      </c>
      <c r="N21" s="811">
        <f>'prix de base (2)'!D153</f>
        <v>1.5037719802279989E-3</v>
      </c>
      <c r="O21" s="811">
        <f>'prix de base (2)'!I179</f>
        <v>8.9992385259708794E-4</v>
      </c>
      <c r="P21" s="811">
        <f>'prix de base (2)'!D179</f>
        <v>6.6514723081239377E-4</v>
      </c>
      <c r="Q21" s="811">
        <f>'prix de base (2)'!I205</f>
        <v>8.8415309784856079E-4</v>
      </c>
      <c r="R21" s="811">
        <f>'prix de base (2)'!D205</f>
        <v>4.5774804095937539E-4</v>
      </c>
      <c r="S21" s="811">
        <f>'prix de base (2)'!I231</f>
        <v>3.9540178474364114E-4</v>
      </c>
      <c r="T21" s="815">
        <f>'prix de base (2)'!D231</f>
        <v>3.6898322484547414E-4</v>
      </c>
    </row>
    <row r="22" spans="2:20" ht="21.95" customHeight="1">
      <c r="B22" s="803" t="s">
        <v>103</v>
      </c>
      <c r="C22" s="814">
        <f>'prix de base (2)'!I26</f>
        <v>1.1420838248526169E-4</v>
      </c>
      <c r="D22" s="810">
        <f>'prix de base (2)'!D26</f>
        <v>1.404166843657793E-4</v>
      </c>
      <c r="E22" s="810">
        <f>'prix de base (2)'!I52</f>
        <v>1.271641994467728E-4</v>
      </c>
      <c r="F22" s="810">
        <f>'prix de base (2)'!D52</f>
        <v>1.3590380406264843E-4</v>
      </c>
      <c r="G22" s="810">
        <f>'prix de base (2)'!I78</f>
        <v>1.0575375033420723E-3</v>
      </c>
      <c r="H22" s="810">
        <f>'prix de base (2)'!D78</f>
        <v>6.4199593976406965E-4</v>
      </c>
      <c r="I22" s="811">
        <f>'prix de base (2)'!I104</f>
        <v>2.0834825002255986E-4</v>
      </c>
      <c r="J22" s="811">
        <f>'prix de base (2)'!D104</f>
        <v>1.5584170610168294E-4</v>
      </c>
      <c r="K22" s="812">
        <f>'prix de base (2)'!I128</f>
        <v>2.2755859042129889E-4</v>
      </c>
      <c r="L22" s="812">
        <f>'prix de base (2)'!D128</f>
        <v>3.2762737753199285E-4</v>
      </c>
      <c r="M22" s="811">
        <f>'prix de base (2)'!I154</f>
        <v>1.0290656730928213E-4</v>
      </c>
      <c r="N22" s="811">
        <f>'prix de base (2)'!D154</f>
        <v>2.3042761621839565E-4</v>
      </c>
      <c r="O22" s="811">
        <f>'prix de base (2)'!I180</f>
        <v>4.5765358315834814E-4</v>
      </c>
      <c r="P22" s="811">
        <f>'prix de base (2)'!D180</f>
        <v>2.0490317536874691E-4</v>
      </c>
      <c r="Q22" s="811">
        <f>'prix de base (2)'!I206</f>
        <v>5.8029686525461091E-4</v>
      </c>
      <c r="R22" s="811">
        <f>'prix de base (2)'!D206</f>
        <v>3.5288945888938629E-4</v>
      </c>
      <c r="S22" s="811">
        <f>'prix de base (2)'!I232</f>
        <v>6.8643986196657256E-5</v>
      </c>
      <c r="T22" s="815">
        <f>'prix de base (2)'!D232</f>
        <v>4.3010314552539929E-5</v>
      </c>
    </row>
    <row r="23" spans="2:20" ht="21.95" customHeight="1">
      <c r="B23" s="803" t="s">
        <v>104</v>
      </c>
      <c r="C23" s="814">
        <f>'prix de base (2)'!I27</f>
        <v>5.610561187058252E-5</v>
      </c>
      <c r="D23" s="810">
        <f>'prix de base (2)'!D27</f>
        <v>3.4922912157303235E-4</v>
      </c>
      <c r="E23" s="810">
        <f>'prix de base (2)'!I53</f>
        <v>5.9727723002295306E-4</v>
      </c>
      <c r="F23" s="810">
        <f>'prix de base (2)'!D53</f>
        <v>1.3901807428455862E-3</v>
      </c>
      <c r="G23" s="810">
        <f>'prix de base (2)'!I79</f>
        <v>1.7359541592692259E-3</v>
      </c>
      <c r="H23" s="810">
        <f>'prix de base (2)'!D79</f>
        <v>1.6194756963178656E-3</v>
      </c>
      <c r="I23" s="811">
        <f>'prix de base (2)'!I105</f>
        <v>6.6168815411704759E-4</v>
      </c>
      <c r="J23" s="811">
        <f>'prix de base (2)'!D105</f>
        <v>4.9671814166212783E-4</v>
      </c>
      <c r="K23" s="812">
        <f>'prix de base (2)'!I129</f>
        <v>4.7173053547257569E-4</v>
      </c>
      <c r="L23" s="812">
        <f>'prix de base (2)'!D129</f>
        <v>5.874301645563294E-4</v>
      </c>
      <c r="M23" s="811">
        <f>'prix de base (2)'!I155</f>
        <v>2.328616012578629E-3</v>
      </c>
      <c r="N23" s="811">
        <f>'prix de base (2)'!D155</f>
        <v>2.2731831325175878E-3</v>
      </c>
      <c r="O23" s="811">
        <f>'prix de base (2)'!I181</f>
        <v>1.6152479405588758E-4</v>
      </c>
      <c r="P23" s="811">
        <f>'prix de base (2)'!D181</f>
        <v>4.8861526434085798E-4</v>
      </c>
      <c r="Q23" s="811">
        <f>'prix de base (2)'!I207</f>
        <v>6.3969733177673653E-5</v>
      </c>
      <c r="R23" s="811">
        <f>'prix de base (2)'!D207</f>
        <v>2.6214645517497267E-5</v>
      </c>
      <c r="S23" s="811">
        <f>'prix de base (2)'!I233</f>
        <v>3.32348711449879E-5</v>
      </c>
      <c r="T23" s="815">
        <f>'prix de base (2)'!D233</f>
        <v>1.9467826586939126E-5</v>
      </c>
    </row>
    <row r="24" spans="2:20" ht="21.95" customHeight="1">
      <c r="B24" s="804" t="s">
        <v>91</v>
      </c>
      <c r="C24" s="814">
        <f>'prix de base (2)'!I28</f>
        <v>1.0283648123907431E-3</v>
      </c>
      <c r="D24" s="810">
        <f>'prix de base (2)'!D28</f>
        <v>8.1826074577100779E-4</v>
      </c>
      <c r="E24" s="810">
        <f>'prix de base (2)'!I54</f>
        <v>8.6923951392825396E-4</v>
      </c>
      <c r="F24" s="810">
        <f>'prix de base (2)'!D54</f>
        <v>1.8132792297985909E-3</v>
      </c>
      <c r="G24" s="810">
        <f>'prix de base (2)'!I80</f>
        <v>1.8600195811782176E-3</v>
      </c>
      <c r="H24" s="810">
        <f>'prix de base (2)'!D80</f>
        <v>2.2921228483793695E-3</v>
      </c>
      <c r="I24" s="811">
        <f>'prix de base (2)'!I106</f>
        <v>7.5167946363025647E-3</v>
      </c>
      <c r="J24" s="811">
        <f>'prix de base (2)'!D106</f>
        <v>7.0978045693864686E-3</v>
      </c>
      <c r="K24" s="812">
        <f>'prix de base (2)'!I130</f>
        <v>3.7377583028039172E-3</v>
      </c>
      <c r="L24" s="812">
        <f>'prix de base (2)'!D130</f>
        <v>2.5919611101975454E-3</v>
      </c>
      <c r="M24" s="811">
        <f>'prix de base (2)'!I156</f>
        <v>1.1668589060678978E-3</v>
      </c>
      <c r="N24" s="811">
        <f>'prix de base (2)'!D156</f>
        <v>1.043821272290593E-3</v>
      </c>
      <c r="O24" s="811">
        <f>'prix de base (2)'!I182</f>
        <v>1.5229480582412257E-3</v>
      </c>
      <c r="P24" s="811">
        <f>'prix de base (2)'!D182</f>
        <v>1.2105049129476741E-3</v>
      </c>
      <c r="Q24" s="811">
        <f>'prix de base (2)'!I208</f>
        <v>2.0104773284411719E-4</v>
      </c>
      <c r="R24" s="811">
        <f>'prix de base (2)'!D208</f>
        <v>8.8726492520759979E-5</v>
      </c>
      <c r="S24" s="811">
        <f>'prix de base (2)'!I234</f>
        <v>2.3578122136598428E-3</v>
      </c>
      <c r="T24" s="815">
        <f>'prix de base (2)'!D234</f>
        <v>1.4313379942932105E-3</v>
      </c>
    </row>
    <row r="25" spans="2:20" ht="21.95" customHeight="1">
      <c r="B25" s="805" t="s">
        <v>92</v>
      </c>
      <c r="C25" s="821">
        <f>SUM(C12:C24)</f>
        <v>0.16800740826858107</v>
      </c>
      <c r="D25" s="822">
        <f>SUM(D12:D24)</f>
        <v>0.17346131422476624</v>
      </c>
      <c r="E25" s="822">
        <f t="shared" ref="E25:F25" si="0">SUM(E12:E24)</f>
        <v>0.17905455266345138</v>
      </c>
      <c r="F25" s="822">
        <f t="shared" si="0"/>
        <v>0.22976788551647825</v>
      </c>
      <c r="G25" s="822">
        <f t="shared" ref="G25" si="1">SUM(G12:G24)</f>
        <v>0.16761950193022709</v>
      </c>
      <c r="H25" s="822">
        <f t="shared" ref="H25" si="2">SUM(H12:H24)</f>
        <v>0.21550426492724536</v>
      </c>
      <c r="I25" s="822">
        <f t="shared" ref="I25" si="3">SUM(I12:I24)</f>
        <v>0.15669384294528688</v>
      </c>
      <c r="J25" s="822">
        <f t="shared" ref="J25" si="4">SUM(J12:J24)</f>
        <v>0.18179265837197955</v>
      </c>
      <c r="K25" s="822">
        <f t="shared" ref="K25" si="5">SUM(K12:K24)</f>
        <v>0.2040557079091963</v>
      </c>
      <c r="L25" s="822">
        <f t="shared" ref="L25" si="6">SUM(L12:L24)</f>
        <v>0.22695285460184553</v>
      </c>
      <c r="M25" s="822">
        <f t="shared" ref="M25:O25" si="7">SUM(M12:M24)</f>
        <v>0.20712635523610223</v>
      </c>
      <c r="N25" s="822">
        <f t="shared" ref="N25:P25" si="8">SUM(N12:N24)</f>
        <v>0.2156118441151523</v>
      </c>
      <c r="O25" s="822">
        <f t="shared" si="7"/>
        <v>0.21304735753128584</v>
      </c>
      <c r="P25" s="822">
        <f t="shared" si="8"/>
        <v>0.20274381113601472</v>
      </c>
      <c r="Q25" s="822">
        <f t="shared" ref="Q25" si="9">SUM(Q12:Q24)</f>
        <v>0.2085618918591661</v>
      </c>
      <c r="R25" s="822">
        <f t="shared" ref="R25" si="10">SUM(R12:R24)</f>
        <v>0.23150960060979306</v>
      </c>
      <c r="S25" s="822">
        <f t="shared" ref="S25" si="11">SUM(S12:S24)</f>
        <v>0.15285680119024325</v>
      </c>
      <c r="T25" s="823">
        <f t="shared" ref="T25" si="12">SUM(T12:T24)</f>
        <v>0.14849152640210792</v>
      </c>
    </row>
    <row r="26" spans="2:20" ht="18.75" customHeight="1">
      <c r="B26" s="787" t="s">
        <v>97</v>
      </c>
    </row>
  </sheetData>
  <mergeCells count="9">
    <mergeCell ref="Q3:R3"/>
    <mergeCell ref="S3:T3"/>
    <mergeCell ref="C3:D3"/>
    <mergeCell ref="E3:F3"/>
    <mergeCell ref="G3:H3"/>
    <mergeCell ref="I3:J3"/>
    <mergeCell ref="K3:L3"/>
    <mergeCell ref="M3:N3"/>
    <mergeCell ref="O3:P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A51AF-EFC8-41A0-826B-340D6B391A8D}">
  <sheetPr codeName="Feuil8"/>
  <dimension ref="B2:T28"/>
  <sheetViews>
    <sheetView tabSelected="1" workbookViewId="0">
      <selection activeCell="U6" sqref="U6"/>
    </sheetView>
  </sheetViews>
  <sheetFormatPr baseColWidth="10" defaultRowHeight="15"/>
  <cols>
    <col min="1" max="1" width="4.7109375" customWidth="1"/>
    <col min="2" max="2" width="44.28515625" customWidth="1"/>
    <col min="3" max="20" width="7.7109375" customWidth="1"/>
  </cols>
  <sheetData>
    <row r="2" spans="2:20" ht="7.5" customHeight="1"/>
    <row r="3" spans="2:20" ht="21.6" customHeight="1">
      <c r="B3" s="734"/>
      <c r="C3" s="847" t="s">
        <v>93</v>
      </c>
      <c r="D3" s="845"/>
      <c r="E3" s="845" t="s">
        <v>94</v>
      </c>
      <c r="F3" s="845"/>
      <c r="G3" s="845" t="s">
        <v>70</v>
      </c>
      <c r="H3" s="845"/>
      <c r="I3" s="845" t="s">
        <v>72</v>
      </c>
      <c r="J3" s="845"/>
      <c r="K3" s="848" t="s">
        <v>95</v>
      </c>
      <c r="L3" s="848"/>
      <c r="M3" s="845" t="s">
        <v>96</v>
      </c>
      <c r="N3" s="845"/>
      <c r="O3" s="845" t="s">
        <v>75</v>
      </c>
      <c r="P3" s="845"/>
      <c r="Q3" s="845" t="s">
        <v>77</v>
      </c>
      <c r="R3" s="845"/>
      <c r="S3" s="845" t="s">
        <v>162</v>
      </c>
      <c r="T3" s="846"/>
    </row>
    <row r="4" spans="2:20" ht="21.6" customHeight="1">
      <c r="B4" s="738"/>
      <c r="C4" s="839">
        <v>2010</v>
      </c>
      <c r="D4" s="840">
        <v>2021</v>
      </c>
      <c r="E4" s="840">
        <v>2010</v>
      </c>
      <c r="F4" s="840">
        <v>2021</v>
      </c>
      <c r="G4" s="840">
        <v>2010</v>
      </c>
      <c r="H4" s="840">
        <v>2021</v>
      </c>
      <c r="I4" s="840">
        <v>2010</v>
      </c>
      <c r="J4" s="840">
        <v>2021</v>
      </c>
      <c r="K4" s="841">
        <v>2010</v>
      </c>
      <c r="L4" s="841">
        <v>2021</v>
      </c>
      <c r="M4" s="840">
        <v>2010</v>
      </c>
      <c r="N4" s="840">
        <v>2021</v>
      </c>
      <c r="O4" s="840">
        <v>2010</v>
      </c>
      <c r="P4" s="840">
        <v>2021</v>
      </c>
      <c r="Q4" s="840">
        <v>2010</v>
      </c>
      <c r="R4" s="840">
        <v>2020</v>
      </c>
      <c r="S4" s="840">
        <v>2010</v>
      </c>
      <c r="T4" s="842">
        <v>2021</v>
      </c>
    </row>
    <row r="5" spans="2:20" ht="21.6" customHeight="1">
      <c r="B5" s="737" t="s">
        <v>10</v>
      </c>
      <c r="C5" s="739">
        <f>'total économie (2)'!F8</f>
        <v>0.51778229113147611</v>
      </c>
      <c r="D5" s="741">
        <f>'total économie (2)'!C8</f>
        <v>0.53276405532439097</v>
      </c>
      <c r="E5" s="739">
        <f>'total économie (2)'!F32</f>
        <v>0.56526478495915122</v>
      </c>
      <c r="F5" s="740">
        <f>'total économie (2)'!C32</f>
        <v>0.58618063678449839</v>
      </c>
      <c r="G5" s="741">
        <f>'total économie (2)'!F176</f>
        <v>0.51434738987840445</v>
      </c>
      <c r="H5" s="741">
        <f>'total économie (2)'!C176</f>
        <v>0.50952497461234503</v>
      </c>
      <c r="I5" s="745">
        <f>'total économie (2)'!F200</f>
        <v>0.44005523381394462</v>
      </c>
      <c r="J5" s="746">
        <f>'total économie (2)'!C200</f>
        <v>0.4458272198738964</v>
      </c>
      <c r="K5" s="813">
        <f>'total économie (2)'!F80</f>
        <v>0.49165484747788263</v>
      </c>
      <c r="L5" s="813">
        <f>'total économie (2)'!C80</f>
        <v>0.5105457975517782</v>
      </c>
      <c r="M5" s="745">
        <f>'total économie (2)'!F128</f>
        <v>0.53712171844288725</v>
      </c>
      <c r="N5" s="746">
        <f>'total économie (2)'!C128</f>
        <v>0.5439447690445891</v>
      </c>
      <c r="O5" s="742">
        <f>'total économie (2)'!F152</f>
        <v>0.51841085600089576</v>
      </c>
      <c r="P5" s="742">
        <f>'total économie (2)'!C152</f>
        <v>0.54500995342807101</v>
      </c>
      <c r="Q5" s="745">
        <f>'total économie (2)'!F56</f>
        <v>0.4839170507897228</v>
      </c>
      <c r="R5" s="746">
        <f>'total économie (2)'!C56</f>
        <v>0.47412019812097617</v>
      </c>
      <c r="S5" s="742">
        <f>'total économie (2)'!F104</f>
        <v>0.51450984795854837</v>
      </c>
      <c r="T5" s="746">
        <f>'total économie (2)'!C104</f>
        <v>0.52379184869517315</v>
      </c>
    </row>
    <row r="6" spans="2:20" ht="21.6" customHeight="1">
      <c r="B6" s="735" t="s">
        <v>98</v>
      </c>
      <c r="C6" s="814">
        <f>'total économie (2)'!F9</f>
        <v>1.51759615453941E-2</v>
      </c>
      <c r="D6" s="810">
        <f>'total économie (2)'!C9</f>
        <v>1.4282675083940762E-2</v>
      </c>
      <c r="E6" s="814">
        <f>'total économie (2)'!F33</f>
        <v>1.4932993333151992E-2</v>
      </c>
      <c r="F6" s="826">
        <f>'total économie (2)'!C33</f>
        <v>1.4827898516752772E-2</v>
      </c>
      <c r="G6" s="810">
        <f>'total économie (2)'!F177</f>
        <v>1.7246451112806409E-2</v>
      </c>
      <c r="H6" s="810">
        <f>'total économie (2)'!C177</f>
        <v>2.0416497854107363E-2</v>
      </c>
      <c r="I6" s="828">
        <f>'total économie (2)'!F201</f>
        <v>1.3541448275304641E-2</v>
      </c>
      <c r="J6" s="815">
        <f>'total économie (2)'!C201</f>
        <v>1.3085128466738849E-2</v>
      </c>
      <c r="K6" s="812">
        <f>'total économie (2)'!F81</f>
        <v>1.5801694247891233E-2</v>
      </c>
      <c r="L6" s="812">
        <f>'total économie (2)'!C81</f>
        <v>1.5214887079320416E-2</v>
      </c>
      <c r="M6" s="828">
        <f>'total économie (2)'!F129</f>
        <v>1.3929797830119332E-2</v>
      </c>
      <c r="N6" s="815">
        <f>'total économie (2)'!C129</f>
        <v>1.4796986015416676E-2</v>
      </c>
      <c r="O6" s="811">
        <f>'total économie (2)'!F153</f>
        <v>1.8683986414730722E-2</v>
      </c>
      <c r="P6" s="811">
        <f>'total économie (2)'!C153</f>
        <v>1.8224772772202122E-2</v>
      </c>
      <c r="Q6" s="828">
        <f>'total économie (2)'!F57</f>
        <v>6.6755850174556059E-3</v>
      </c>
      <c r="R6" s="815">
        <f>'total économie (2)'!C57</f>
        <v>6.9080781179172253E-3</v>
      </c>
      <c r="S6" s="811">
        <f>'total économie (2)'!F105</f>
        <v>1.0285613005355767E-2</v>
      </c>
      <c r="T6" s="815">
        <f>'total économie (2)'!C105</f>
        <v>9.1375100035423328E-3</v>
      </c>
    </row>
    <row r="7" spans="2:20" ht="21.6" customHeight="1">
      <c r="B7" s="735" t="s">
        <v>80</v>
      </c>
      <c r="C7" s="814">
        <f>'total économie (2)'!F10</f>
        <v>1.6407942245102752E-2</v>
      </c>
      <c r="D7" s="810">
        <f>'total économie (2)'!C10</f>
        <v>1.4201108477410776E-2</v>
      </c>
      <c r="E7" s="814">
        <f>'total économie (2)'!F34</f>
        <v>2.2058569933678263E-2</v>
      </c>
      <c r="F7" s="826">
        <f>'total économie (2)'!C34</f>
        <v>1.6680734068655813E-2</v>
      </c>
      <c r="G7" s="810">
        <f>'total économie (2)'!F178</f>
        <v>2.0305104951884277E-2</v>
      </c>
      <c r="H7" s="810">
        <f>'total économie (2)'!C178</f>
        <v>1.9395379183701388E-2</v>
      </c>
      <c r="I7" s="828">
        <f>'total économie (2)'!F202</f>
        <v>2.6362833074906462E-2</v>
      </c>
      <c r="J7" s="815">
        <f>'total économie (2)'!C202</f>
        <v>1.5567901674165517E-2</v>
      </c>
      <c r="K7" s="812">
        <f>'total économie (2)'!F82</f>
        <v>1.4498358896860231E-2</v>
      </c>
      <c r="L7" s="812">
        <f>'total économie (2)'!C82</f>
        <v>9.5250010318784287E-3</v>
      </c>
      <c r="M7" s="828">
        <f>'total économie (2)'!F130</f>
        <v>2.1119001061634148E-2</v>
      </c>
      <c r="N7" s="815">
        <f>'total économie (2)'!C130</f>
        <v>1.7401828779877178E-2</v>
      </c>
      <c r="O7" s="811">
        <f>'total économie (2)'!F154</f>
        <v>3.254153787691149E-2</v>
      </c>
      <c r="P7" s="811">
        <f>'total économie (2)'!C154</f>
        <v>2.434509661491497E-2</v>
      </c>
      <c r="Q7" s="828">
        <f>'total économie (2)'!F58</f>
        <v>1.8713933925848046E-2</v>
      </c>
      <c r="R7" s="815">
        <f>'total économie (2)'!C58</f>
        <v>8.069306875826382E-3</v>
      </c>
      <c r="S7" s="811">
        <f>'total économie (2)'!F106</f>
        <v>1.8336653277945987E-2</v>
      </c>
      <c r="T7" s="815">
        <f>'total économie (2)'!C106</f>
        <v>1.2805547936337645E-2</v>
      </c>
    </row>
    <row r="8" spans="2:20" ht="21.6" customHeight="1">
      <c r="B8" s="735" t="s">
        <v>81</v>
      </c>
      <c r="C8" s="814">
        <f>'total économie (2)'!F11</f>
        <v>0.19090546766008978</v>
      </c>
      <c r="D8" s="810">
        <f>'total économie (2)'!C11</f>
        <v>0.19612225735878061</v>
      </c>
      <c r="E8" s="814">
        <f>'total économie (2)'!F35</f>
        <v>0.19394980075444987</v>
      </c>
      <c r="F8" s="826">
        <f>'total économie (2)'!C35</f>
        <v>0.18828495668590975</v>
      </c>
      <c r="G8" s="810">
        <f>'total économie (2)'!F179</f>
        <v>0.20300944652813721</v>
      </c>
      <c r="H8" s="810">
        <f>'total économie (2)'!C179</f>
        <v>0.21023091804216018</v>
      </c>
      <c r="I8" s="828">
        <f>'total économie (2)'!F203</f>
        <v>0.1485936217468842</v>
      </c>
      <c r="J8" s="815">
        <f>'total économie (2)'!C203</f>
        <v>0.13535775186935922</v>
      </c>
      <c r="K8" s="812">
        <f>'total économie (2)'!F83</f>
        <v>0.17197349774328505</v>
      </c>
      <c r="L8" s="812">
        <f>'total économie (2)'!C83</f>
        <v>0.17159830824139732</v>
      </c>
      <c r="M8" s="828">
        <f>'total économie (2)'!F131</f>
        <v>0.20852665211160881</v>
      </c>
      <c r="N8" s="815">
        <f>'total économie (2)'!C131</f>
        <v>0.21204894777540059</v>
      </c>
      <c r="O8" s="811">
        <f>'total économie (2)'!F155</f>
        <v>0.15620599801174631</v>
      </c>
      <c r="P8" s="811">
        <f>'total économie (2)'!C155</f>
        <v>0.16964445803239347</v>
      </c>
      <c r="Q8" s="828">
        <f>'total économie (2)'!F59</f>
        <v>0.14672218553731284</v>
      </c>
      <c r="R8" s="815">
        <f>'total économie (2)'!C59</f>
        <v>0.13553238085421662</v>
      </c>
      <c r="S8" s="811">
        <f>'total économie (2)'!F107</f>
        <v>0.19789544562819023</v>
      </c>
      <c r="T8" s="815">
        <f>'total économie (2)'!C107</f>
        <v>0.18629398119116808</v>
      </c>
    </row>
    <row r="9" spans="2:20" ht="21.6" customHeight="1">
      <c r="B9" s="735" t="s">
        <v>82</v>
      </c>
      <c r="C9" s="814">
        <f>'total économie (2)'!F12</f>
        <v>3.3217874011576075E-2</v>
      </c>
      <c r="D9" s="810">
        <f>'total économie (2)'!C12</f>
        <v>3.9749824241097471E-2</v>
      </c>
      <c r="E9" s="814">
        <f>'total économie (2)'!F36</f>
        <v>1.578487811228272E-2</v>
      </c>
      <c r="F9" s="826">
        <f>'total économie (2)'!C36</f>
        <v>1.1723770073490474E-2</v>
      </c>
      <c r="G9" s="810">
        <f>'total économie (2)'!F180</f>
        <v>3.2120010891348978E-2</v>
      </c>
      <c r="H9" s="810">
        <f>'total économie (2)'!C180</f>
        <v>1.978908514993186E-2</v>
      </c>
      <c r="I9" s="828">
        <f>'total économie (2)'!F204</f>
        <v>1.2615117294412757E-2</v>
      </c>
      <c r="J9" s="815">
        <f>'total économie (2)'!C204</f>
        <v>1.122098820691648E-2</v>
      </c>
      <c r="K9" s="812">
        <f>'total économie (2)'!F84</f>
        <v>2.1403984227437802E-2</v>
      </c>
      <c r="L9" s="812">
        <f>'total économie (2)'!C84</f>
        <v>2.6451855162579578E-2</v>
      </c>
      <c r="M9" s="828">
        <f>'total économie (2)'!F132</f>
        <v>2.1182522258797444E-2</v>
      </c>
      <c r="N9" s="815">
        <f>'total économie (2)'!C132</f>
        <v>2.317178533161806E-2</v>
      </c>
      <c r="O9" s="811">
        <f>'total économie (2)'!F156</f>
        <v>1.0164353257716358E-2</v>
      </c>
      <c r="P9" s="811">
        <f>'total économie (2)'!C156</f>
        <v>8.5793722674047061E-3</v>
      </c>
      <c r="Q9" s="828">
        <f>'total économie (2)'!F60</f>
        <v>2.6304860857344139E-2</v>
      </c>
      <c r="R9" s="815">
        <f>'total économie (2)'!C60</f>
        <v>2.5727686730349992E-2</v>
      </c>
      <c r="S9" s="811">
        <f>'total économie (2)'!F108</f>
        <v>1.6207880210476387E-2</v>
      </c>
      <c r="T9" s="815">
        <f>'total économie (2)'!C108</f>
        <v>1.5737458389174074E-2</v>
      </c>
    </row>
    <row r="10" spans="2:20" ht="21.6" customHeight="1">
      <c r="B10" s="735" t="s">
        <v>99</v>
      </c>
      <c r="C10" s="814">
        <f>'total économie (2)'!F13</f>
        <v>1.4368245211368969E-2</v>
      </c>
      <c r="D10" s="810">
        <f>'total économie (2)'!C13</f>
        <v>1.4241776433438737E-2</v>
      </c>
      <c r="E10" s="814">
        <f>'total économie (2)'!F37</f>
        <v>1.450895879015336E-2</v>
      </c>
      <c r="F10" s="826">
        <f>'total économie (2)'!C37</f>
        <v>1.4939955961881442E-2</v>
      </c>
      <c r="G10" s="810">
        <f>'total économie (2)'!F181</f>
        <v>8.5163971221327416E-3</v>
      </c>
      <c r="H10" s="810">
        <f>'total économie (2)'!C181</f>
        <v>1.0498036512621918E-2</v>
      </c>
      <c r="I10" s="828">
        <f>'total économie (2)'!F205</f>
        <v>4.7904005416983062E-3</v>
      </c>
      <c r="J10" s="815">
        <f>'total économie (2)'!C205</f>
        <v>4.6279226206091522E-3</v>
      </c>
      <c r="K10" s="812">
        <f>'total économie (2)'!F85</f>
        <v>9.7091695299845859E-3</v>
      </c>
      <c r="L10" s="812">
        <f>'total économie (2)'!C85</f>
        <v>9.6102277754952815E-3</v>
      </c>
      <c r="M10" s="828">
        <f>'total économie (2)'!F133</f>
        <v>1.1010554655090357E-2</v>
      </c>
      <c r="N10" s="815">
        <f>'total économie (2)'!C133</f>
        <v>1.6125108794024737E-2</v>
      </c>
      <c r="O10" s="811">
        <f>'total économie (2)'!F157</f>
        <v>7.120900074983629E-3</v>
      </c>
      <c r="P10" s="811">
        <f>'total économie (2)'!C157</f>
        <v>6.1571032535986357E-3</v>
      </c>
      <c r="Q10" s="828">
        <f>'total économie (2)'!F61</f>
        <v>7.4139133395590834E-3</v>
      </c>
      <c r="R10" s="815">
        <f>'total économie (2)'!C61</f>
        <v>7.0967674006984548E-3</v>
      </c>
      <c r="S10" s="811">
        <f>'total économie (2)'!F109</f>
        <v>7.6946734791874249E-3</v>
      </c>
      <c r="T10" s="815">
        <f>'total économie (2)'!C109</f>
        <v>1.0283771857540869E-2</v>
      </c>
    </row>
    <row r="11" spans="2:20" ht="21.6" customHeight="1">
      <c r="B11" s="735" t="s">
        <v>83</v>
      </c>
      <c r="C11" s="816">
        <f>'total économie (2)'!F14</f>
        <v>3.6261238727016011E-2</v>
      </c>
      <c r="D11" s="817">
        <f>'total économie (2)'!C14</f>
        <v>3.9469929981855736E-2</v>
      </c>
      <c r="E11" s="816">
        <f>'total économie (2)'!F38</f>
        <v>2.9965683298862532E-2</v>
      </c>
      <c r="F11" s="827">
        <f>'total économie (2)'!C38</f>
        <v>4.4464943079849023E-2</v>
      </c>
      <c r="G11" s="817">
        <f>'total économie (2)'!F182</f>
        <v>3.6998403092750626E-2</v>
      </c>
      <c r="H11" s="817">
        <f>'total économie (2)'!C182</f>
        <v>2.1062896490277275E-2</v>
      </c>
      <c r="I11" s="829">
        <f>'total économie (2)'!F206</f>
        <v>8.8477070081381878E-3</v>
      </c>
      <c r="J11" s="820">
        <f>'total économie (2)'!C206</f>
        <v>8.4920258329946874E-3</v>
      </c>
      <c r="K11" s="819">
        <f>'total économie (2)'!F86</f>
        <v>1.7286638477797569E-2</v>
      </c>
      <c r="L11" s="819">
        <f>'total économie (2)'!C86</f>
        <v>2.1917296923560082E-2</v>
      </c>
      <c r="M11" s="829">
        <f>'total économie (2)'!F134</f>
        <v>2.9006567671579112E-2</v>
      </c>
      <c r="N11" s="820">
        <f>'total économie (2)'!C134</f>
        <v>2.0203710959849373E-2</v>
      </c>
      <c r="O11" s="818">
        <f>'total économie (2)'!F158</f>
        <v>3.6680057408280772E-2</v>
      </c>
      <c r="P11" s="818">
        <f>'total économie (2)'!C158</f>
        <v>3.8778141996110578E-2</v>
      </c>
      <c r="Q11" s="829">
        <f>'total économie (2)'!F62</f>
        <v>3.8391291928536374E-2</v>
      </c>
      <c r="R11" s="820">
        <f>'total économie (2)'!C62</f>
        <v>4.0478422923337289E-2</v>
      </c>
      <c r="S11" s="818">
        <f>'total économie (2)'!F110</f>
        <v>1.9362805279172845E-2</v>
      </c>
      <c r="T11" s="820">
        <f>'total économie (2)'!C110</f>
        <v>2.2969117982277909E-2</v>
      </c>
    </row>
    <row r="12" spans="2:20" ht="21.6" customHeight="1">
      <c r="B12" s="830" t="s">
        <v>100</v>
      </c>
      <c r="C12" s="814">
        <f>'total économie (2)'!F15</f>
        <v>8.2806462582178993E-3</v>
      </c>
      <c r="D12" s="810">
        <f>'total économie (2)'!C15</f>
        <v>8.2923785987277926E-3</v>
      </c>
      <c r="E12" s="814">
        <f>'total économie (2)'!F39</f>
        <v>8.2247185609781968E-3</v>
      </c>
      <c r="F12" s="826">
        <f>'total économie (2)'!C39</f>
        <v>5.6639778673281925E-3</v>
      </c>
      <c r="G12" s="810">
        <f>'total économie (2)'!F183</f>
        <v>5.7030439357999129E-3</v>
      </c>
      <c r="H12" s="810">
        <f>'total économie (2)'!C183</f>
        <v>6.2781171567931051E-3</v>
      </c>
      <c r="I12" s="828">
        <f>'total économie (2)'!F207</f>
        <v>4.5556079002909188E-3</v>
      </c>
      <c r="J12" s="815">
        <f>'total économie (2)'!C207</f>
        <v>5.599928256887628E-3</v>
      </c>
      <c r="K12" s="812">
        <f>'total économie (2)'!F87</f>
        <v>8.4730205164968257E-3</v>
      </c>
      <c r="L12" s="812">
        <f>'total économie (2)'!C87</f>
        <v>8.2514219461718233E-3</v>
      </c>
      <c r="M12" s="828">
        <f>'total économie (2)'!F135</f>
        <v>1.1321047067342112E-2</v>
      </c>
      <c r="N12" s="815">
        <f>'total économie (2)'!C135</f>
        <v>1.257298995454057E-2</v>
      </c>
      <c r="O12" s="811">
        <f>'total économie (2)'!F159</f>
        <v>1.1376475497996478E-2</v>
      </c>
      <c r="P12" s="811">
        <f>'total économie (2)'!C159</f>
        <v>9.6304588691250633E-3</v>
      </c>
      <c r="Q12" s="828">
        <f>'total économie (2)'!F63</f>
        <v>2.9187653640318353E-3</v>
      </c>
      <c r="R12" s="815">
        <f>'total économie (2)'!C63</f>
        <v>2.8339412397744815E-3</v>
      </c>
      <c r="S12" s="811">
        <f>'total économie (2)'!F111</f>
        <v>6.3452563620167053E-3</v>
      </c>
      <c r="T12" s="815">
        <f>'total économie (2)'!C111</f>
        <v>4.3575329027115504E-3</v>
      </c>
    </row>
    <row r="13" spans="2:20" ht="21.6" customHeight="1">
      <c r="B13" s="735" t="s">
        <v>84</v>
      </c>
      <c r="C13" s="814">
        <f>'total économie (2)'!F16</f>
        <v>2.8740325144635835E-2</v>
      </c>
      <c r="D13" s="810">
        <f>'total économie (2)'!C16</f>
        <v>2.5989382161818123E-2</v>
      </c>
      <c r="E13" s="814">
        <f>'total économie (2)'!F40</f>
        <v>4.9927897312545683E-2</v>
      </c>
      <c r="F13" s="826">
        <f>'total économie (2)'!C40</f>
        <v>4.9058749477332055E-2</v>
      </c>
      <c r="G13" s="810">
        <f>'total économie (2)'!F184</f>
        <v>3.4958041323347962E-2</v>
      </c>
      <c r="H13" s="810">
        <f>'total économie (2)'!C184</f>
        <v>3.8172290536499467E-2</v>
      </c>
      <c r="I13" s="828">
        <f>'total économie (2)'!F208</f>
        <v>1.6261571298336514E-2</v>
      </c>
      <c r="J13" s="815">
        <f>'total économie (2)'!C208</f>
        <v>1.7035166935487404E-2</v>
      </c>
      <c r="K13" s="812">
        <f>'total économie (2)'!F88</f>
        <v>2.8779115125139993E-2</v>
      </c>
      <c r="L13" s="812">
        <f>'total économie (2)'!C88</f>
        <v>2.8821503700583694E-2</v>
      </c>
      <c r="M13" s="828">
        <f>'total économie (2)'!F136</f>
        <v>3.2360849808755379E-2</v>
      </c>
      <c r="N13" s="815">
        <f>'total économie (2)'!C136</f>
        <v>3.9694495975921416E-2</v>
      </c>
      <c r="O13" s="811">
        <f>'total économie (2)'!F160</f>
        <v>2.6112794378602863E-2</v>
      </c>
      <c r="P13" s="811">
        <f>'total économie (2)'!C160</f>
        <v>3.0780918841632456E-2</v>
      </c>
      <c r="Q13" s="828">
        <f>'total économie (2)'!F64</f>
        <v>3.445959566818891E-2</v>
      </c>
      <c r="R13" s="815">
        <f>'total économie (2)'!C64</f>
        <v>3.2933345303049949E-2</v>
      </c>
      <c r="S13" s="811">
        <f>'total économie (2)'!F112</f>
        <v>4.5399788652074551E-2</v>
      </c>
      <c r="T13" s="815">
        <f>'total économie (2)'!C112</f>
        <v>4.5827882012218879E-2</v>
      </c>
    </row>
    <row r="14" spans="2:20" ht="21.6" customHeight="1">
      <c r="B14" s="735" t="s">
        <v>85</v>
      </c>
      <c r="C14" s="814">
        <f>'total économie (2)'!F17</f>
        <v>6.2820833266832342E-3</v>
      </c>
      <c r="D14" s="810">
        <f>'total économie (2)'!C17</f>
        <v>2.1645379439324324E-3</v>
      </c>
      <c r="E14" s="814">
        <f>'total économie (2)'!F41</f>
        <v>7.7308938455943887E-3</v>
      </c>
      <c r="F14" s="826">
        <f>'total économie (2)'!C41</f>
        <v>5.9820380605627955E-3</v>
      </c>
      <c r="G14" s="810">
        <f>'total économie (2)'!F185</f>
        <v>4.7187505365951779E-3</v>
      </c>
      <c r="H14" s="810">
        <f>'total économie (2)'!C185</f>
        <v>5.8294703758074501E-3</v>
      </c>
      <c r="I14" s="828">
        <f>'total économie (2)'!F209</f>
        <v>6.7524816448739479E-3</v>
      </c>
      <c r="J14" s="815">
        <f>'total économie (2)'!C209</f>
        <v>7.9202124641445468E-3</v>
      </c>
      <c r="K14" s="812">
        <f>'total économie (2)'!F89</f>
        <v>7.1582479920118394E-3</v>
      </c>
      <c r="L14" s="812">
        <f>'total économie (2)'!C89</f>
        <v>3.9785383443148937E-3</v>
      </c>
      <c r="M14" s="828">
        <f>'total économie (2)'!F137</f>
        <v>7.7126936117601682E-3</v>
      </c>
      <c r="N14" s="815">
        <f>'total économie (2)'!C137</f>
        <v>8.8081584249052498E-3</v>
      </c>
      <c r="O14" s="811">
        <f>'total économie (2)'!F161</f>
        <v>5.3837227845051931E-3</v>
      </c>
      <c r="P14" s="811">
        <f>'total économie (2)'!C161</f>
        <v>4.2980189689811642E-3</v>
      </c>
      <c r="Q14" s="828">
        <f>'total économie (2)'!F65</f>
        <v>6.3575304146392024E-3</v>
      </c>
      <c r="R14" s="815">
        <f>'total économie (2)'!C65</f>
        <v>5.0826963338309631E-3</v>
      </c>
      <c r="S14" s="811">
        <f>'total économie (2)'!F113</f>
        <v>1.7103930049032383E-3</v>
      </c>
      <c r="T14" s="815">
        <f>'total économie (2)'!C113</f>
        <v>2.555664300380562E-3</v>
      </c>
    </row>
    <row r="15" spans="2:20" ht="21.6" customHeight="1">
      <c r="B15" s="735" t="s">
        <v>86</v>
      </c>
      <c r="C15" s="814">
        <f>'total économie (2)'!F18</f>
        <v>2.5809228071106978E-2</v>
      </c>
      <c r="D15" s="810">
        <f>'total économie (2)'!C18</f>
        <v>2.8482358153036944E-2</v>
      </c>
      <c r="E15" s="814">
        <f>'total économie (2)'!F42</f>
        <v>3.2105818506124748E-2</v>
      </c>
      <c r="F15" s="826">
        <f>'total économie (2)'!C42</f>
        <v>3.5606367533966898E-2</v>
      </c>
      <c r="G15" s="810">
        <f>'total économie (2)'!F186</f>
        <v>2.2258483109823556E-2</v>
      </c>
      <c r="H15" s="810">
        <f>'total économie (2)'!C186</f>
        <v>2.2278215375009427E-2</v>
      </c>
      <c r="I15" s="828">
        <f>'total économie (2)'!F210</f>
        <v>2.4781548098600992E-2</v>
      </c>
      <c r="J15" s="815">
        <f>'total économie (2)'!C210</f>
        <v>2.6560331284222222E-2</v>
      </c>
      <c r="K15" s="812">
        <f>'total économie (2)'!F90</f>
        <v>2.5971791464909952E-2</v>
      </c>
      <c r="L15" s="812">
        <f>'total économie (2)'!C90</f>
        <v>3.1730095817156363E-2</v>
      </c>
      <c r="M15" s="828">
        <f>'total économie (2)'!F138</f>
        <v>2.6208661920337085E-2</v>
      </c>
      <c r="N15" s="815">
        <f>'total économie (2)'!C138</f>
        <v>2.4764661620242101E-2</v>
      </c>
      <c r="O15" s="811">
        <f>'total économie (2)'!F162</f>
        <v>3.0774672497972728E-2</v>
      </c>
      <c r="P15" s="811">
        <f>'total économie (2)'!C162</f>
        <v>3.2498632265657683E-2</v>
      </c>
      <c r="Q15" s="828">
        <f>'total économie (2)'!F66</f>
        <v>2.882258536720882E-2</v>
      </c>
      <c r="R15" s="815">
        <f>'total économie (2)'!C66</f>
        <v>3.3741024097921152E-2</v>
      </c>
      <c r="S15" s="811">
        <f>'total économie (2)'!F114</f>
        <v>3.2384125273507848E-2</v>
      </c>
      <c r="T15" s="815">
        <f>'total économie (2)'!C114</f>
        <v>4.1855574192468298E-2</v>
      </c>
    </row>
    <row r="16" spans="2:20" ht="21.6" customHeight="1">
      <c r="B16" s="735" t="s">
        <v>87</v>
      </c>
      <c r="C16" s="814">
        <f>'total économie (2)'!F19</f>
        <v>2.8353709438812789E-2</v>
      </c>
      <c r="D16" s="810">
        <f>'total économie (2)'!C19</f>
        <v>2.6950049370035124E-2</v>
      </c>
      <c r="E16" s="814">
        <f>'total économie (2)'!F43</f>
        <v>3.5670950009428666E-2</v>
      </c>
      <c r="F16" s="826">
        <f>'total économie (2)'!C43</f>
        <v>3.7811475103168311E-2</v>
      </c>
      <c r="G16" s="810">
        <f>'total économie (2)'!F187</f>
        <v>2.5188697527124118E-2</v>
      </c>
      <c r="H16" s="810">
        <f>'total économie (2)'!C187</f>
        <v>2.1897882871269241E-2</v>
      </c>
      <c r="I16" s="828">
        <f>'total économie (2)'!F211</f>
        <v>4.1883041204898552E-2</v>
      </c>
      <c r="J16" s="815">
        <f>'total économie (2)'!C211</f>
        <v>4.9492589448075955E-2</v>
      </c>
      <c r="K16" s="812">
        <f>'total économie (2)'!F91</f>
        <v>4.1843178518761785E-2</v>
      </c>
      <c r="L16" s="812">
        <f>'total économie (2)'!C91</f>
        <v>4.2361164351712471E-2</v>
      </c>
      <c r="M16" s="828">
        <f>'total économie (2)'!F139</f>
        <v>3.3947579858953275E-2</v>
      </c>
      <c r="N16" s="815">
        <f>'total économie (2)'!C139</f>
        <v>2.9898976729348208E-2</v>
      </c>
      <c r="O16" s="811">
        <f>'total économie (2)'!F163</f>
        <v>4.0792281775585193E-2</v>
      </c>
      <c r="P16" s="811">
        <f>'total économie (2)'!C163</f>
        <v>3.8206337092495622E-2</v>
      </c>
      <c r="Q16" s="828">
        <f>'total économie (2)'!F67</f>
        <v>4.9723011125856309E-2</v>
      </c>
      <c r="R16" s="815">
        <f>'total économie (2)'!C67</f>
        <v>4.56866350355822E-2</v>
      </c>
      <c r="S16" s="811">
        <f>'total économie (2)'!F115</f>
        <v>3.047449369098788E-2</v>
      </c>
      <c r="T16" s="815">
        <f>'total économie (2)'!C115</f>
        <v>2.6850333103839594E-2</v>
      </c>
    </row>
    <row r="17" spans="2:20" ht="21.6" customHeight="1">
      <c r="B17" s="735" t="s">
        <v>88</v>
      </c>
      <c r="C17" s="814">
        <f>'total économie (2)'!F20</f>
        <v>2.6694563514765349E-2</v>
      </c>
      <c r="D17" s="810">
        <f>'total économie (2)'!C20</f>
        <v>2.7924989993337208E-2</v>
      </c>
      <c r="E17" s="814">
        <f>'total économie (2)'!F44</f>
        <v>1.6659344179353643E-2</v>
      </c>
      <c r="F17" s="826">
        <f>'total économie (2)'!C44</f>
        <v>1.4149699416194431E-2</v>
      </c>
      <c r="G17" s="810">
        <f>'total économie (2)'!F188</f>
        <v>2.3539835599502529E-2</v>
      </c>
      <c r="H17" s="810">
        <f>'total économie (2)'!C188</f>
        <v>1.9399632383247479E-2</v>
      </c>
      <c r="I17" s="828">
        <f>'total économie (2)'!F212</f>
        <v>2.842741480898171E-2</v>
      </c>
      <c r="J17" s="815">
        <f>'total économie (2)'!C212</f>
        <v>3.4060323901080776E-2</v>
      </c>
      <c r="K17" s="812">
        <f>'total économie (2)'!F92</f>
        <v>1.8706033477910739E-2</v>
      </c>
      <c r="L17" s="812">
        <f>'total économie (2)'!C92</f>
        <v>1.9282943365866664E-2</v>
      </c>
      <c r="M17" s="828">
        <f>'total économie (2)'!F140</f>
        <v>1.8933910429782274E-2</v>
      </c>
      <c r="N17" s="815">
        <f>'total économie (2)'!C140</f>
        <v>1.609345710134575E-2</v>
      </c>
      <c r="O17" s="811">
        <f>'total économie (2)'!F164</f>
        <v>2.0847823947938968E-2</v>
      </c>
      <c r="P17" s="811">
        <f>'total économie (2)'!C164</f>
        <v>1.7130585298349984E-2</v>
      </c>
      <c r="Q17" s="828">
        <f>'total économie (2)'!F68</f>
        <v>1.0832377032539871E-2</v>
      </c>
      <c r="R17" s="815">
        <f>'total économie (2)'!C68</f>
        <v>1.2799007400166467E-2</v>
      </c>
      <c r="S17" s="811">
        <f>'total économie (2)'!F116</f>
        <v>6.2949124816788507E-2</v>
      </c>
      <c r="T17" s="815">
        <f>'total économie (2)'!C116</f>
        <v>2.7465534664899073E-2</v>
      </c>
    </row>
    <row r="18" spans="2:20" ht="21.6" customHeight="1">
      <c r="B18" s="735" t="s">
        <v>101</v>
      </c>
      <c r="C18" s="814">
        <f>'total économie (2)'!F21</f>
        <v>5.0822027052893091E-2</v>
      </c>
      <c r="D18" s="810">
        <f>'total économie (2)'!C21</f>
        <v>5.0873344710119388E-2</v>
      </c>
      <c r="E18" s="814">
        <f>'total économie (2)'!F45</f>
        <v>7.4110178730354845E-2</v>
      </c>
      <c r="F18" s="826">
        <f>'total économie (2)'!C45</f>
        <v>9.4537149238471327E-2</v>
      </c>
      <c r="G18" s="810">
        <f>'total économie (2)'!F189</f>
        <v>3.5581644642756399E-2</v>
      </c>
      <c r="H18" s="810">
        <f>'total économie (2)'!C189</f>
        <v>4.4540119510522502E-2</v>
      </c>
      <c r="I18" s="828">
        <f>'total économie (2)'!F213</f>
        <v>5.8344788330218347E-2</v>
      </c>
      <c r="J18" s="815">
        <f>'total économie (2)'!C213</f>
        <v>6.5814649046326182E-2</v>
      </c>
      <c r="K18" s="812">
        <f>'total économie (2)'!F93</f>
        <v>5.4699159872149676E-2</v>
      </c>
      <c r="L18" s="812">
        <f>'total économie (2)'!C93</f>
        <v>6.0943890277679026E-2</v>
      </c>
      <c r="M18" s="828">
        <f>'total économie (2)'!F141</f>
        <v>5.8357656487095753E-2</v>
      </c>
      <c r="N18" s="815">
        <f>'total économie (2)'!C141</f>
        <v>5.4596201658176975E-2</v>
      </c>
      <c r="O18" s="811">
        <f>'total économie (2)'!F165</f>
        <v>6.1445860801883752E-2</v>
      </c>
      <c r="P18" s="811">
        <f>'total économie (2)'!C165</f>
        <v>7.1103796094946048E-2</v>
      </c>
      <c r="Q18" s="828">
        <f>'total économie (2)'!F69</f>
        <v>4.9310573018284759E-2</v>
      </c>
      <c r="R18" s="815">
        <f>'total économie (2)'!C69</f>
        <v>5.8615868519312803E-2</v>
      </c>
      <c r="S18" s="811">
        <f>'total économie (2)'!F117</f>
        <v>4.3982701649971971E-2</v>
      </c>
      <c r="T18" s="815">
        <f>'total économie (2)'!C117</f>
        <v>5.4745987504225165E-2</v>
      </c>
    </row>
    <row r="19" spans="2:20" ht="21.6" customHeight="1">
      <c r="B19" s="735" t="s">
        <v>89</v>
      </c>
      <c r="C19" s="814">
        <f>'total économie (2)'!F22</f>
        <v>2.954957463209474E-2</v>
      </c>
      <c r="D19" s="810">
        <f>'total économie (2)'!C22</f>
        <v>3.2805577752130104E-2</v>
      </c>
      <c r="E19" s="814">
        <f>'total économie (2)'!F46</f>
        <v>3.5018813969967241E-2</v>
      </c>
      <c r="F19" s="826">
        <f>'total économie (2)'!C46</f>
        <v>3.8785231432470112E-2</v>
      </c>
      <c r="G19" s="810">
        <f>'total économie (2)'!F190</f>
        <v>2.9256469191464518E-2</v>
      </c>
      <c r="H19" s="810">
        <f>'total économie (2)'!C190</f>
        <v>3.5438097092214627E-2</v>
      </c>
      <c r="I19" s="828">
        <f>'total économie (2)'!F214</f>
        <v>2.8983039558628101E-2</v>
      </c>
      <c r="J19" s="815">
        <f>'total économie (2)'!C214</f>
        <v>3.6137028148836563E-2</v>
      </c>
      <c r="K19" s="812">
        <f>'total économie (2)'!F94</f>
        <v>4.5912494914134253E-2</v>
      </c>
      <c r="L19" s="812">
        <f>'total économie (2)'!C94</f>
        <v>4.9635475949446492E-2</v>
      </c>
      <c r="M19" s="828">
        <f>'total économie (2)'!F142</f>
        <v>3.0165602289562603E-2</v>
      </c>
      <c r="N19" s="815">
        <f>'total économie (2)'!C142</f>
        <v>3.4217171944838393E-2</v>
      </c>
      <c r="O19" s="811">
        <f>'total économie (2)'!F166</f>
        <v>4.7897913690789225E-2</v>
      </c>
      <c r="P19" s="811">
        <f>'total économie (2)'!C166</f>
        <v>6.2282484265308281E-2</v>
      </c>
      <c r="Q19" s="828">
        <f>'total économie (2)'!F70</f>
        <v>3.6162772723808224E-2</v>
      </c>
      <c r="R19" s="815">
        <f>'total économie (2)'!C70</f>
        <v>3.871039603137396E-2</v>
      </c>
      <c r="S19" s="811">
        <f>'total économie (2)'!F118</f>
        <v>3.3493659981245177E-2</v>
      </c>
      <c r="T19" s="815">
        <f>'total économie (2)'!C118</f>
        <v>3.9719892125391051E-2</v>
      </c>
    </row>
    <row r="20" spans="2:20" ht="21.6" customHeight="1">
      <c r="B20" s="735" t="s">
        <v>102</v>
      </c>
      <c r="C20" s="814">
        <f>'total économie (2)'!F23</f>
        <v>1.4909770078347412E-3</v>
      </c>
      <c r="D20" s="810">
        <f>'total économie (2)'!C23</f>
        <v>1.6324056976214944E-3</v>
      </c>
      <c r="E20" s="814">
        <f>'total économie (2)'!F47</f>
        <v>1.0455744750280919E-4</v>
      </c>
      <c r="F20" s="826">
        <f>'total économie (2)'!C47</f>
        <v>1.6117062250792246E-3</v>
      </c>
      <c r="G20" s="810">
        <f>'total économie (2)'!F191</f>
        <v>1.0945805726789038E-3</v>
      </c>
      <c r="H20" s="810">
        <f>'total économie (2)'!C191</f>
        <v>9.4061481095624193E-4</v>
      </c>
      <c r="I20" s="828">
        <f>'total économie (2)'!F215</f>
        <v>4.3240170677470268E-4</v>
      </c>
      <c r="J20" s="815">
        <f>'total économie (2)'!C215</f>
        <v>4.2267970324208037E-4</v>
      </c>
      <c r="K20" s="812">
        <f>'total économie (2)'!F95</f>
        <v>0</v>
      </c>
      <c r="L20" s="812">
        <f>'total économie (2)'!C95</f>
        <v>0</v>
      </c>
      <c r="M20" s="828">
        <f>'total économie (2)'!F143</f>
        <v>6.7046809944282064E-4</v>
      </c>
      <c r="N20" s="815">
        <f>'total économie (2)'!C143</f>
        <v>1.2273977162790537E-3</v>
      </c>
      <c r="O20" s="811">
        <f>'total économie (2)'!F167</f>
        <v>1.5200301291686316E-3</v>
      </c>
      <c r="P20" s="811">
        <f>'total économie (2)'!C167</f>
        <v>1.8217301954365946E-3</v>
      </c>
      <c r="Q20" s="828">
        <f>'total économie (2)'!F71</f>
        <v>5.5533117212915655E-3</v>
      </c>
      <c r="R20" s="815">
        <f>'total économie (2)'!C71</f>
        <v>4.4390469888958709E-3</v>
      </c>
      <c r="S20" s="811">
        <f>'total économie (2)'!F119</f>
        <v>7.9349748971962453E-3</v>
      </c>
      <c r="T20" s="815">
        <f>'total économie (2)'!C119</f>
        <v>9.4199118500738737E-3</v>
      </c>
    </row>
    <row r="21" spans="2:20" ht="21.6" customHeight="1">
      <c r="B21" s="735" t="s">
        <v>90</v>
      </c>
      <c r="C21" s="814">
        <f>'total économie (2)'!F24</f>
        <v>1.0954822479528018E-3</v>
      </c>
      <c r="D21" s="810">
        <f>'total économie (2)'!C24</f>
        <v>1.6044762007087394E-3</v>
      </c>
      <c r="E21" s="814">
        <f>'total économie (2)'!F48</f>
        <v>2.6235033790765225E-3</v>
      </c>
      <c r="F21" s="826">
        <f>'total économie (2)'!C48</f>
        <v>8.7523725305397693E-4</v>
      </c>
      <c r="G21" s="810">
        <f>'total économie (2)'!F192</f>
        <v>2.3642567512872155E-3</v>
      </c>
      <c r="H21" s="810">
        <f>'total économie (2)'!C192</f>
        <v>1.231454734556501E-3</v>
      </c>
      <c r="I21" s="828">
        <f>'total économie (2)'!F216</f>
        <v>1.0786152338257751E-3</v>
      </c>
      <c r="J21" s="815">
        <f>'total économie (2)'!C216</f>
        <v>1.3892049450815766E-3</v>
      </c>
      <c r="K21" s="812">
        <f>'total économie (2)'!F96</f>
        <v>3.6823436396482647E-3</v>
      </c>
      <c r="L21" s="812">
        <f>'total économie (2)'!C96</f>
        <v>3.9739153519930863E-3</v>
      </c>
      <c r="M21" s="828">
        <f>'total économie (2)'!F144</f>
        <v>1.4837801556991722E-3</v>
      </c>
      <c r="N21" s="815">
        <f>'total économie (2)'!C144</f>
        <v>2.6564952199979886E-3</v>
      </c>
      <c r="O21" s="811">
        <f>'total économie (2)'!F168</f>
        <v>2.1197295160671936E-3</v>
      </c>
      <c r="P21" s="811">
        <f>'total économie (2)'!C168</f>
        <v>2.8820116498783979E-3</v>
      </c>
      <c r="Q21" s="828">
        <f>'total économie (2)'!F72</f>
        <v>7.2294203000754353E-3</v>
      </c>
      <c r="R21" s="815">
        <f>'total économie (2)'!C72</f>
        <v>6.4669718944403995E-3</v>
      </c>
      <c r="S21" s="811">
        <f>'total économie (2)'!F120</f>
        <v>3.2609342382801205E-3</v>
      </c>
      <c r="T21" s="815">
        <f>'total économie (2)'!C120</f>
        <v>5.4599138544028768E-3</v>
      </c>
    </row>
    <row r="22" spans="2:20" ht="21.6" customHeight="1">
      <c r="B22" s="735" t="s">
        <v>103</v>
      </c>
      <c r="C22" s="814">
        <f>'total économie (2)'!F25</f>
        <v>9.8484702840285869E-4</v>
      </c>
      <c r="D22" s="810">
        <f>'total économie (2)'!C25</f>
        <v>4.7560707386172813E-3</v>
      </c>
      <c r="E22" s="814">
        <f>'total économie (2)'!F49</f>
        <v>5.7186642402248886E-3</v>
      </c>
      <c r="F22" s="826">
        <f>'total économie (2)'!C49</f>
        <v>4.3180993447337985E-3</v>
      </c>
      <c r="G22" s="810">
        <f>'total économie (2)'!F193</f>
        <v>3.8119230835273253E-3</v>
      </c>
      <c r="H22" s="810">
        <f>'total économie (2)'!C193</f>
        <v>4.7919966184871233E-3</v>
      </c>
      <c r="I22" s="828">
        <f>'total économie (2)'!F217</f>
        <v>1.3417566308333189E-3</v>
      </c>
      <c r="J22" s="815">
        <f>'total économie (2)'!C217</f>
        <v>1.6085178254607868E-3</v>
      </c>
      <c r="K22" s="812">
        <f>'total économie (2)'!F97</f>
        <v>8.676163007484809E-4</v>
      </c>
      <c r="L22" s="812">
        <f>'total économie (2)'!C97</f>
        <v>2.6385562779859695E-3</v>
      </c>
      <c r="M22" s="828">
        <f>'total économie (2)'!F145</f>
        <v>4.0567189825967478E-3</v>
      </c>
      <c r="N22" s="815">
        <f>'total économie (2)'!C145</f>
        <v>7.0310310032629542E-3</v>
      </c>
      <c r="O22" s="811">
        <f>'total économie (2)'!F169</f>
        <v>3.0069792454814727E-3</v>
      </c>
      <c r="P22" s="811">
        <f>'total économie (2)'!C169</f>
        <v>3.4768036852969707E-3</v>
      </c>
      <c r="Q22" s="828">
        <f>'total économie (2)'!F73</f>
        <v>3.3999431561986455E-3</v>
      </c>
      <c r="R22" s="815">
        <f>'total économie (2)'!C73</f>
        <v>4.7283151404723823E-3</v>
      </c>
      <c r="S22" s="811">
        <f>'total économie (2)'!F121</f>
        <v>1.9894527161392886E-3</v>
      </c>
      <c r="T22" s="815">
        <f>'total économie (2)'!C121</f>
        <v>3.3103289271886938E-3</v>
      </c>
    </row>
    <row r="23" spans="2:20" ht="21.6" customHeight="1">
      <c r="B23" s="735" t="s">
        <v>104</v>
      </c>
      <c r="C23" s="814">
        <f>'total économie (2)'!F26</f>
        <v>8.1775904051037342E-4</v>
      </c>
      <c r="D23" s="810">
        <f>'total économie (2)'!C26</f>
        <v>1.2804793442470139E-3</v>
      </c>
      <c r="E23" s="814">
        <f>'total économie (2)'!F50</f>
        <v>2.0444486471802824E-3</v>
      </c>
      <c r="F23" s="826">
        <f>'total économie (2)'!C50</f>
        <v>2.7423429775611597E-3</v>
      </c>
      <c r="G23" s="810">
        <f>'total économie (2)'!F194</f>
        <v>5.1440037481939741E-3</v>
      </c>
      <c r="H23" s="810">
        <f>'total économie (2)'!C194</f>
        <v>3.4621044305185047E-3</v>
      </c>
      <c r="I23" s="828">
        <f>'total économie (2)'!F218</f>
        <v>2.6375930683692544E-3</v>
      </c>
      <c r="J23" s="815">
        <f>'total économie (2)'!C218</f>
        <v>2.8611515974350048E-3</v>
      </c>
      <c r="K23" s="812">
        <f>'total économie (2)'!F98</f>
        <v>1.8913505836637718E-3</v>
      </c>
      <c r="L23" s="812">
        <f>'total économie (2)'!C98</f>
        <v>1.3602878412160954E-3</v>
      </c>
      <c r="M23" s="828">
        <f>'total économie (2)'!F146</f>
        <v>5.0411631568729283E-3</v>
      </c>
      <c r="N23" s="815">
        <f>'total économie (2)'!C146</f>
        <v>6.5169753353976744E-3</v>
      </c>
      <c r="O23" s="811">
        <f>'total économie (2)'!F170</f>
        <v>2.6354540241779792E-3</v>
      </c>
      <c r="P23" s="811">
        <f>'total économie (2)'!C170</f>
        <v>2.0113740328164295E-3</v>
      </c>
      <c r="Q23" s="828">
        <f>'total économie (2)'!F74</f>
        <v>2.3054506652078182E-3</v>
      </c>
      <c r="R23" s="815">
        <f>'total économie (2)'!C74</f>
        <v>2.0284790590916093E-3</v>
      </c>
      <c r="S23" s="811">
        <f>'total économie (2)'!F122</f>
        <v>2.8756558531726909E-3</v>
      </c>
      <c r="T23" s="815">
        <f>'total économie (2)'!C122</f>
        <v>1.5956428436330837E-3</v>
      </c>
    </row>
    <row r="24" spans="2:20" ht="21.6" customHeight="1">
      <c r="B24" s="735" t="s">
        <v>91</v>
      </c>
      <c r="C24" s="814">
        <f>'total économie (2)'!F27</f>
        <v>2.5243389670177628E-3</v>
      </c>
      <c r="D24" s="810">
        <f>'total économie (2)'!C27</f>
        <v>1.9404330835352088E-3</v>
      </c>
      <c r="E24" s="814">
        <f>'total économie (2)'!F51</f>
        <v>4.1241105768751677E-3</v>
      </c>
      <c r="F24" s="826">
        <f>'total économie (2)'!C51</f>
        <v>4.1163044680367798E-3</v>
      </c>
      <c r="G24" s="810">
        <f>'total économie (2)'!F195</f>
        <v>2.5318461572426242E-3</v>
      </c>
      <c r="H24" s="810">
        <f>'total économie (2)'!C195</f>
        <v>3.8721654836633289E-3</v>
      </c>
      <c r="I24" s="828">
        <f>'total économie (2)'!F219</f>
        <v>3.6326350831336618E-3</v>
      </c>
      <c r="J24" s="815">
        <f>'total économie (2)'!C219</f>
        <v>3.6151037325483364E-3</v>
      </c>
      <c r="K24" s="812">
        <f>'total économie (2)'!F99</f>
        <v>2.9971519490505872E-3</v>
      </c>
      <c r="L24" s="812">
        <f>'total économie (2)'!C99</f>
        <v>3.2504281134205374E-3</v>
      </c>
      <c r="M24" s="828">
        <f>'total économie (2)'!F147</f>
        <v>2.0864903444173812E-3</v>
      </c>
      <c r="N24" s="815">
        <f>'total économie (2)'!C147</f>
        <v>2.1183887041461361E-3</v>
      </c>
      <c r="O24" s="811">
        <f>'total économie (2)'!F171</f>
        <v>3.1002846663567797E-3</v>
      </c>
      <c r="P24" s="811">
        <f>'total économie (2)'!C171</f>
        <v>3.1578572315217939E-3</v>
      </c>
      <c r="Q24" s="828">
        <f>'total économie (2)'!F75</f>
        <v>2.6199436263353486E-3</v>
      </c>
      <c r="R24" s="815">
        <f>'total économie (2)'!C75</f>
        <v>2.2418281747179636E-3</v>
      </c>
      <c r="S24" s="811">
        <f>'total économie (2)'!F123</f>
        <v>5.4198759231806441E-3</v>
      </c>
      <c r="T24" s="815">
        <f>'total économie (2)'!C123</f>
        <v>3.4002630536995077E-3</v>
      </c>
    </row>
    <row r="25" spans="2:20" ht="21.6" customHeight="1">
      <c r="B25" s="834" t="s">
        <v>92</v>
      </c>
      <c r="C25" s="831">
        <f>SUM(C12:C24)</f>
        <v>0.21144556173092843</v>
      </c>
      <c r="D25" s="831">
        <f>SUM(D12:D24)</f>
        <v>0.21469648374786685</v>
      </c>
      <c r="E25" s="836">
        <f t="shared" ref="E25:T25" si="0">SUM(E12:E24)</f>
        <v>0.27406389940520709</v>
      </c>
      <c r="F25" s="832">
        <f t="shared" si="0"/>
        <v>0.2952583783979591</v>
      </c>
      <c r="G25" s="831">
        <f t="shared" si="0"/>
        <v>0.1961515761793442</v>
      </c>
      <c r="H25" s="831">
        <f t="shared" si="0"/>
        <v>0.20813216137954499</v>
      </c>
      <c r="I25" s="836">
        <f t="shared" si="0"/>
        <v>0.2191124945677658</v>
      </c>
      <c r="J25" s="832">
        <f t="shared" si="0"/>
        <v>0.25251688728882909</v>
      </c>
      <c r="K25" s="831">
        <f t="shared" si="0"/>
        <v>0.24098150435462617</v>
      </c>
      <c r="L25" s="831">
        <f t="shared" si="0"/>
        <v>0.25622822133754714</v>
      </c>
      <c r="M25" s="836">
        <f t="shared" si="0"/>
        <v>0.23234662221261768</v>
      </c>
      <c r="N25" s="832">
        <f t="shared" si="0"/>
        <v>0.24019640138840245</v>
      </c>
      <c r="O25" s="831">
        <f t="shared" si="0"/>
        <v>0.25701402295652642</v>
      </c>
      <c r="P25" s="831">
        <f t="shared" si="0"/>
        <v>0.27928100849144644</v>
      </c>
      <c r="Q25" s="836">
        <f t="shared" si="0"/>
        <v>0.23969528018366673</v>
      </c>
      <c r="R25" s="832">
        <f t="shared" si="0"/>
        <v>0.25030755521863024</v>
      </c>
      <c r="S25" s="831">
        <f t="shared" si="0"/>
        <v>0.27822043705946481</v>
      </c>
      <c r="T25" s="832">
        <f t="shared" si="0"/>
        <v>0.26656446133513212</v>
      </c>
    </row>
    <row r="26" spans="2:20" ht="21.6" customHeight="1">
      <c r="B26" s="835" t="s">
        <v>163</v>
      </c>
      <c r="C26" s="825">
        <f>C25-C13</f>
        <v>0.18270523658629259</v>
      </c>
      <c r="D26" s="825">
        <f t="shared" ref="D26:T26" si="1">D25-D13</f>
        <v>0.18870710158604873</v>
      </c>
      <c r="E26" s="837">
        <f t="shared" si="1"/>
        <v>0.22413600209266141</v>
      </c>
      <c r="F26" s="833">
        <f t="shared" si="1"/>
        <v>0.24619962892062705</v>
      </c>
      <c r="G26" s="825">
        <f t="shared" si="1"/>
        <v>0.16119353485599625</v>
      </c>
      <c r="H26" s="825">
        <f t="shared" si="1"/>
        <v>0.16995987084304554</v>
      </c>
      <c r="I26" s="837">
        <f t="shared" si="1"/>
        <v>0.20285092326942927</v>
      </c>
      <c r="J26" s="833">
        <f t="shared" si="1"/>
        <v>0.23548172035334169</v>
      </c>
      <c r="K26" s="825">
        <f t="shared" si="1"/>
        <v>0.21220238922948617</v>
      </c>
      <c r="L26" s="825">
        <f t="shared" si="1"/>
        <v>0.22740671763696343</v>
      </c>
      <c r="M26" s="837">
        <f t="shared" si="1"/>
        <v>0.19998577240386228</v>
      </c>
      <c r="N26" s="833">
        <f t="shared" si="1"/>
        <v>0.20050190541248103</v>
      </c>
      <c r="O26" s="825">
        <f t="shared" si="1"/>
        <v>0.23090122857792356</v>
      </c>
      <c r="P26" s="825">
        <f t="shared" si="1"/>
        <v>0.24850008964981399</v>
      </c>
      <c r="Q26" s="837">
        <f t="shared" si="1"/>
        <v>0.20523568451547783</v>
      </c>
      <c r="R26" s="833">
        <f t="shared" si="1"/>
        <v>0.21737420991558029</v>
      </c>
      <c r="S26" s="825">
        <f t="shared" si="1"/>
        <v>0.23282064840739025</v>
      </c>
      <c r="T26" s="833">
        <f t="shared" si="1"/>
        <v>0.22073657932291324</v>
      </c>
    </row>
    <row r="27" spans="2:20" ht="21.6" customHeight="1">
      <c r="B27" s="736" t="s">
        <v>164</v>
      </c>
      <c r="C27" s="757">
        <f>C18+C19+C15</f>
        <v>0.1061808297560948</v>
      </c>
      <c r="D27" s="757">
        <f t="shared" ref="D27:T27" si="2">D18+D19+D15</f>
        <v>0.11216128061528644</v>
      </c>
      <c r="E27" s="755">
        <f t="shared" si="2"/>
        <v>0.14123481120644682</v>
      </c>
      <c r="F27" s="756">
        <f t="shared" si="2"/>
        <v>0.16892874820490833</v>
      </c>
      <c r="G27" s="757">
        <f t="shared" si="2"/>
        <v>8.709659694404448E-2</v>
      </c>
      <c r="H27" s="757">
        <f t="shared" si="2"/>
        <v>0.10225643197774656</v>
      </c>
      <c r="I27" s="755">
        <f t="shared" si="2"/>
        <v>0.11210937598744744</v>
      </c>
      <c r="J27" s="756">
        <f t="shared" si="2"/>
        <v>0.12851200847938496</v>
      </c>
      <c r="K27" s="757">
        <f t="shared" si="2"/>
        <v>0.12658344625119389</v>
      </c>
      <c r="L27" s="757">
        <f t="shared" si="2"/>
        <v>0.14230946204428188</v>
      </c>
      <c r="M27" s="755">
        <f t="shared" si="2"/>
        <v>0.11473192069699545</v>
      </c>
      <c r="N27" s="756">
        <f t="shared" si="2"/>
        <v>0.11357803522325746</v>
      </c>
      <c r="O27" s="757">
        <f t="shared" si="2"/>
        <v>0.14011844699064571</v>
      </c>
      <c r="P27" s="757">
        <f t="shared" si="2"/>
        <v>0.16588491262591201</v>
      </c>
      <c r="Q27" s="755">
        <f t="shared" si="2"/>
        <v>0.11429593110930179</v>
      </c>
      <c r="R27" s="756">
        <f t="shared" si="2"/>
        <v>0.13106728864860792</v>
      </c>
      <c r="S27" s="757">
        <f t="shared" si="2"/>
        <v>0.109860486904725</v>
      </c>
      <c r="T27" s="756">
        <f t="shared" si="2"/>
        <v>0.13632145382208452</v>
      </c>
    </row>
    <row r="28" spans="2:20" ht="18" customHeight="1">
      <c r="B28" s="787" t="s">
        <v>97</v>
      </c>
    </row>
  </sheetData>
  <mergeCells count="9">
    <mergeCell ref="O3:P3"/>
    <mergeCell ref="Q3:R3"/>
    <mergeCell ref="S3:T3"/>
    <mergeCell ref="C3:D3"/>
    <mergeCell ref="E3:F3"/>
    <mergeCell ref="G3:H3"/>
    <mergeCell ref="I3:J3"/>
    <mergeCell ref="K3:L3"/>
    <mergeCell ref="M3:N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prix de base</vt:lpstr>
      <vt:lpstr>prix de base (2)</vt:lpstr>
      <vt:lpstr>industrie</vt:lpstr>
      <vt:lpstr>prix de acqu (2)</vt:lpstr>
      <vt:lpstr>Feuil2 (2)</vt:lpstr>
      <vt:lpstr>total économie</vt:lpstr>
      <vt:lpstr>total économie (2)</vt:lpstr>
      <vt:lpstr>CI prix base</vt:lpstr>
      <vt:lpstr>CI prix acquisition total</vt:lpstr>
      <vt:lpstr>CI prix acquisition indu</vt:lpstr>
      <vt:lpstr>Overview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pc</cp:lastModifiedBy>
  <dcterms:created xsi:type="dcterms:W3CDTF">2025-04-11T10:07:16Z</dcterms:created>
  <dcterms:modified xsi:type="dcterms:W3CDTF">2025-04-12T16:53:28Z</dcterms:modified>
</cp:coreProperties>
</file>