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Tableaux excel1\"/>
    </mc:Choice>
  </mc:AlternateContent>
  <xr:revisionPtr revIDLastSave="0" documentId="8_{DF6D3E85-B4D8-435F-A44B-EA070A807A77}" xr6:coauthVersionLast="36" xr6:coauthVersionMax="36" xr10:uidLastSave="{00000000-0000-0000-0000-000000000000}"/>
  <bookViews>
    <workbookView xWindow="0" yWindow="0" windowWidth="21600" windowHeight="8985" firstSheet="2" activeTab="5" xr2:uid="{00000000-000D-0000-FFFF-FFFF00000000}"/>
  </bookViews>
  <sheets>
    <sheet name="Sommaire" sheetId="1" r:id="rId1"/>
    <sheet name="Structure" sheetId="2" r:id="rId2"/>
    <sheet name="Feuille 1" sheetId="3" r:id="rId3"/>
    <sheet name="Feuille 1 (2)" sheetId="4" r:id="rId4"/>
    <sheet name="Feuille 1 (3)" sheetId="5" r:id="rId5"/>
    <sheet name="publié" sheetId="6" r:id="rId6"/>
  </sheets>
  <calcPr calcId="191029"/>
</workbook>
</file>

<file path=xl/calcChain.xml><?xml version="1.0" encoding="utf-8"?>
<calcChain xmlns="http://schemas.openxmlformats.org/spreadsheetml/2006/main">
  <c r="D42" i="6" l="1"/>
  <c r="E42" i="6"/>
  <c r="F42" i="6"/>
  <c r="G42" i="6"/>
  <c r="H42" i="6"/>
  <c r="I42" i="6"/>
  <c r="J42" i="6"/>
  <c r="K42" i="6"/>
  <c r="L42" i="6"/>
  <c r="M42" i="6"/>
  <c r="N42" i="6"/>
  <c r="O42" i="6"/>
  <c r="P42" i="6"/>
  <c r="Q42" i="6"/>
  <c r="C42" i="6"/>
  <c r="S31" i="5"/>
  <c r="S32" i="5"/>
  <c r="S33" i="5"/>
  <c r="S34" i="5"/>
  <c r="S35" i="5"/>
  <c r="S36" i="5"/>
  <c r="S37" i="5"/>
  <c r="S38" i="5"/>
  <c r="S39" i="5"/>
  <c r="S40" i="5"/>
  <c r="S41" i="5"/>
  <c r="S42" i="5"/>
  <c r="S21" i="5"/>
  <c r="S22" i="5"/>
  <c r="S23" i="5"/>
  <c r="S24" i="5"/>
  <c r="S25" i="5"/>
  <c r="S26" i="5"/>
  <c r="S27" i="5"/>
  <c r="S28" i="5"/>
  <c r="S29" i="5" s="1"/>
  <c r="S30" i="5"/>
  <c r="U19" i="4" l="1"/>
  <c r="O21" i="5" s="1"/>
  <c r="U20" i="4"/>
  <c r="O22" i="5" s="1"/>
  <c r="U21" i="4"/>
  <c r="O23" i="5" s="1"/>
  <c r="U22" i="4"/>
  <c r="O24" i="5" s="1"/>
  <c r="U23" i="4"/>
  <c r="O25" i="5" s="1"/>
  <c r="U24" i="4"/>
  <c r="O26" i="5" s="1"/>
  <c r="U25" i="4"/>
  <c r="O27" i="5" s="1"/>
  <c r="U26" i="4"/>
  <c r="O28" i="5" s="1"/>
  <c r="O29" i="5" s="1"/>
  <c r="U27" i="4"/>
  <c r="O30" i="5" s="1"/>
  <c r="U28" i="4"/>
  <c r="O31" i="5" s="1"/>
  <c r="U29" i="4"/>
  <c r="O32" i="5" s="1"/>
  <c r="U30" i="4"/>
  <c r="O33" i="5" s="1"/>
  <c r="U31" i="4"/>
  <c r="O34" i="5" s="1"/>
  <c r="U32" i="4"/>
  <c r="O35" i="5" s="1"/>
  <c r="U33" i="4"/>
  <c r="O36" i="5" s="1"/>
  <c r="U34" i="4"/>
  <c r="O37" i="5" s="1"/>
  <c r="U35" i="4"/>
  <c r="O38" i="5" s="1"/>
  <c r="U36" i="4"/>
  <c r="O39" i="5" s="1"/>
  <c r="U37" i="4"/>
  <c r="O40" i="5" s="1"/>
  <c r="U38" i="4"/>
  <c r="O41" i="5" s="1"/>
  <c r="N21" i="5" l="1"/>
  <c r="N22" i="5"/>
  <c r="N23" i="5"/>
  <c r="N24" i="5"/>
  <c r="N25" i="5"/>
  <c r="N26" i="5"/>
  <c r="N27" i="5"/>
  <c r="N28" i="5"/>
  <c r="N29" i="5" s="1"/>
  <c r="N30" i="5"/>
  <c r="N31" i="5"/>
  <c r="N32" i="5"/>
  <c r="N33" i="5"/>
  <c r="N34" i="5"/>
  <c r="N35" i="5"/>
  <c r="N36" i="5"/>
  <c r="N37" i="5"/>
  <c r="N38" i="5"/>
  <c r="N39" i="5"/>
  <c r="N40" i="5"/>
  <c r="N41" i="5"/>
  <c r="T18" i="4"/>
  <c r="B21" i="5"/>
  <c r="C21" i="5"/>
  <c r="D21" i="5"/>
  <c r="E21" i="5"/>
  <c r="F21" i="5"/>
  <c r="G21" i="5"/>
  <c r="H21" i="5"/>
  <c r="I21" i="5"/>
  <c r="J21" i="5"/>
  <c r="K21" i="5"/>
  <c r="L21" i="5"/>
  <c r="M21" i="5"/>
  <c r="P21" i="5"/>
  <c r="B22" i="5"/>
  <c r="C22" i="5"/>
  <c r="D22" i="5"/>
  <c r="E22" i="5"/>
  <c r="F22" i="5"/>
  <c r="G22" i="5"/>
  <c r="H22" i="5"/>
  <c r="I22" i="5"/>
  <c r="J22" i="5"/>
  <c r="K22" i="5"/>
  <c r="L22" i="5"/>
  <c r="M22" i="5"/>
  <c r="P22" i="5"/>
  <c r="B23" i="5"/>
  <c r="C23" i="5"/>
  <c r="D23" i="5"/>
  <c r="E23" i="5"/>
  <c r="F23" i="5"/>
  <c r="G23" i="5"/>
  <c r="H23" i="5"/>
  <c r="I23" i="5"/>
  <c r="J23" i="5"/>
  <c r="K23" i="5"/>
  <c r="L23" i="5"/>
  <c r="M23" i="5"/>
  <c r="P23" i="5"/>
  <c r="B24" i="5"/>
  <c r="C24" i="5"/>
  <c r="D24" i="5"/>
  <c r="E24" i="5"/>
  <c r="F24" i="5"/>
  <c r="G24" i="5"/>
  <c r="H24" i="5"/>
  <c r="I24" i="5"/>
  <c r="J24" i="5"/>
  <c r="K24" i="5"/>
  <c r="L24" i="5"/>
  <c r="M24" i="5"/>
  <c r="P24" i="5"/>
  <c r="B25" i="5"/>
  <c r="C25" i="5"/>
  <c r="D25" i="5"/>
  <c r="E25" i="5"/>
  <c r="F25" i="5"/>
  <c r="G25" i="5"/>
  <c r="H25" i="5"/>
  <c r="I25" i="5"/>
  <c r="J25" i="5"/>
  <c r="K25" i="5"/>
  <c r="L25" i="5"/>
  <c r="M25" i="5"/>
  <c r="P25" i="5"/>
  <c r="B26" i="5"/>
  <c r="C26" i="5"/>
  <c r="D26" i="5"/>
  <c r="E26" i="5"/>
  <c r="F26" i="5"/>
  <c r="G26" i="5"/>
  <c r="H26" i="5"/>
  <c r="I26" i="5"/>
  <c r="J26" i="5"/>
  <c r="K26" i="5"/>
  <c r="L26" i="5"/>
  <c r="M26" i="5"/>
  <c r="P26" i="5"/>
  <c r="B27" i="5"/>
  <c r="C27" i="5"/>
  <c r="D27" i="5"/>
  <c r="E27" i="5"/>
  <c r="F27" i="5"/>
  <c r="G27" i="5"/>
  <c r="H27" i="5"/>
  <c r="I27" i="5"/>
  <c r="J27" i="5"/>
  <c r="K27" i="5"/>
  <c r="L27" i="5"/>
  <c r="M27" i="5"/>
  <c r="P27" i="5"/>
  <c r="B28" i="5"/>
  <c r="B29" i="5" s="1"/>
  <c r="C28" i="5"/>
  <c r="D28" i="5"/>
  <c r="D29" i="5" s="1"/>
  <c r="E28" i="5"/>
  <c r="E29" i="5" s="1"/>
  <c r="F28" i="5"/>
  <c r="F29" i="5" s="1"/>
  <c r="G28" i="5"/>
  <c r="G29" i="5" s="1"/>
  <c r="H28" i="5"/>
  <c r="H29" i="5" s="1"/>
  <c r="I28" i="5"/>
  <c r="I29" i="5" s="1"/>
  <c r="J28" i="5"/>
  <c r="J29" i="5" s="1"/>
  <c r="K28" i="5"/>
  <c r="K29" i="5" s="1"/>
  <c r="L28" i="5"/>
  <c r="L29" i="5" s="1"/>
  <c r="M28" i="5"/>
  <c r="M29" i="5" s="1"/>
  <c r="P28" i="5"/>
  <c r="P29" i="5" s="1"/>
  <c r="B30" i="5"/>
  <c r="C30" i="5"/>
  <c r="D30" i="5"/>
  <c r="E30" i="5"/>
  <c r="F30" i="5"/>
  <c r="G30" i="5"/>
  <c r="H30" i="5"/>
  <c r="I30" i="5"/>
  <c r="J30" i="5"/>
  <c r="K30" i="5"/>
  <c r="L30" i="5"/>
  <c r="M30" i="5"/>
  <c r="P30" i="5"/>
  <c r="B31" i="5"/>
  <c r="C31" i="5"/>
  <c r="D31" i="5"/>
  <c r="E31" i="5"/>
  <c r="F31" i="5"/>
  <c r="G31" i="5"/>
  <c r="H31" i="5"/>
  <c r="I31" i="5"/>
  <c r="J31" i="5"/>
  <c r="K31" i="5"/>
  <c r="L31" i="5"/>
  <c r="M31" i="5"/>
  <c r="P31" i="5"/>
  <c r="B32" i="5"/>
  <c r="C32" i="5"/>
  <c r="D32" i="5"/>
  <c r="E32" i="5"/>
  <c r="F32" i="5"/>
  <c r="G32" i="5"/>
  <c r="H32" i="5"/>
  <c r="I32" i="5"/>
  <c r="J32" i="5"/>
  <c r="K32" i="5"/>
  <c r="L32" i="5"/>
  <c r="M32" i="5"/>
  <c r="P32" i="5"/>
  <c r="B33" i="5"/>
  <c r="C33" i="5"/>
  <c r="D33" i="5"/>
  <c r="E33" i="5"/>
  <c r="F33" i="5"/>
  <c r="G33" i="5"/>
  <c r="H33" i="5"/>
  <c r="I33" i="5"/>
  <c r="J33" i="5"/>
  <c r="K33" i="5"/>
  <c r="L33" i="5"/>
  <c r="M33" i="5"/>
  <c r="P33" i="5"/>
  <c r="B34" i="5"/>
  <c r="C34" i="5"/>
  <c r="D34" i="5"/>
  <c r="E34" i="5"/>
  <c r="F34" i="5"/>
  <c r="G34" i="5"/>
  <c r="H34" i="5"/>
  <c r="I34" i="5"/>
  <c r="J34" i="5"/>
  <c r="K34" i="5"/>
  <c r="L34" i="5"/>
  <c r="M34" i="5"/>
  <c r="P34" i="5"/>
  <c r="B35" i="5"/>
  <c r="C35" i="5"/>
  <c r="D35" i="5"/>
  <c r="E35" i="5"/>
  <c r="F35" i="5"/>
  <c r="G35" i="5"/>
  <c r="H35" i="5"/>
  <c r="I35" i="5"/>
  <c r="J35" i="5"/>
  <c r="K35" i="5"/>
  <c r="L35" i="5"/>
  <c r="M35" i="5"/>
  <c r="P35" i="5"/>
  <c r="B36" i="5"/>
  <c r="C36" i="5"/>
  <c r="D36" i="5"/>
  <c r="E36" i="5"/>
  <c r="F36" i="5"/>
  <c r="G36" i="5"/>
  <c r="H36" i="5"/>
  <c r="I36" i="5"/>
  <c r="J36" i="5"/>
  <c r="K36" i="5"/>
  <c r="L36" i="5"/>
  <c r="M36" i="5"/>
  <c r="P36" i="5"/>
  <c r="B37" i="5"/>
  <c r="C37" i="5"/>
  <c r="D37" i="5"/>
  <c r="E37" i="5"/>
  <c r="F37" i="5"/>
  <c r="G37" i="5"/>
  <c r="H37" i="5"/>
  <c r="I37" i="5"/>
  <c r="J37" i="5"/>
  <c r="K37" i="5"/>
  <c r="L37" i="5"/>
  <c r="M37" i="5"/>
  <c r="P37" i="5"/>
  <c r="B38" i="5"/>
  <c r="C38" i="5"/>
  <c r="D38" i="5"/>
  <c r="E38" i="5"/>
  <c r="F38" i="5"/>
  <c r="G38" i="5"/>
  <c r="H38" i="5"/>
  <c r="I38" i="5"/>
  <c r="J38" i="5"/>
  <c r="K38" i="5"/>
  <c r="L38" i="5"/>
  <c r="M38" i="5"/>
  <c r="P38" i="5"/>
  <c r="B39" i="5"/>
  <c r="C39" i="5"/>
  <c r="D39" i="5"/>
  <c r="E39" i="5"/>
  <c r="F39" i="5"/>
  <c r="G39" i="5"/>
  <c r="H39" i="5"/>
  <c r="I39" i="5"/>
  <c r="J39" i="5"/>
  <c r="K39" i="5"/>
  <c r="L39" i="5"/>
  <c r="M39" i="5"/>
  <c r="P39" i="5"/>
  <c r="B40" i="5"/>
  <c r="C40" i="5"/>
  <c r="D40" i="5"/>
  <c r="E40" i="5"/>
  <c r="F40" i="5"/>
  <c r="G40" i="5"/>
  <c r="H40" i="5"/>
  <c r="I40" i="5"/>
  <c r="J40" i="5"/>
  <c r="K40" i="5"/>
  <c r="L40" i="5"/>
  <c r="M40" i="5"/>
  <c r="P40" i="5"/>
  <c r="B41" i="5"/>
  <c r="C41" i="5"/>
  <c r="D41" i="5"/>
  <c r="E41" i="5"/>
  <c r="F41" i="5"/>
  <c r="G41" i="5"/>
  <c r="H41" i="5"/>
  <c r="I41" i="5"/>
  <c r="J41" i="5"/>
  <c r="K41" i="5"/>
  <c r="L41" i="5"/>
  <c r="M41" i="5"/>
  <c r="P41" i="5"/>
  <c r="Q20" i="4"/>
  <c r="R20" i="4" s="1"/>
  <c r="Q21" i="4"/>
  <c r="R21" i="4" s="1"/>
  <c r="Q22" i="4"/>
  <c r="R22" i="4" s="1"/>
  <c r="Q23" i="4"/>
  <c r="R23" i="4" s="1"/>
  <c r="Q24" i="4"/>
  <c r="R24" i="4" s="1"/>
  <c r="Q25" i="4"/>
  <c r="R25" i="4" s="1"/>
  <c r="Q26" i="4"/>
  <c r="R26" i="4" s="1"/>
  <c r="Q27" i="4"/>
  <c r="R27" i="4" s="1"/>
  <c r="Q28" i="4"/>
  <c r="R28" i="4" s="1"/>
  <c r="Q29" i="4"/>
  <c r="R29" i="4" s="1"/>
  <c r="Q30" i="4"/>
  <c r="R30" i="4" s="1"/>
  <c r="Q31" i="4"/>
  <c r="R31" i="4" s="1"/>
  <c r="Q32" i="4"/>
  <c r="R32" i="4" s="1"/>
  <c r="Q33" i="4"/>
  <c r="R33" i="4" s="1"/>
  <c r="Q34" i="4"/>
  <c r="R34" i="4" s="1"/>
  <c r="Q35" i="4"/>
  <c r="R35" i="4" s="1"/>
  <c r="Q36" i="4"/>
  <c r="R36" i="4" s="1"/>
  <c r="Q37" i="4"/>
  <c r="R37" i="4" s="1"/>
  <c r="Q38" i="4"/>
  <c r="R38" i="4" s="1"/>
  <c r="C18" i="4"/>
  <c r="D18" i="4"/>
  <c r="E18" i="4"/>
  <c r="F18" i="4"/>
  <c r="G18" i="4"/>
  <c r="H18" i="4"/>
  <c r="I18" i="4"/>
  <c r="J18" i="4"/>
  <c r="K18" i="4"/>
  <c r="L18" i="4"/>
  <c r="M18" i="4"/>
  <c r="N18" i="4"/>
  <c r="O18" i="4"/>
  <c r="P18" i="4"/>
  <c r="B18" i="4"/>
  <c r="Q19" i="4"/>
  <c r="R19" i="4" s="1"/>
  <c r="U18" i="3"/>
  <c r="U17" i="3"/>
  <c r="G17" i="4" l="1"/>
  <c r="S20" i="5"/>
  <c r="R39" i="5"/>
  <c r="R40" i="5"/>
  <c r="R38" i="5"/>
  <c r="R36" i="5"/>
  <c r="R34" i="5"/>
  <c r="R32" i="5"/>
  <c r="R30" i="5"/>
  <c r="R27" i="5"/>
  <c r="R25" i="5"/>
  <c r="R23" i="5"/>
  <c r="R21" i="5"/>
  <c r="R41" i="5"/>
  <c r="R37" i="5"/>
  <c r="R35" i="5"/>
  <c r="R33" i="5"/>
  <c r="R31" i="5"/>
  <c r="R28" i="5"/>
  <c r="R26" i="5"/>
  <c r="R24" i="5"/>
  <c r="R22" i="5"/>
  <c r="C29" i="5"/>
  <c r="R29" i="5" s="1"/>
  <c r="M20" i="5"/>
  <c r="M42" i="5" s="1"/>
  <c r="U18" i="4"/>
  <c r="O20" i="5" s="1"/>
  <c r="O42" i="5" s="1"/>
  <c r="I20" i="5"/>
  <c r="I42" i="5" s="1"/>
  <c r="L20" i="5"/>
  <c r="H20" i="5"/>
  <c r="C20" i="5"/>
  <c r="B20" i="5"/>
  <c r="B42" i="5" s="1"/>
  <c r="L42" i="5"/>
  <c r="H42" i="5"/>
  <c r="C42" i="5"/>
  <c r="K20" i="5"/>
  <c r="K42" i="5" s="1"/>
  <c r="G20" i="5"/>
  <c r="G42" i="5" s="1"/>
  <c r="E20" i="5"/>
  <c r="E42" i="5" s="1"/>
  <c r="P20" i="5"/>
  <c r="P42" i="5" s="1"/>
  <c r="J20" i="5"/>
  <c r="J42" i="5" s="1"/>
  <c r="F20" i="5"/>
  <c r="F42" i="5" s="1"/>
  <c r="D20" i="5"/>
  <c r="D42" i="5" s="1"/>
  <c r="Q18" i="4"/>
  <c r="N20" i="5"/>
  <c r="N42" i="5" s="1"/>
  <c r="R42" i="5" l="1"/>
  <c r="R20" i="5"/>
</calcChain>
</file>

<file path=xl/sharedStrings.xml><?xml version="1.0" encoding="utf-8"?>
<sst xmlns="http://schemas.openxmlformats.org/spreadsheetml/2006/main" count="859" uniqueCount="123">
  <si>
    <t>Valeur ajoutée brute et revenu par branche d’activité détaillée (NACE Rév. 2) [nama_10_a64__custom_17208307]</t>
  </si>
  <si>
    <t>Ouvrir la page produit</t>
  </si>
  <si>
    <t>Ouvrir dans le Data Browser</t>
  </si>
  <si>
    <t>Description:</t>
  </si>
  <si>
    <t>-</t>
  </si>
  <si>
    <t>Dernière mise à jour des données:</t>
  </si>
  <si>
    <t>18/06/2025 11:00</t>
  </si>
  <si>
    <t>Dernière modification de la structure de données:</t>
  </si>
  <si>
    <t>26/02/2025 23:00</t>
  </si>
  <si>
    <t>Source(s) institutionnelle(s)</t>
  </si>
  <si>
    <t>Eurostat</t>
  </si>
  <si>
    <t>Contenus</t>
  </si>
  <si>
    <t>Fréquence (relative au temps)</t>
  </si>
  <si>
    <t>Unité de mesure</t>
  </si>
  <si>
    <t>Indicateur des comptes nationaux (SEC 2010)</t>
  </si>
  <si>
    <t>Temps</t>
  </si>
  <si>
    <t>Feuille 1</t>
  </si>
  <si>
    <t>Annuel</t>
  </si>
  <si>
    <t>Prix courants, millions d'euros</t>
  </si>
  <si>
    <t>Valeur ajoutée, brute</t>
  </si>
  <si>
    <t>2021</t>
  </si>
  <si>
    <t>Structure</t>
  </si>
  <si>
    <t>Dimension</t>
  </si>
  <si>
    <t>Position</t>
  </si>
  <si>
    <t>Libellé</t>
  </si>
  <si>
    <t>Nomenclature statistique des activités économiques dans la Communauté européenne (NACE Rév. 2)</t>
  </si>
  <si>
    <t>Total - ensemble des activités NACE</t>
  </si>
  <si>
    <t>Industrie manufacturière</t>
  </si>
  <si>
    <t>Industries alimentaires; fabrication de boissons et de produits à base de tabac</t>
  </si>
  <si>
    <t>Fabrication de textiles, industrie de l'habillement, du cuir et de la chaussure</t>
  </si>
  <si>
    <t>Travail du bois et du papier, imprimerie et reproduction</t>
  </si>
  <si>
    <t>Cokéfaction et raffinage</t>
  </si>
  <si>
    <t>Industrie chimique</t>
  </si>
  <si>
    <t>Industrie pharmaceutique</t>
  </si>
  <si>
    <t>Fabrication de produits en caoutchouc et en plastique et autres produits minéraux non métalliques</t>
  </si>
  <si>
    <t>Métallurgie et fabrication de produits métalliques, à l'exception des machines et des équipements</t>
  </si>
  <si>
    <t>Fabrication de produits informatiques, électroniques et optiques</t>
  </si>
  <si>
    <t>Fabrication d'équipements électriques</t>
  </si>
  <si>
    <t>Fabrication de machines et équipements n.c.a.</t>
  </si>
  <si>
    <t>Industrie automobile et construction navale</t>
  </si>
  <si>
    <t>Fabrication de meubles, bijouterie, instruments de musique, jouets, réparation et installation de machines et équipements</t>
  </si>
  <si>
    <t>Entité géopolitique (déclarante)</t>
  </si>
  <si>
    <t>Union européenne - 27 pays (à partir de 2020)</t>
  </si>
  <si>
    <t>Zone euro (EA11-1999, EA12-2001, EA13-2007, EA15-2008, EA16-2009, EA17-2011, EA18-2014, EA19-2015, EA20-2023)</t>
  </si>
  <si>
    <t>Zone euro - 20 pays (à partir de 2023)</t>
  </si>
  <si>
    <t>Zone euro - 19 pays (2015-2022)</t>
  </si>
  <si>
    <t>Zone euro - 12 pays (2001-2006)</t>
  </si>
  <si>
    <t>Belgique</t>
  </si>
  <si>
    <t>Bulgarie</t>
  </si>
  <si>
    <t>Tchéquie</t>
  </si>
  <si>
    <t>Danemark</t>
  </si>
  <si>
    <t>Allemagne</t>
  </si>
  <si>
    <t>Estonie</t>
  </si>
  <si>
    <t>Irlande</t>
  </si>
  <si>
    <t>Grèce</t>
  </si>
  <si>
    <t>Espagne</t>
  </si>
  <si>
    <t>France</t>
  </si>
  <si>
    <t>Croatie</t>
  </si>
  <si>
    <t>Italie</t>
  </si>
  <si>
    <t>Chypre</t>
  </si>
  <si>
    <t>Lettonie</t>
  </si>
  <si>
    <t>Lituanie</t>
  </si>
  <si>
    <t>Luxembourg</t>
  </si>
  <si>
    <t>Hongrie</t>
  </si>
  <si>
    <t>Malte</t>
  </si>
  <si>
    <t>Pays-Bas</t>
  </si>
  <si>
    <t>Autriche</t>
  </si>
  <si>
    <t>Pologne</t>
  </si>
  <si>
    <t>Portugal</t>
  </si>
  <si>
    <t>Roumanie</t>
  </si>
  <si>
    <t>Slovénie</t>
  </si>
  <si>
    <t>Slovaquie</t>
  </si>
  <si>
    <t>Finlande</t>
  </si>
  <si>
    <t>Suède</t>
  </si>
  <si>
    <t>Islande</t>
  </si>
  <si>
    <t>Liechtenstein</t>
  </si>
  <si>
    <t>Norvège</t>
  </si>
  <si>
    <t>Suisse</t>
  </si>
  <si>
    <t>United Kingdom</t>
  </si>
  <si>
    <t>Bosnie-Herzégovine</t>
  </si>
  <si>
    <t>Monténégro</t>
  </si>
  <si>
    <t>Macédoine du Nord</t>
  </si>
  <si>
    <t>Albanie</t>
  </si>
  <si>
    <t>Serbie</t>
  </si>
  <si>
    <t>Turquie</t>
  </si>
  <si>
    <t>Kosovo*</t>
  </si>
  <si>
    <t>Données extraites le20/06/2025 15:20:13 depuis [ESTAT]</t>
  </si>
  <si>
    <t xml:space="preserve">Dataset: </t>
  </si>
  <si>
    <t>Dernière mise à jour:</t>
  </si>
  <si>
    <t>NACE_R2 (Libellés)</t>
  </si>
  <si>
    <t/>
  </si>
  <si>
    <t>GEO (Libellés)</t>
  </si>
  <si>
    <t>:</t>
  </si>
  <si>
    <t>C</t>
  </si>
  <si>
    <t>p</t>
  </si>
  <si>
    <t>Valeur spéciale</t>
  </si>
  <si>
    <t>Non disponible</t>
  </si>
  <si>
    <t>Attributs d'observations:</t>
  </si>
  <si>
    <t>provisoire</t>
  </si>
  <si>
    <t>Attributs de confidentialité:</t>
  </si>
  <si>
    <t>confidential</t>
  </si>
  <si>
    <t>Total pays</t>
  </si>
  <si>
    <t xml:space="preserve">Industrie </t>
  </si>
  <si>
    <t>IAA</t>
  </si>
  <si>
    <t xml:space="preserve">textiles, habillement, cuir </t>
  </si>
  <si>
    <t>Travail du bois et du papier, imprimerie</t>
  </si>
  <si>
    <t xml:space="preserve"> caoutchouc et lastique et autres produits minéraux non métalliques</t>
  </si>
  <si>
    <t>Métallurgien, produits métalliques</t>
  </si>
  <si>
    <t>produits informatiques, électroniques et optiques</t>
  </si>
  <si>
    <t>équipements électriques</t>
  </si>
  <si>
    <t>machines et équipements n.c.a.</t>
  </si>
  <si>
    <t>matériels de transport</t>
  </si>
  <si>
    <t>meubles, industries diverses,  réparation et installation de machines et équipements</t>
  </si>
  <si>
    <t>automobile</t>
  </si>
  <si>
    <t>dont automobiles</t>
  </si>
  <si>
    <t>MT autres</t>
  </si>
  <si>
    <t>dont autres matériels de transport</t>
  </si>
  <si>
    <t>France comparable</t>
  </si>
  <si>
    <t>ratio France / pays</t>
  </si>
  <si>
    <t>Note : la cokéfaction raffinage n'est pas mise dans ce tableau de sorte que le total industrie est légérement supérieur à la somme des branches</t>
  </si>
  <si>
    <t>Source : Eurostat</t>
  </si>
  <si>
    <t>meubles, industries diverses,  réparation  installation de machines et équipements</t>
  </si>
  <si>
    <t xml:space="preserve"> caoutchouc et lastique et autres produits minéraux non métallique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</si>
</sst>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##########"/>
    <numFmt numFmtId="165" formatCode="#,##0.0"/>
    <numFmt numFmtId="166" formatCode="0.0%"/>
  </numFmts>
  <fonts count="13" x14ac:knownFonts="1">
    <font>
      <sz val="11"/>
      <color indexed="8"/>
      <name val="Calibri"/>
      <family val="2"/>
      <scheme val="minor"/>
    </font>
    <font>
      <b/>
      <sz val="9"/>
      <name val="Arial"/>
    </font>
    <font>
      <sz val="9"/>
      <name val="Arial"/>
    </font>
    <font>
      <b/>
      <sz val="9"/>
      <color indexed="9"/>
      <name val="Arial"/>
    </font>
    <font>
      <b/>
      <sz val="11"/>
      <name val="Arial"/>
    </font>
    <font>
      <u/>
      <sz val="9"/>
      <color indexed="12"/>
      <name val="Arial"/>
    </font>
    <font>
      <b/>
      <sz val="12"/>
      <name val="Arial"/>
      <family val="2"/>
    </font>
    <font>
      <sz val="12"/>
      <name val="Arial"/>
      <family val="2"/>
    </font>
    <font>
      <b/>
      <sz val="12"/>
      <color rgb="FFFF0000"/>
      <name val="Arial"/>
      <family val="2"/>
    </font>
    <font>
      <b/>
      <i/>
      <sz val="12"/>
      <color theme="1"/>
      <name val="Arial"/>
      <family val="2"/>
    </font>
    <font>
      <sz val="13"/>
      <color theme="1"/>
      <name val="Arial"/>
      <family val="2"/>
    </font>
    <font>
      <sz val="12"/>
      <color rgb="FFFF0000"/>
      <name val="Arial"/>
      <family val="2"/>
    </font>
    <font>
      <i/>
      <sz val="12"/>
      <color theme="1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rgb="FF4669AF"/>
      </patternFill>
    </fill>
    <fill>
      <patternFill patternType="solid">
        <fgColor rgb="FF0096DC"/>
      </patternFill>
    </fill>
    <fill>
      <patternFill patternType="solid">
        <fgColor rgb="FFDCE6F1"/>
      </patternFill>
    </fill>
    <fill>
      <patternFill patternType="mediumGray">
        <bgColor indexed="22"/>
      </patternFill>
    </fill>
    <fill>
      <patternFill patternType="solid">
        <fgColor rgb="FFF6F6F6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mediumGray">
        <bgColor theme="2" tint="-9.9978637043366805E-2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thin">
        <color rgb="FFB0B0B0"/>
      </left>
      <right style="thin">
        <color rgb="FFB0B0B0"/>
      </right>
      <top style="thin">
        <color rgb="FFB0B0B0"/>
      </top>
      <bottom style="thin">
        <color rgb="FFB0B0B0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6">
    <xf numFmtId="0" fontId="0" fillId="0" borderId="0" xfId="0"/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right" vertical="center"/>
    </xf>
    <xf numFmtId="0" fontId="1" fillId="3" borderId="1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horizontal="left" vertical="center"/>
    </xf>
    <xf numFmtId="0" fontId="0" fillId="5" borderId="0" xfId="0" applyFill="1"/>
    <xf numFmtId="3" fontId="2" fillId="0" borderId="0" xfId="0" applyNumberFormat="1" applyFont="1" applyAlignment="1">
      <alignment horizontal="right" vertical="center" shrinkToFit="1"/>
    </xf>
    <xf numFmtId="3" fontId="2" fillId="6" borderId="0" xfId="0" applyNumberFormat="1" applyFont="1" applyFill="1" applyAlignment="1">
      <alignment horizontal="right" vertical="center" shrinkToFit="1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left" vertical="top" wrapText="1"/>
    </xf>
    <xf numFmtId="0" fontId="2" fillId="6" borderId="0" xfId="0" applyFont="1" applyFill="1" applyAlignment="1">
      <alignment horizontal="left" vertical="center"/>
    </xf>
    <xf numFmtId="0" fontId="5" fillId="6" borderId="0" xfId="0" applyFont="1" applyFill="1" applyAlignment="1">
      <alignment horizontal="left" vertical="center"/>
    </xf>
    <xf numFmtId="0" fontId="5" fillId="0" borderId="0" xfId="0" applyFont="1" applyAlignment="1">
      <alignment horizontal="left" vertical="center"/>
    </xf>
    <xf numFmtId="164" fontId="2" fillId="0" borderId="0" xfId="0" applyNumberFormat="1" applyFont="1" applyAlignment="1">
      <alignment horizontal="right" vertical="center" shrinkToFit="1"/>
    </xf>
    <xf numFmtId="164" fontId="2" fillId="6" borderId="0" xfId="0" applyNumberFormat="1" applyFont="1" applyFill="1" applyAlignment="1">
      <alignment horizontal="right" vertical="center" shrinkToFit="1"/>
    </xf>
    <xf numFmtId="0" fontId="4" fillId="6" borderId="0" xfId="0" applyFont="1" applyFill="1" applyAlignment="1">
      <alignment horizontal="left" vertical="center"/>
    </xf>
    <xf numFmtId="0" fontId="1" fillId="6" borderId="0" xfId="0" applyFont="1" applyFill="1" applyAlignment="1">
      <alignment horizontal="left" vertical="center"/>
    </xf>
    <xf numFmtId="165" fontId="2" fillId="0" borderId="0" xfId="0" applyNumberFormat="1" applyFont="1" applyAlignment="1">
      <alignment horizontal="right" vertical="center" shrinkToFit="1"/>
    </xf>
    <xf numFmtId="165" fontId="2" fillId="6" borderId="0" xfId="0" applyNumberFormat="1" applyFont="1" applyFill="1" applyAlignment="1">
      <alignment horizontal="right" vertical="center" shrinkToFit="1"/>
    </xf>
    <xf numFmtId="0" fontId="0" fillId="0" borderId="0" xfId="0"/>
    <xf numFmtId="0" fontId="3" fillId="2" borderId="1" xfId="0" applyFont="1" applyFill="1" applyBorder="1" applyAlignment="1">
      <alignment horizontal="left" vertical="center"/>
    </xf>
    <xf numFmtId="164" fontId="0" fillId="0" borderId="0" xfId="0" applyNumberFormat="1"/>
    <xf numFmtId="0" fontId="1" fillId="7" borderId="1" xfId="0" applyFont="1" applyFill="1" applyBorder="1" applyAlignment="1">
      <alignment horizontal="left" vertical="center"/>
    </xf>
    <xf numFmtId="164" fontId="2" fillId="7" borderId="0" xfId="0" applyNumberFormat="1" applyFont="1" applyFill="1" applyAlignment="1">
      <alignment horizontal="right" vertical="center" shrinkToFit="1"/>
    </xf>
    <xf numFmtId="3" fontId="2" fillId="7" borderId="0" xfId="0" applyNumberFormat="1" applyFont="1" applyFill="1" applyAlignment="1">
      <alignment horizontal="right" vertical="center" shrinkToFit="1"/>
    </xf>
    <xf numFmtId="0" fontId="0" fillId="7" borderId="0" xfId="0" applyFill="1"/>
    <xf numFmtId="0" fontId="1" fillId="8" borderId="1" xfId="0" applyFont="1" applyFill="1" applyBorder="1" applyAlignment="1">
      <alignment horizontal="left" vertical="center"/>
    </xf>
    <xf numFmtId="0" fontId="6" fillId="8" borderId="1" xfId="0" applyFont="1" applyFill="1" applyBorder="1" applyAlignment="1">
      <alignment horizontal="left" vertical="center"/>
    </xf>
    <xf numFmtId="0" fontId="7" fillId="8" borderId="1" xfId="0" applyFont="1" applyFill="1" applyBorder="1" applyAlignment="1">
      <alignment horizontal="left" vertical="center" wrapText="1"/>
    </xf>
    <xf numFmtId="166" fontId="7" fillId="8" borderId="0" xfId="0" applyNumberFormat="1" applyFont="1" applyFill="1" applyAlignment="1">
      <alignment horizontal="right" vertical="center" shrinkToFit="1"/>
    </xf>
    <xf numFmtId="0" fontId="0" fillId="0" borderId="0" xfId="0"/>
    <xf numFmtId="0" fontId="6" fillId="7" borderId="1" xfId="0" applyFont="1" applyFill="1" applyBorder="1" applyAlignment="1">
      <alignment horizontal="left" vertical="center"/>
    </xf>
    <xf numFmtId="166" fontId="7" fillId="7" borderId="0" xfId="0" applyNumberFormat="1" applyFont="1" applyFill="1" applyAlignment="1">
      <alignment horizontal="right" vertical="center" shrinkToFit="1"/>
    </xf>
    <xf numFmtId="164" fontId="0" fillId="7" borderId="0" xfId="0" applyNumberFormat="1" applyFill="1"/>
    <xf numFmtId="0" fontId="0" fillId="0" borderId="0" xfId="0"/>
    <xf numFmtId="0" fontId="3" fillId="2" borderId="1" xfId="0" applyFont="1" applyFill="1" applyBorder="1" applyAlignment="1">
      <alignment horizontal="left" vertical="center"/>
    </xf>
    <xf numFmtId="0" fontId="0" fillId="8" borderId="0" xfId="0" applyFill="1"/>
    <xf numFmtId="0" fontId="0" fillId="0" borderId="0" xfId="0"/>
    <xf numFmtId="0" fontId="3" fillId="2" borderId="1" xfId="0" applyFont="1" applyFill="1" applyBorder="1" applyAlignment="1">
      <alignment horizontal="left" vertical="center"/>
    </xf>
    <xf numFmtId="164" fontId="0" fillId="8" borderId="0" xfId="0" applyNumberFormat="1" applyFill="1"/>
    <xf numFmtId="0" fontId="8" fillId="7" borderId="2" xfId="0" applyFont="1" applyFill="1" applyBorder="1" applyAlignment="1">
      <alignment horizontal="left" vertical="center"/>
    </xf>
    <xf numFmtId="166" fontId="8" fillId="7" borderId="2" xfId="0" applyNumberFormat="1" applyFont="1" applyFill="1" applyBorder="1" applyAlignment="1">
      <alignment horizontal="right" vertical="center" shrinkToFit="1"/>
    </xf>
    <xf numFmtId="166" fontId="8" fillId="7" borderId="0" xfId="0" applyNumberFormat="1" applyFont="1" applyFill="1" applyBorder="1" applyAlignment="1">
      <alignment horizontal="right" vertical="center" shrinkToFit="1"/>
    </xf>
    <xf numFmtId="166" fontId="8" fillId="7" borderId="3" xfId="0" applyNumberFormat="1" applyFont="1" applyFill="1" applyBorder="1" applyAlignment="1">
      <alignment horizontal="right" vertical="center" shrinkToFit="1"/>
    </xf>
    <xf numFmtId="0" fontId="9" fillId="0" borderId="4" xfId="0" applyFont="1" applyBorder="1"/>
    <xf numFmtId="0" fontId="10" fillId="8" borderId="0" xfId="0" applyFont="1" applyFill="1" applyBorder="1"/>
    <xf numFmtId="0" fontId="10" fillId="0" borderId="0" xfId="0" applyFont="1"/>
    <xf numFmtId="0" fontId="6" fillId="8" borderId="4" xfId="0" applyFont="1" applyFill="1" applyBorder="1" applyAlignment="1">
      <alignment horizontal="left" vertical="center"/>
    </xf>
    <xf numFmtId="166" fontId="6" fillId="9" borderId="2" xfId="0" applyNumberFormat="1" applyFont="1" applyFill="1" applyBorder="1" applyAlignment="1">
      <alignment horizontal="right" vertical="center" shrinkToFit="1"/>
    </xf>
    <xf numFmtId="166" fontId="6" fillId="9" borderId="0" xfId="0" applyNumberFormat="1" applyFont="1" applyFill="1" applyBorder="1" applyAlignment="1">
      <alignment horizontal="right" vertical="center" shrinkToFit="1"/>
    </xf>
    <xf numFmtId="166" fontId="6" fillId="10" borderId="0" xfId="0" applyNumberFormat="1" applyFont="1" applyFill="1" applyBorder="1" applyAlignment="1">
      <alignment horizontal="right" vertical="center" shrinkToFit="1"/>
    </xf>
    <xf numFmtId="0" fontId="7" fillId="8" borderId="7" xfId="0" applyFont="1" applyFill="1" applyBorder="1" applyAlignment="1">
      <alignment horizontal="center" vertical="center" wrapText="1"/>
    </xf>
    <xf numFmtId="166" fontId="6" fillId="9" borderId="6" xfId="0" applyNumberFormat="1" applyFont="1" applyFill="1" applyBorder="1" applyAlignment="1">
      <alignment horizontal="right" vertical="center" shrinkToFit="1"/>
    </xf>
    <xf numFmtId="166" fontId="6" fillId="9" borderId="7" xfId="0" applyNumberFormat="1" applyFont="1" applyFill="1" applyBorder="1" applyAlignment="1">
      <alignment horizontal="right" vertical="center" shrinkToFit="1"/>
    </xf>
    <xf numFmtId="166" fontId="6" fillId="10" borderId="7" xfId="0" applyNumberFormat="1" applyFont="1" applyFill="1" applyBorder="1" applyAlignment="1">
      <alignment horizontal="right" vertical="center" shrinkToFit="1"/>
    </xf>
    <xf numFmtId="0" fontId="6" fillId="10" borderId="1" xfId="0" applyFont="1" applyFill="1" applyBorder="1" applyAlignment="1">
      <alignment horizontal="left" vertical="center"/>
    </xf>
    <xf numFmtId="166" fontId="7" fillId="10" borderId="0" xfId="0" applyNumberFormat="1" applyFont="1" applyFill="1" applyAlignment="1">
      <alignment horizontal="right" vertical="center" shrinkToFit="1"/>
    </xf>
    <xf numFmtId="0" fontId="7" fillId="8" borderId="8" xfId="0" applyFont="1" applyFill="1" applyBorder="1" applyAlignment="1">
      <alignment horizontal="center" vertical="center" wrapText="1"/>
    </xf>
    <xf numFmtId="166" fontId="0" fillId="0" borderId="0" xfId="0" applyNumberFormat="1"/>
    <xf numFmtId="0" fontId="0" fillId="12" borderId="0" xfId="0" applyFill="1"/>
    <xf numFmtId="0" fontId="3" fillId="12" borderId="1" xfId="0" applyFont="1" applyFill="1" applyBorder="1" applyAlignment="1">
      <alignment horizontal="left" vertical="center"/>
    </xf>
    <xf numFmtId="0" fontId="0" fillId="13" borderId="0" xfId="0" applyFill="1"/>
    <xf numFmtId="3" fontId="2" fillId="12" borderId="0" xfId="0" applyNumberFormat="1" applyFont="1" applyFill="1" applyAlignment="1">
      <alignment horizontal="right" vertical="center" shrinkToFit="1"/>
    </xf>
    <xf numFmtId="0" fontId="7" fillId="12" borderId="1" xfId="0" applyFont="1" applyFill="1" applyBorder="1" applyAlignment="1">
      <alignment horizontal="left" vertical="center" wrapText="1"/>
    </xf>
    <xf numFmtId="166" fontId="7" fillId="12" borderId="0" xfId="0" applyNumberFormat="1" applyFont="1" applyFill="1" applyAlignment="1">
      <alignment horizontal="right" vertical="center" shrinkToFit="1"/>
    </xf>
    <xf numFmtId="166" fontId="0" fillId="12" borderId="0" xfId="0" applyNumberFormat="1" applyFill="1"/>
    <xf numFmtId="0" fontId="6" fillId="14" borderId="2" xfId="0" applyFont="1" applyFill="1" applyBorder="1" applyAlignment="1">
      <alignment horizontal="left" vertical="center"/>
    </xf>
    <xf numFmtId="166" fontId="6" fillId="14" borderId="2" xfId="0" applyNumberFormat="1" applyFont="1" applyFill="1" applyBorder="1" applyAlignment="1">
      <alignment horizontal="right" vertical="center" shrinkToFit="1"/>
    </xf>
    <xf numFmtId="166" fontId="6" fillId="14" borderId="0" xfId="0" applyNumberFormat="1" applyFont="1" applyFill="1" applyBorder="1" applyAlignment="1">
      <alignment horizontal="right" vertical="center" shrinkToFit="1"/>
    </xf>
    <xf numFmtId="10" fontId="2" fillId="6" borderId="0" xfId="0" applyNumberFormat="1" applyFont="1" applyFill="1" applyAlignment="1">
      <alignment horizontal="right" vertical="center" shrinkToFit="1"/>
    </xf>
    <xf numFmtId="166" fontId="0" fillId="7" borderId="0" xfId="0" applyNumberFormat="1" applyFill="1"/>
    <xf numFmtId="166" fontId="6" fillId="11" borderId="7" xfId="0" applyNumberFormat="1" applyFont="1" applyFill="1" applyBorder="1" applyAlignment="1">
      <alignment horizontal="right" vertical="center" shrinkToFit="1"/>
    </xf>
    <xf numFmtId="166" fontId="6" fillId="11" borderId="0" xfId="0" applyNumberFormat="1" applyFont="1" applyFill="1" applyBorder="1" applyAlignment="1">
      <alignment horizontal="right" vertical="center" shrinkToFit="1"/>
    </xf>
    <xf numFmtId="0" fontId="7" fillId="11" borderId="7" xfId="0" applyFont="1" applyFill="1" applyBorder="1" applyAlignment="1">
      <alignment horizontal="center" vertical="center" wrapText="1"/>
    </xf>
    <xf numFmtId="166" fontId="7" fillId="11" borderId="7" xfId="0" applyNumberFormat="1" applyFont="1" applyFill="1" applyBorder="1" applyAlignment="1">
      <alignment horizontal="right" vertical="center" shrinkToFit="1"/>
    </xf>
    <xf numFmtId="166" fontId="7" fillId="11" borderId="0" xfId="0" applyNumberFormat="1" applyFont="1" applyFill="1" applyBorder="1" applyAlignment="1">
      <alignment horizontal="right" vertical="center" shrinkToFit="1"/>
    </xf>
    <xf numFmtId="0" fontId="2" fillId="0" borderId="0" xfId="0" applyFont="1" applyAlignment="1">
      <alignment horizontal="left" vertical="top" wrapText="1"/>
    </xf>
    <xf numFmtId="0" fontId="0" fillId="0" borderId="0" xfId="0"/>
    <xf numFmtId="0" fontId="3" fillId="2" borderId="1" xfId="0" applyFont="1" applyFill="1" applyBorder="1" applyAlignment="1">
      <alignment horizontal="left" vertical="center"/>
    </xf>
    <xf numFmtId="166" fontId="6" fillId="8" borderId="0" xfId="0" applyNumberFormat="1" applyFont="1" applyFill="1" applyBorder="1" applyAlignment="1">
      <alignment horizontal="right" vertical="center" shrinkToFit="1"/>
    </xf>
    <xf numFmtId="9" fontId="9" fillId="9" borderId="5" xfId="0" applyNumberFormat="1" applyFont="1" applyFill="1" applyBorder="1"/>
    <xf numFmtId="9" fontId="9" fillId="8" borderId="9" xfId="0" applyNumberFormat="1" applyFont="1" applyFill="1" applyBorder="1"/>
    <xf numFmtId="9" fontId="9" fillId="9" borderId="9" xfId="0" applyNumberFormat="1" applyFont="1" applyFill="1" applyBorder="1"/>
    <xf numFmtId="9" fontId="9" fillId="15" borderId="9" xfId="0" applyNumberFormat="1" applyFont="1" applyFill="1" applyBorder="1"/>
    <xf numFmtId="9" fontId="9" fillId="11" borderId="9" xfId="0" applyNumberFormat="1" applyFont="1" applyFill="1" applyBorder="1"/>
    <xf numFmtId="9" fontId="9" fillId="8" borderId="10" xfId="0" applyNumberFormat="1" applyFont="1" applyFill="1" applyBorder="1"/>
    <xf numFmtId="166" fontId="6" fillId="9" borderId="5" xfId="0" applyNumberFormat="1" applyFont="1" applyFill="1" applyBorder="1" applyAlignment="1">
      <alignment horizontal="right" vertical="center" shrinkToFit="1"/>
    </xf>
    <xf numFmtId="166" fontId="6" fillId="9" borderId="9" xfId="0" applyNumberFormat="1" applyFont="1" applyFill="1" applyBorder="1" applyAlignment="1">
      <alignment horizontal="right" vertical="center" shrinkToFit="1"/>
    </xf>
    <xf numFmtId="166" fontId="7" fillId="11" borderId="9" xfId="0" applyNumberFormat="1" applyFont="1" applyFill="1" applyBorder="1" applyAlignment="1">
      <alignment horizontal="right" vertical="center" shrinkToFit="1"/>
    </xf>
    <xf numFmtId="166" fontId="6" fillId="11" borderId="9" xfId="0" applyNumberFormat="1" applyFont="1" applyFill="1" applyBorder="1" applyAlignment="1">
      <alignment horizontal="right" vertical="center" shrinkToFit="1"/>
    </xf>
    <xf numFmtId="0" fontId="7" fillId="9" borderId="6" xfId="0" applyFont="1" applyFill="1" applyBorder="1" applyAlignment="1">
      <alignment horizontal="center" vertical="center" wrapText="1"/>
    </xf>
    <xf numFmtId="0" fontId="7" fillId="9" borderId="7" xfId="0" applyFont="1" applyFill="1" applyBorder="1" applyAlignment="1">
      <alignment horizontal="center" vertical="center" wrapText="1"/>
    </xf>
    <xf numFmtId="0" fontId="7" fillId="10" borderId="7" xfId="0" applyFont="1" applyFill="1" applyBorder="1" applyAlignment="1">
      <alignment horizontal="center" vertical="center" wrapText="1"/>
    </xf>
    <xf numFmtId="166" fontId="11" fillId="7" borderId="0" xfId="0" applyNumberFormat="1" applyFont="1" applyFill="1" applyBorder="1" applyAlignment="1">
      <alignment horizontal="right" vertical="center" shrinkToFit="1"/>
    </xf>
    <xf numFmtId="166" fontId="6" fillId="8" borderId="7" xfId="0" applyNumberFormat="1" applyFont="1" applyFill="1" applyBorder="1" applyAlignment="1">
      <alignment horizontal="right" vertical="center" shrinkToFit="1"/>
    </xf>
    <xf numFmtId="166" fontId="6" fillId="8" borderId="9" xfId="0" applyNumberFormat="1" applyFont="1" applyFill="1" applyBorder="1" applyAlignment="1">
      <alignment horizontal="right" vertical="center" shrinkToFit="1"/>
    </xf>
    <xf numFmtId="166" fontId="6" fillId="8" borderId="8" xfId="0" applyNumberFormat="1" applyFont="1" applyFill="1" applyBorder="1" applyAlignment="1">
      <alignment horizontal="right" vertical="center" shrinkToFit="1"/>
    </xf>
    <xf numFmtId="166" fontId="6" fillId="8" borderId="3" xfId="0" applyNumberFormat="1" applyFont="1" applyFill="1" applyBorder="1" applyAlignment="1">
      <alignment horizontal="right" vertical="center" shrinkToFit="1"/>
    </xf>
    <xf numFmtId="166" fontId="6" fillId="8" borderId="10" xfId="0" applyNumberFormat="1" applyFont="1" applyFill="1" applyBorder="1" applyAlignment="1">
      <alignment horizontal="right" vertical="center" shrinkToFit="1"/>
    </xf>
    <xf numFmtId="9" fontId="12" fillId="11" borderId="9" xfId="0" applyNumberFormat="1" applyFont="1" applyFill="1" applyBorder="1"/>
    <xf numFmtId="0" fontId="6" fillId="8" borderId="2" xfId="0" applyFont="1" applyFill="1" applyBorder="1" applyAlignment="1">
      <alignment horizontal="left" vertical="center"/>
    </xf>
    <xf numFmtId="0" fontId="6" fillId="8" borderId="5" xfId="0" applyFont="1" applyFill="1" applyBorder="1" applyAlignment="1">
      <alignment horizontal="left" vertical="center"/>
    </xf>
    <xf numFmtId="166" fontId="6" fillId="14" borderId="3" xfId="0" applyNumberFormat="1" applyFont="1" applyFill="1" applyBorder="1" applyAlignment="1">
      <alignment horizontal="right" vertical="center" shrinkToFi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245159</xdr:colOff>
      <xdr:row>3</xdr:row>
      <xdr:rowOff>57150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2192000" cy="6286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ec.europa.eu/eurostat/databrowser/view/nama_10_a64__custom_17208307/default/table" TargetMode="External"/><Relationship Id="rId1" Type="http://schemas.openxmlformats.org/officeDocument/2006/relationships/hyperlink" Target="https://ec.europa.eu/eurostat/databrowser/product/page/nama_10_a64__custom_17208307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O16"/>
  <sheetViews>
    <sheetView showGridLines="0" workbookViewId="0"/>
  </sheetViews>
  <sheetFormatPr baseColWidth="10" defaultColWidth="8.85546875" defaultRowHeight="15" x14ac:dyDescent="0.25"/>
  <cols>
    <col min="1" max="1" width="19.85546875" customWidth="1"/>
    <col min="2" max="2" width="9.42578125" customWidth="1"/>
    <col min="3" max="3" width="26.85546875" customWidth="1"/>
    <col min="4" max="4" width="20.5703125" customWidth="1"/>
    <col min="5" max="5" width="40.7109375" customWidth="1"/>
    <col min="6" max="6" width="6.85546875" customWidth="1"/>
  </cols>
  <sheetData>
    <row r="6" spans="1:15" x14ac:dyDescent="0.25">
      <c r="A6" s="11" t="s">
        <v>0</v>
      </c>
    </row>
    <row r="7" spans="1:15" x14ac:dyDescent="0.25">
      <c r="A7" s="14" t="s">
        <v>1</v>
      </c>
      <c r="B7" s="14" t="s">
        <v>2</v>
      </c>
    </row>
    <row r="8" spans="1:15" ht="42.75" customHeight="1" x14ac:dyDescent="0.25">
      <c r="A8" s="12" t="s">
        <v>3</v>
      </c>
      <c r="B8" s="79" t="s">
        <v>4</v>
      </c>
      <c r="C8" s="80"/>
      <c r="D8" s="80"/>
      <c r="E8" s="80"/>
      <c r="F8" s="80"/>
      <c r="G8" s="80"/>
      <c r="H8" s="80"/>
      <c r="I8" s="80"/>
      <c r="J8" s="80"/>
      <c r="K8" s="80"/>
      <c r="L8" s="80"/>
      <c r="M8" s="80"/>
      <c r="N8" s="80"/>
      <c r="O8" s="80"/>
    </row>
    <row r="10" spans="1:15" x14ac:dyDescent="0.25">
      <c r="A10" s="2" t="s">
        <v>5</v>
      </c>
      <c r="D10" s="2" t="s">
        <v>6</v>
      </c>
    </row>
    <row r="11" spans="1:15" x14ac:dyDescent="0.25">
      <c r="A11" s="2" t="s">
        <v>7</v>
      </c>
      <c r="D11" s="2" t="s">
        <v>8</v>
      </c>
    </row>
    <row r="13" spans="1:15" x14ac:dyDescent="0.25">
      <c r="B13" s="1" t="s">
        <v>9</v>
      </c>
    </row>
    <row r="14" spans="1:15" x14ac:dyDescent="0.25">
      <c r="C14" s="2" t="s">
        <v>10</v>
      </c>
    </row>
    <row r="15" spans="1:15" x14ac:dyDescent="0.25">
      <c r="B15" s="11" t="s">
        <v>11</v>
      </c>
      <c r="C15" s="11" t="s">
        <v>12</v>
      </c>
      <c r="D15" s="11" t="s">
        <v>13</v>
      </c>
      <c r="E15" s="11" t="s">
        <v>14</v>
      </c>
      <c r="F15" s="11" t="s">
        <v>15</v>
      </c>
    </row>
    <row r="16" spans="1:15" x14ac:dyDescent="0.25">
      <c r="B16" s="15" t="s">
        <v>16</v>
      </c>
      <c r="C16" s="2" t="s">
        <v>17</v>
      </c>
      <c r="D16" s="2" t="s">
        <v>18</v>
      </c>
      <c r="E16" s="2" t="s">
        <v>19</v>
      </c>
      <c r="F16" s="2" t="s">
        <v>20</v>
      </c>
    </row>
  </sheetData>
  <mergeCells count="1">
    <mergeCell ref="B8:O8"/>
  </mergeCells>
  <hyperlinks>
    <hyperlink ref="A7" r:id="rId1" xr:uid="{00000000-0004-0000-0000-000000000000}"/>
    <hyperlink ref="B7" r:id="rId2" xr:uid="{00000000-0004-0000-0000-000001000000}"/>
    <hyperlink ref="B16" location="'Feuille 1'!A1" display="Feuille 1" xr:uid="{00000000-0004-0000-0000-000002000000}"/>
  </hyperlinks>
  <pageMargins left="0.7" right="0.7" top="0.75" bottom="0.75" header="0.3" footer="0.3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66"/>
  <sheetViews>
    <sheetView showGridLines="0" workbookViewId="0"/>
  </sheetViews>
  <sheetFormatPr baseColWidth="10" defaultColWidth="8.85546875" defaultRowHeight="15" x14ac:dyDescent="0.25"/>
  <cols>
    <col min="2" max="5" width="79.7109375" customWidth="1"/>
  </cols>
  <sheetData>
    <row r="1" spans="1:3" x14ac:dyDescent="0.25">
      <c r="A1" s="1" t="s">
        <v>21</v>
      </c>
    </row>
    <row r="2" spans="1:3" x14ac:dyDescent="0.25">
      <c r="B2" s="18" t="s">
        <v>22</v>
      </c>
      <c r="C2" s="18" t="s">
        <v>23</v>
      </c>
    </row>
    <row r="3" spans="1:3" x14ac:dyDescent="0.25">
      <c r="B3" s="19" t="s">
        <v>24</v>
      </c>
      <c r="C3" s="19" t="s">
        <v>24</v>
      </c>
    </row>
    <row r="4" spans="1:3" x14ac:dyDescent="0.25">
      <c r="B4" s="2" t="s">
        <v>12</v>
      </c>
      <c r="C4" s="2" t="s">
        <v>17</v>
      </c>
    </row>
    <row r="5" spans="1:3" x14ac:dyDescent="0.25">
      <c r="B5" s="13" t="s">
        <v>13</v>
      </c>
      <c r="C5" s="13" t="s">
        <v>18</v>
      </c>
    </row>
    <row r="6" spans="1:3" x14ac:dyDescent="0.25">
      <c r="B6" s="2" t="s">
        <v>25</v>
      </c>
      <c r="C6" s="2" t="s">
        <v>26</v>
      </c>
    </row>
    <row r="7" spans="1:3" x14ac:dyDescent="0.25">
      <c r="B7" s="13" t="s">
        <v>25</v>
      </c>
      <c r="C7" s="13" t="s">
        <v>27</v>
      </c>
    </row>
    <row r="8" spans="1:3" x14ac:dyDescent="0.25">
      <c r="B8" s="2" t="s">
        <v>25</v>
      </c>
      <c r="C8" s="2" t="s">
        <v>28</v>
      </c>
    </row>
    <row r="9" spans="1:3" x14ac:dyDescent="0.25">
      <c r="B9" s="13" t="s">
        <v>25</v>
      </c>
      <c r="C9" s="13" t="s">
        <v>29</v>
      </c>
    </row>
    <row r="10" spans="1:3" x14ac:dyDescent="0.25">
      <c r="B10" s="2" t="s">
        <v>25</v>
      </c>
      <c r="C10" s="2" t="s">
        <v>30</v>
      </c>
    </row>
    <row r="11" spans="1:3" x14ac:dyDescent="0.25">
      <c r="B11" s="13" t="s">
        <v>25</v>
      </c>
      <c r="C11" s="13" t="s">
        <v>31</v>
      </c>
    </row>
    <row r="12" spans="1:3" x14ac:dyDescent="0.25">
      <c r="B12" s="2" t="s">
        <v>25</v>
      </c>
      <c r="C12" s="2" t="s">
        <v>32</v>
      </c>
    </row>
    <row r="13" spans="1:3" x14ac:dyDescent="0.25">
      <c r="B13" s="13" t="s">
        <v>25</v>
      </c>
      <c r="C13" s="13" t="s">
        <v>33</v>
      </c>
    </row>
    <row r="14" spans="1:3" x14ac:dyDescent="0.25">
      <c r="B14" s="2" t="s">
        <v>25</v>
      </c>
      <c r="C14" s="2" t="s">
        <v>34</v>
      </c>
    </row>
    <row r="15" spans="1:3" x14ac:dyDescent="0.25">
      <c r="B15" s="13" t="s">
        <v>25</v>
      </c>
      <c r="C15" s="13" t="s">
        <v>35</v>
      </c>
    </row>
    <row r="16" spans="1:3" x14ac:dyDescent="0.25">
      <c r="B16" s="2" t="s">
        <v>25</v>
      </c>
      <c r="C16" s="2" t="s">
        <v>36</v>
      </c>
    </row>
    <row r="17" spans="2:3" x14ac:dyDescent="0.25">
      <c r="B17" s="13" t="s">
        <v>25</v>
      </c>
      <c r="C17" s="13" t="s">
        <v>37</v>
      </c>
    </row>
    <row r="18" spans="2:3" x14ac:dyDescent="0.25">
      <c r="B18" s="2" t="s">
        <v>25</v>
      </c>
      <c r="C18" s="2" t="s">
        <v>38</v>
      </c>
    </row>
    <row r="19" spans="2:3" x14ac:dyDescent="0.25">
      <c r="B19" s="13" t="s">
        <v>25</v>
      </c>
      <c r="C19" s="13" t="s">
        <v>39</v>
      </c>
    </row>
    <row r="20" spans="2:3" x14ac:dyDescent="0.25">
      <c r="B20" s="2" t="s">
        <v>25</v>
      </c>
      <c r="C20" s="2" t="s">
        <v>40</v>
      </c>
    </row>
    <row r="21" spans="2:3" x14ac:dyDescent="0.25">
      <c r="B21" s="13" t="s">
        <v>14</v>
      </c>
      <c r="C21" s="13" t="s">
        <v>19</v>
      </c>
    </row>
    <row r="22" spans="2:3" x14ac:dyDescent="0.25">
      <c r="B22" s="2" t="s">
        <v>41</v>
      </c>
      <c r="C22" s="2" t="s">
        <v>42</v>
      </c>
    </row>
    <row r="23" spans="2:3" x14ac:dyDescent="0.25">
      <c r="B23" s="13" t="s">
        <v>41</v>
      </c>
      <c r="C23" s="13" t="s">
        <v>43</v>
      </c>
    </row>
    <row r="24" spans="2:3" x14ac:dyDescent="0.25">
      <c r="B24" s="2" t="s">
        <v>41</v>
      </c>
      <c r="C24" s="2" t="s">
        <v>44</v>
      </c>
    </row>
    <row r="25" spans="2:3" x14ac:dyDescent="0.25">
      <c r="B25" s="13" t="s">
        <v>41</v>
      </c>
      <c r="C25" s="13" t="s">
        <v>45</v>
      </c>
    </row>
    <row r="26" spans="2:3" x14ac:dyDescent="0.25">
      <c r="B26" s="2" t="s">
        <v>41</v>
      </c>
      <c r="C26" s="2" t="s">
        <v>46</v>
      </c>
    </row>
    <row r="27" spans="2:3" x14ac:dyDescent="0.25">
      <c r="B27" s="13" t="s">
        <v>41</v>
      </c>
      <c r="C27" s="13" t="s">
        <v>47</v>
      </c>
    </row>
    <row r="28" spans="2:3" x14ac:dyDescent="0.25">
      <c r="B28" s="2" t="s">
        <v>41</v>
      </c>
      <c r="C28" s="2" t="s">
        <v>48</v>
      </c>
    </row>
    <row r="29" spans="2:3" x14ac:dyDescent="0.25">
      <c r="B29" s="13" t="s">
        <v>41</v>
      </c>
      <c r="C29" s="13" t="s">
        <v>49</v>
      </c>
    </row>
    <row r="30" spans="2:3" x14ac:dyDescent="0.25">
      <c r="B30" s="2" t="s">
        <v>41</v>
      </c>
      <c r="C30" s="2" t="s">
        <v>50</v>
      </c>
    </row>
    <row r="31" spans="2:3" x14ac:dyDescent="0.25">
      <c r="B31" s="13" t="s">
        <v>41</v>
      </c>
      <c r="C31" s="13" t="s">
        <v>51</v>
      </c>
    </row>
    <row r="32" spans="2:3" x14ac:dyDescent="0.25">
      <c r="B32" s="2" t="s">
        <v>41</v>
      </c>
      <c r="C32" s="2" t="s">
        <v>52</v>
      </c>
    </row>
    <row r="33" spans="2:3" x14ac:dyDescent="0.25">
      <c r="B33" s="13" t="s">
        <v>41</v>
      </c>
      <c r="C33" s="13" t="s">
        <v>53</v>
      </c>
    </row>
    <row r="34" spans="2:3" x14ac:dyDescent="0.25">
      <c r="B34" s="2" t="s">
        <v>41</v>
      </c>
      <c r="C34" s="2" t="s">
        <v>54</v>
      </c>
    </row>
    <row r="35" spans="2:3" x14ac:dyDescent="0.25">
      <c r="B35" s="13" t="s">
        <v>41</v>
      </c>
      <c r="C35" s="13" t="s">
        <v>55</v>
      </c>
    </row>
    <row r="36" spans="2:3" x14ac:dyDescent="0.25">
      <c r="B36" s="2" t="s">
        <v>41</v>
      </c>
      <c r="C36" s="2" t="s">
        <v>56</v>
      </c>
    </row>
    <row r="37" spans="2:3" x14ac:dyDescent="0.25">
      <c r="B37" s="13" t="s">
        <v>41</v>
      </c>
      <c r="C37" s="13" t="s">
        <v>57</v>
      </c>
    </row>
    <row r="38" spans="2:3" x14ac:dyDescent="0.25">
      <c r="B38" s="2" t="s">
        <v>41</v>
      </c>
      <c r="C38" s="2" t="s">
        <v>58</v>
      </c>
    </row>
    <row r="39" spans="2:3" x14ac:dyDescent="0.25">
      <c r="B39" s="13" t="s">
        <v>41</v>
      </c>
      <c r="C39" s="13" t="s">
        <v>59</v>
      </c>
    </row>
    <row r="40" spans="2:3" x14ac:dyDescent="0.25">
      <c r="B40" s="2" t="s">
        <v>41</v>
      </c>
      <c r="C40" s="2" t="s">
        <v>60</v>
      </c>
    </row>
    <row r="41" spans="2:3" x14ac:dyDescent="0.25">
      <c r="B41" s="13" t="s">
        <v>41</v>
      </c>
      <c r="C41" s="13" t="s">
        <v>61</v>
      </c>
    </row>
    <row r="42" spans="2:3" x14ac:dyDescent="0.25">
      <c r="B42" s="2" t="s">
        <v>41</v>
      </c>
      <c r="C42" s="2" t="s">
        <v>62</v>
      </c>
    </row>
    <row r="43" spans="2:3" x14ac:dyDescent="0.25">
      <c r="B43" s="13" t="s">
        <v>41</v>
      </c>
      <c r="C43" s="13" t="s">
        <v>63</v>
      </c>
    </row>
    <row r="44" spans="2:3" x14ac:dyDescent="0.25">
      <c r="B44" s="2" t="s">
        <v>41</v>
      </c>
      <c r="C44" s="2" t="s">
        <v>64</v>
      </c>
    </row>
    <row r="45" spans="2:3" x14ac:dyDescent="0.25">
      <c r="B45" s="13" t="s">
        <v>41</v>
      </c>
      <c r="C45" s="13" t="s">
        <v>65</v>
      </c>
    </row>
    <row r="46" spans="2:3" x14ac:dyDescent="0.25">
      <c r="B46" s="2" t="s">
        <v>41</v>
      </c>
      <c r="C46" s="2" t="s">
        <v>66</v>
      </c>
    </row>
    <row r="47" spans="2:3" x14ac:dyDescent="0.25">
      <c r="B47" s="13" t="s">
        <v>41</v>
      </c>
      <c r="C47" s="13" t="s">
        <v>67</v>
      </c>
    </row>
    <row r="48" spans="2:3" x14ac:dyDescent="0.25">
      <c r="B48" s="2" t="s">
        <v>41</v>
      </c>
      <c r="C48" s="2" t="s">
        <v>68</v>
      </c>
    </row>
    <row r="49" spans="2:3" x14ac:dyDescent="0.25">
      <c r="B49" s="13" t="s">
        <v>41</v>
      </c>
      <c r="C49" s="13" t="s">
        <v>69</v>
      </c>
    </row>
    <row r="50" spans="2:3" x14ac:dyDescent="0.25">
      <c r="B50" s="2" t="s">
        <v>41</v>
      </c>
      <c r="C50" s="2" t="s">
        <v>70</v>
      </c>
    </row>
    <row r="51" spans="2:3" x14ac:dyDescent="0.25">
      <c r="B51" s="13" t="s">
        <v>41</v>
      </c>
      <c r="C51" s="13" t="s">
        <v>71</v>
      </c>
    </row>
    <row r="52" spans="2:3" x14ac:dyDescent="0.25">
      <c r="B52" s="2" t="s">
        <v>41</v>
      </c>
      <c r="C52" s="2" t="s">
        <v>72</v>
      </c>
    </row>
    <row r="53" spans="2:3" x14ac:dyDescent="0.25">
      <c r="B53" s="13" t="s">
        <v>41</v>
      </c>
      <c r="C53" s="13" t="s">
        <v>73</v>
      </c>
    </row>
    <row r="54" spans="2:3" x14ac:dyDescent="0.25">
      <c r="B54" s="2" t="s">
        <v>41</v>
      </c>
      <c r="C54" s="2" t="s">
        <v>74</v>
      </c>
    </row>
    <row r="55" spans="2:3" x14ac:dyDescent="0.25">
      <c r="B55" s="13" t="s">
        <v>41</v>
      </c>
      <c r="C55" s="13" t="s">
        <v>75</v>
      </c>
    </row>
    <row r="56" spans="2:3" x14ac:dyDescent="0.25">
      <c r="B56" s="2" t="s">
        <v>41</v>
      </c>
      <c r="C56" s="2" t="s">
        <v>76</v>
      </c>
    </row>
    <row r="57" spans="2:3" x14ac:dyDescent="0.25">
      <c r="B57" s="13" t="s">
        <v>41</v>
      </c>
      <c r="C57" s="13" t="s">
        <v>77</v>
      </c>
    </row>
    <row r="58" spans="2:3" x14ac:dyDescent="0.25">
      <c r="B58" s="2" t="s">
        <v>41</v>
      </c>
      <c r="C58" s="2" t="s">
        <v>78</v>
      </c>
    </row>
    <row r="59" spans="2:3" x14ac:dyDescent="0.25">
      <c r="B59" s="13" t="s">
        <v>41</v>
      </c>
      <c r="C59" s="13" t="s">
        <v>79</v>
      </c>
    </row>
    <row r="60" spans="2:3" x14ac:dyDescent="0.25">
      <c r="B60" s="2" t="s">
        <v>41</v>
      </c>
      <c r="C60" s="2" t="s">
        <v>80</v>
      </c>
    </row>
    <row r="61" spans="2:3" x14ac:dyDescent="0.25">
      <c r="B61" s="13" t="s">
        <v>41</v>
      </c>
      <c r="C61" s="13" t="s">
        <v>81</v>
      </c>
    </row>
    <row r="62" spans="2:3" x14ac:dyDescent="0.25">
      <c r="B62" s="2" t="s">
        <v>41</v>
      </c>
      <c r="C62" s="2" t="s">
        <v>82</v>
      </c>
    </row>
    <row r="63" spans="2:3" x14ac:dyDescent="0.25">
      <c r="B63" s="13" t="s">
        <v>41</v>
      </c>
      <c r="C63" s="13" t="s">
        <v>83</v>
      </c>
    </row>
    <row r="64" spans="2:3" x14ac:dyDescent="0.25">
      <c r="B64" s="2" t="s">
        <v>41</v>
      </c>
      <c r="C64" s="2" t="s">
        <v>84</v>
      </c>
    </row>
    <row r="65" spans="2:3" x14ac:dyDescent="0.25">
      <c r="B65" s="13" t="s">
        <v>41</v>
      </c>
      <c r="C65" s="13" t="s">
        <v>85</v>
      </c>
    </row>
    <row r="66" spans="2:3" x14ac:dyDescent="0.25">
      <c r="B66" s="2" t="s">
        <v>15</v>
      </c>
      <c r="C66" s="2" t="s">
        <v>20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60"/>
  <sheetViews>
    <sheetView zoomScaleNormal="100" workbookViewId="0">
      <selection activeCell="C16" sqref="C16"/>
    </sheetView>
  </sheetViews>
  <sheetFormatPr baseColWidth="10" defaultColWidth="8.85546875" defaultRowHeight="11.45" customHeight="1" x14ac:dyDescent="0.25"/>
  <cols>
    <col min="1" max="1" width="29.85546875" customWidth="1"/>
    <col min="2" max="6" width="19.85546875" customWidth="1"/>
    <col min="7" max="7" width="5" customWidth="1"/>
    <col min="8" max="8" width="19.85546875" customWidth="1"/>
    <col min="9" max="9" width="17.85546875" customWidth="1"/>
    <col min="10" max="12" width="19.85546875" customWidth="1"/>
    <col min="13" max="13" width="5" customWidth="1"/>
    <col min="14" max="14" width="19.85546875" customWidth="1"/>
    <col min="15" max="15" width="5" customWidth="1"/>
    <col min="16" max="16" width="19.85546875" customWidth="1"/>
    <col min="17" max="17" width="5" customWidth="1"/>
    <col min="18" max="20" width="19.85546875" customWidth="1"/>
  </cols>
  <sheetData>
    <row r="1" spans="1:20" x14ac:dyDescent="0.25">
      <c r="A1" s="3" t="s">
        <v>86</v>
      </c>
    </row>
    <row r="2" spans="1:20" x14ac:dyDescent="0.25">
      <c r="A2" s="2" t="s">
        <v>87</v>
      </c>
      <c r="B2" s="1" t="s">
        <v>0</v>
      </c>
    </row>
    <row r="3" spans="1:20" x14ac:dyDescent="0.25">
      <c r="A3" s="2" t="s">
        <v>88</v>
      </c>
      <c r="B3" s="2" t="s">
        <v>6</v>
      </c>
    </row>
    <row r="5" spans="1:20" x14ac:dyDescent="0.25">
      <c r="A5" s="1" t="s">
        <v>12</v>
      </c>
    </row>
    <row r="6" spans="1:20" x14ac:dyDescent="0.25">
      <c r="A6" s="1" t="s">
        <v>13</v>
      </c>
    </row>
    <row r="7" spans="1:20" x14ac:dyDescent="0.25">
      <c r="A7" s="1" t="s">
        <v>14</v>
      </c>
    </row>
    <row r="8" spans="1:20" x14ac:dyDescent="0.25">
      <c r="A8" s="1" t="s">
        <v>15</v>
      </c>
    </row>
    <row r="10" spans="1:20" x14ac:dyDescent="0.25">
      <c r="A10" s="5" t="s">
        <v>89</v>
      </c>
      <c r="B10" s="4" t="s">
        <v>26</v>
      </c>
      <c r="C10" s="4" t="s">
        <v>27</v>
      </c>
      <c r="D10" s="4" t="s">
        <v>28</v>
      </c>
      <c r="E10" s="4" t="s">
        <v>29</v>
      </c>
      <c r="F10" s="81" t="s">
        <v>30</v>
      </c>
      <c r="G10" s="81" t="s">
        <v>90</v>
      </c>
      <c r="H10" s="4" t="s">
        <v>31</v>
      </c>
      <c r="I10" s="4" t="s">
        <v>32</v>
      </c>
      <c r="J10" s="4" t="s">
        <v>33</v>
      </c>
      <c r="K10" s="4" t="s">
        <v>34</v>
      </c>
      <c r="L10" s="81" t="s">
        <v>35</v>
      </c>
      <c r="M10" s="81" t="s">
        <v>90</v>
      </c>
      <c r="N10" s="81" t="s">
        <v>36</v>
      </c>
      <c r="O10" s="81" t="s">
        <v>90</v>
      </c>
      <c r="P10" s="81" t="s">
        <v>37</v>
      </c>
      <c r="Q10" s="81" t="s">
        <v>90</v>
      </c>
      <c r="R10" s="4" t="s">
        <v>38</v>
      </c>
      <c r="S10" s="4" t="s">
        <v>39</v>
      </c>
      <c r="T10" s="4" t="s">
        <v>40</v>
      </c>
    </row>
    <row r="11" spans="1:20" x14ac:dyDescent="0.25">
      <c r="A11" s="6" t="s">
        <v>91</v>
      </c>
      <c r="B11" s="8" t="s">
        <v>90</v>
      </c>
      <c r="C11" s="8" t="s">
        <v>90</v>
      </c>
      <c r="D11" s="8" t="s">
        <v>90</v>
      </c>
      <c r="E11" s="8" t="s">
        <v>90</v>
      </c>
      <c r="F11" s="8" t="s">
        <v>90</v>
      </c>
      <c r="G11" s="8" t="s">
        <v>90</v>
      </c>
      <c r="H11" s="8" t="s">
        <v>90</v>
      </c>
      <c r="I11" s="8" t="s">
        <v>90</v>
      </c>
      <c r="J11" s="8" t="s">
        <v>90</v>
      </c>
      <c r="K11" s="8" t="s">
        <v>90</v>
      </c>
      <c r="L11" s="8" t="s">
        <v>90</v>
      </c>
      <c r="M11" s="8" t="s">
        <v>90</v>
      </c>
      <c r="N11" s="8" t="s">
        <v>90</v>
      </c>
      <c r="O11" s="8" t="s">
        <v>90</v>
      </c>
      <c r="P11" s="8" t="s">
        <v>90</v>
      </c>
      <c r="Q11" s="8" t="s">
        <v>90</v>
      </c>
      <c r="R11" s="8" t="s">
        <v>90</v>
      </c>
      <c r="S11" s="8" t="s">
        <v>90</v>
      </c>
      <c r="T11" s="8" t="s">
        <v>90</v>
      </c>
    </row>
    <row r="12" spans="1:20" x14ac:dyDescent="0.25">
      <c r="A12" s="7" t="s">
        <v>42</v>
      </c>
      <c r="B12" s="17">
        <v>13177369.4</v>
      </c>
      <c r="C12" s="17">
        <v>2188227.5</v>
      </c>
      <c r="D12" s="17">
        <v>250237.1</v>
      </c>
      <c r="E12" s="17">
        <v>67324.2</v>
      </c>
      <c r="F12" s="17">
        <v>118784.5</v>
      </c>
      <c r="G12" s="10" t="s">
        <v>90</v>
      </c>
      <c r="H12" s="10" t="s">
        <v>92</v>
      </c>
      <c r="I12" s="10" t="s">
        <v>92</v>
      </c>
      <c r="J12" s="10" t="s">
        <v>92</v>
      </c>
      <c r="K12" s="17">
        <v>173204.8</v>
      </c>
      <c r="L12" s="17">
        <v>264575.90000000002</v>
      </c>
      <c r="M12" s="10" t="s">
        <v>90</v>
      </c>
      <c r="N12" s="10" t="s">
        <v>92</v>
      </c>
      <c r="O12" s="10" t="s">
        <v>93</v>
      </c>
      <c r="P12" s="17">
        <v>104020.4</v>
      </c>
      <c r="Q12" s="10" t="s">
        <v>90</v>
      </c>
      <c r="R12" s="10" t="s">
        <v>92</v>
      </c>
      <c r="S12" s="17">
        <v>286298.3</v>
      </c>
      <c r="T12" s="10" t="s">
        <v>92</v>
      </c>
    </row>
    <row r="13" spans="1:20" x14ac:dyDescent="0.25">
      <c r="A13" s="7" t="s">
        <v>43</v>
      </c>
      <c r="B13" s="20">
        <v>11205327</v>
      </c>
      <c r="C13" s="20">
        <v>1844261</v>
      </c>
      <c r="D13" s="16">
        <v>209711.9</v>
      </c>
      <c r="E13" s="16">
        <v>58103.7</v>
      </c>
      <c r="F13" s="16">
        <v>90094.2</v>
      </c>
      <c r="G13" s="9" t="s">
        <v>90</v>
      </c>
      <c r="H13" s="9" t="s">
        <v>92</v>
      </c>
      <c r="I13" s="9" t="s">
        <v>92</v>
      </c>
      <c r="J13" s="9" t="s">
        <v>92</v>
      </c>
      <c r="K13" s="16">
        <v>138404.29999999999</v>
      </c>
      <c r="L13" s="16">
        <v>218997.6</v>
      </c>
      <c r="M13" s="9" t="s">
        <v>90</v>
      </c>
      <c r="N13" s="9" t="s">
        <v>92</v>
      </c>
      <c r="O13" s="9" t="s">
        <v>93</v>
      </c>
      <c r="P13" s="16">
        <v>86339.6</v>
      </c>
      <c r="Q13" s="9" t="s">
        <v>90</v>
      </c>
      <c r="R13" s="9" t="s">
        <v>92</v>
      </c>
      <c r="S13" s="16">
        <v>241668.9</v>
      </c>
      <c r="T13" s="9" t="s">
        <v>92</v>
      </c>
    </row>
    <row r="14" spans="1:20" x14ac:dyDescent="0.25">
      <c r="A14" s="7" t="s">
        <v>44</v>
      </c>
      <c r="B14" s="17">
        <v>11253207.199999999</v>
      </c>
      <c r="C14" s="21">
        <v>1851068</v>
      </c>
      <c r="D14" s="17">
        <v>211099.7</v>
      </c>
      <c r="E14" s="17">
        <v>58446.400000000001</v>
      </c>
      <c r="F14" s="17">
        <v>90827.1</v>
      </c>
      <c r="G14" s="10" t="s">
        <v>90</v>
      </c>
      <c r="H14" s="10" t="s">
        <v>92</v>
      </c>
      <c r="I14" s="10" t="s">
        <v>92</v>
      </c>
      <c r="J14" s="10" t="s">
        <v>92</v>
      </c>
      <c r="K14" s="17">
        <v>139189.4</v>
      </c>
      <c r="L14" s="17">
        <v>219944.5</v>
      </c>
      <c r="M14" s="10" t="s">
        <v>90</v>
      </c>
      <c r="N14" s="10" t="s">
        <v>92</v>
      </c>
      <c r="O14" s="10" t="s">
        <v>93</v>
      </c>
      <c r="P14" s="17">
        <v>86695.6</v>
      </c>
      <c r="Q14" s="10" t="s">
        <v>90</v>
      </c>
      <c r="R14" s="10" t="s">
        <v>92</v>
      </c>
      <c r="S14" s="17">
        <v>241842.1</v>
      </c>
      <c r="T14" s="10" t="s">
        <v>92</v>
      </c>
    </row>
    <row r="15" spans="1:20" x14ac:dyDescent="0.25">
      <c r="A15" s="7" t="s">
        <v>45</v>
      </c>
      <c r="B15" s="20">
        <v>11205327</v>
      </c>
      <c r="C15" s="20">
        <v>1844261</v>
      </c>
      <c r="D15" s="16">
        <v>209711.9</v>
      </c>
      <c r="E15" s="16">
        <v>58103.7</v>
      </c>
      <c r="F15" s="16">
        <v>90094.2</v>
      </c>
      <c r="G15" s="9" t="s">
        <v>90</v>
      </c>
      <c r="H15" s="9" t="s">
        <v>92</v>
      </c>
      <c r="I15" s="9" t="s">
        <v>92</v>
      </c>
      <c r="J15" s="9" t="s">
        <v>92</v>
      </c>
      <c r="K15" s="16">
        <v>138404.29999999999</v>
      </c>
      <c r="L15" s="16">
        <v>218997.6</v>
      </c>
      <c r="M15" s="9" t="s">
        <v>90</v>
      </c>
      <c r="N15" s="9" t="s">
        <v>92</v>
      </c>
      <c r="O15" s="9" t="s">
        <v>93</v>
      </c>
      <c r="P15" s="16">
        <v>86339.6</v>
      </c>
      <c r="Q15" s="9" t="s">
        <v>90</v>
      </c>
      <c r="R15" s="9" t="s">
        <v>92</v>
      </c>
      <c r="S15" s="16">
        <v>241668.9</v>
      </c>
      <c r="T15" s="9" t="s">
        <v>92</v>
      </c>
    </row>
    <row r="16" spans="1:20" x14ac:dyDescent="0.25">
      <c r="A16" s="7" t="s">
        <v>46</v>
      </c>
      <c r="B16" s="17">
        <v>10924387.6</v>
      </c>
      <c r="C16" s="17">
        <v>1795782.1</v>
      </c>
      <c r="D16" s="17">
        <v>204516.7</v>
      </c>
      <c r="E16" s="17">
        <v>56487.1</v>
      </c>
      <c r="F16" s="17">
        <v>84674.7</v>
      </c>
      <c r="G16" s="10" t="s">
        <v>90</v>
      </c>
      <c r="H16" s="10" t="s">
        <v>92</v>
      </c>
      <c r="I16" s="10" t="s">
        <v>92</v>
      </c>
      <c r="J16" s="10" t="s">
        <v>92</v>
      </c>
      <c r="K16" s="17">
        <v>133257.9</v>
      </c>
      <c r="L16" s="17">
        <v>211607.6</v>
      </c>
      <c r="M16" s="10" t="s">
        <v>90</v>
      </c>
      <c r="N16" s="10" t="s">
        <v>92</v>
      </c>
      <c r="O16" s="10" t="s">
        <v>93</v>
      </c>
      <c r="P16" s="17">
        <v>83634.600000000006</v>
      </c>
      <c r="Q16" s="10" t="s">
        <v>90</v>
      </c>
      <c r="R16" s="10" t="s">
        <v>92</v>
      </c>
      <c r="S16" s="17">
        <v>235874.9</v>
      </c>
      <c r="T16" s="10" t="s">
        <v>92</v>
      </c>
    </row>
    <row r="17" spans="1:21" x14ac:dyDescent="0.25">
      <c r="A17" s="7" t="s">
        <v>47</v>
      </c>
      <c r="B17" s="16">
        <v>452382.9</v>
      </c>
      <c r="C17" s="16">
        <v>54373.8</v>
      </c>
      <c r="D17" s="16">
        <v>8697.7999999999993</v>
      </c>
      <c r="E17" s="16">
        <v>1112.9000000000001</v>
      </c>
      <c r="F17" s="16">
        <v>2808.4</v>
      </c>
      <c r="G17" s="9" t="s">
        <v>90</v>
      </c>
      <c r="H17" s="16">
        <v>847.7</v>
      </c>
      <c r="I17" s="16">
        <v>7741.4</v>
      </c>
      <c r="J17" s="16">
        <v>9613.4</v>
      </c>
      <c r="K17" s="16">
        <v>5008.3</v>
      </c>
      <c r="L17" s="20">
        <v>6853</v>
      </c>
      <c r="M17" s="9" t="s">
        <v>90</v>
      </c>
      <c r="N17" s="16">
        <v>1325.9</v>
      </c>
      <c r="O17" s="9" t="s">
        <v>90</v>
      </c>
      <c r="P17" s="20">
        <v>1103</v>
      </c>
      <c r="Q17" s="9" t="s">
        <v>90</v>
      </c>
      <c r="R17" s="16">
        <v>3609.2</v>
      </c>
      <c r="S17" s="16">
        <v>2564.6</v>
      </c>
      <c r="T17" s="16">
        <v>3088.2</v>
      </c>
      <c r="U17" s="24">
        <f>SUM(D17:T17)</f>
        <v>54373.799999999996</v>
      </c>
    </row>
    <row r="18" spans="1:21" x14ac:dyDescent="0.25">
      <c r="A18" s="7" t="s">
        <v>48</v>
      </c>
      <c r="B18" s="17">
        <v>62465.7</v>
      </c>
      <c r="C18" s="17">
        <v>8003.7</v>
      </c>
      <c r="D18" s="17">
        <v>1195.0999999999999</v>
      </c>
      <c r="E18" s="17">
        <v>578.70000000000005</v>
      </c>
      <c r="F18" s="17">
        <v>484.3</v>
      </c>
      <c r="G18" s="10" t="s">
        <v>90</v>
      </c>
      <c r="H18" s="17">
        <v>291.60000000000002</v>
      </c>
      <c r="I18" s="17">
        <v>215.4</v>
      </c>
      <c r="J18" s="17">
        <v>113.5</v>
      </c>
      <c r="K18" s="17">
        <v>958.2</v>
      </c>
      <c r="L18" s="17">
        <v>1237.8</v>
      </c>
      <c r="M18" s="10" t="s">
        <v>90</v>
      </c>
      <c r="N18" s="17">
        <v>393.2</v>
      </c>
      <c r="O18" s="10" t="s">
        <v>90</v>
      </c>
      <c r="P18" s="17">
        <v>548.20000000000005</v>
      </c>
      <c r="Q18" s="10" t="s">
        <v>90</v>
      </c>
      <c r="R18" s="17">
        <v>595.9</v>
      </c>
      <c r="S18" s="17">
        <v>544.79999999999995</v>
      </c>
      <c r="T18" s="17">
        <v>846.9</v>
      </c>
      <c r="U18" s="24">
        <f>SUM(D18:T18)</f>
        <v>8003.5999999999995</v>
      </c>
    </row>
    <row r="19" spans="1:21" x14ac:dyDescent="0.25">
      <c r="A19" s="7" t="s">
        <v>49</v>
      </c>
      <c r="B19" s="16">
        <v>224220.1</v>
      </c>
      <c r="C19" s="16">
        <v>48319.199999999997</v>
      </c>
      <c r="D19" s="16">
        <v>4201.6000000000004</v>
      </c>
      <c r="E19" s="16">
        <v>1009.6</v>
      </c>
      <c r="F19" s="16">
        <v>3086.3</v>
      </c>
      <c r="G19" s="9" t="s">
        <v>90</v>
      </c>
      <c r="H19" s="16">
        <v>50.6</v>
      </c>
      <c r="I19" s="16">
        <v>1474.6</v>
      </c>
      <c r="J19" s="16">
        <v>867.6</v>
      </c>
      <c r="K19" s="16">
        <v>5905.2</v>
      </c>
      <c r="L19" s="16">
        <v>6777.2</v>
      </c>
      <c r="M19" s="9" t="s">
        <v>90</v>
      </c>
      <c r="N19" s="16">
        <v>2313.3000000000002</v>
      </c>
      <c r="O19" s="9" t="s">
        <v>90</v>
      </c>
      <c r="P19" s="16">
        <v>4328.8</v>
      </c>
      <c r="Q19" s="9" t="s">
        <v>90</v>
      </c>
      <c r="R19" s="16">
        <v>4319.8999999999996</v>
      </c>
      <c r="S19" s="16">
        <v>10061.9</v>
      </c>
      <c r="T19" s="16">
        <v>3922.7</v>
      </c>
    </row>
    <row r="20" spans="1:21" x14ac:dyDescent="0.25">
      <c r="A20" s="7" t="s">
        <v>50</v>
      </c>
      <c r="B20" s="21">
        <v>300996</v>
      </c>
      <c r="C20" s="17">
        <v>43982.3</v>
      </c>
      <c r="D20" s="17">
        <v>4197.2</v>
      </c>
      <c r="E20" s="17">
        <v>472.9</v>
      </c>
      <c r="F20" s="17">
        <v>1521.5</v>
      </c>
      <c r="G20" s="10" t="s">
        <v>90</v>
      </c>
      <c r="H20" s="17">
        <v>65.099999999999994</v>
      </c>
      <c r="I20" s="17">
        <v>3111.2</v>
      </c>
      <c r="J20" s="17">
        <v>12794.9</v>
      </c>
      <c r="K20" s="17">
        <v>2701.4</v>
      </c>
      <c r="L20" s="17">
        <v>3314.9</v>
      </c>
      <c r="M20" s="10" t="s">
        <v>90</v>
      </c>
      <c r="N20" s="17">
        <v>2793.3</v>
      </c>
      <c r="O20" s="10" t="s">
        <v>90</v>
      </c>
      <c r="P20" s="17">
        <v>1093.2</v>
      </c>
      <c r="Q20" s="10" t="s">
        <v>90</v>
      </c>
      <c r="R20" s="17">
        <v>6973.5</v>
      </c>
      <c r="S20" s="17">
        <v>597.6</v>
      </c>
      <c r="T20" s="17">
        <v>4345.6000000000004</v>
      </c>
    </row>
    <row r="21" spans="1:21" x14ac:dyDescent="0.25">
      <c r="A21" s="7" t="s">
        <v>51</v>
      </c>
      <c r="B21" s="20">
        <v>3288243</v>
      </c>
      <c r="C21" s="20">
        <v>687379</v>
      </c>
      <c r="D21" s="20">
        <v>51244</v>
      </c>
      <c r="E21" s="20">
        <v>7346</v>
      </c>
      <c r="F21" s="20">
        <v>26106</v>
      </c>
      <c r="G21" s="9" t="s">
        <v>94</v>
      </c>
      <c r="H21" s="20">
        <v>3750</v>
      </c>
      <c r="I21" s="20">
        <v>50304</v>
      </c>
      <c r="J21" s="20">
        <v>28844</v>
      </c>
      <c r="K21" s="20">
        <v>50384</v>
      </c>
      <c r="L21" s="20">
        <v>75145</v>
      </c>
      <c r="M21" s="9" t="s">
        <v>94</v>
      </c>
      <c r="N21" s="20">
        <v>47005</v>
      </c>
      <c r="O21" s="9" t="s">
        <v>94</v>
      </c>
      <c r="P21" s="20">
        <v>46257</v>
      </c>
      <c r="Q21" s="9" t="s">
        <v>94</v>
      </c>
      <c r="R21" s="20">
        <v>106747</v>
      </c>
      <c r="S21" s="20">
        <v>148940</v>
      </c>
      <c r="T21" s="20">
        <v>45307</v>
      </c>
    </row>
    <row r="22" spans="1:21" x14ac:dyDescent="0.25">
      <c r="A22" s="7" t="s">
        <v>52</v>
      </c>
      <c r="B22" s="17">
        <v>27521.8</v>
      </c>
      <c r="C22" s="17">
        <v>4103.8999999999996</v>
      </c>
      <c r="D22" s="17">
        <v>451.8</v>
      </c>
      <c r="E22" s="17">
        <v>169.3</v>
      </c>
      <c r="F22" s="17">
        <v>1053.9000000000001</v>
      </c>
      <c r="G22" s="10" t="s">
        <v>90</v>
      </c>
      <c r="H22" s="17">
        <v>100.6</v>
      </c>
      <c r="I22" s="17">
        <v>142.19999999999999</v>
      </c>
      <c r="J22" s="17">
        <v>17.899999999999999</v>
      </c>
      <c r="K22" s="17">
        <v>358.5</v>
      </c>
      <c r="L22" s="17">
        <v>565.4</v>
      </c>
      <c r="M22" s="10" t="s">
        <v>90</v>
      </c>
      <c r="N22" s="17">
        <v>248.1</v>
      </c>
      <c r="O22" s="10" t="s">
        <v>90</v>
      </c>
      <c r="P22" s="17">
        <v>216.2</v>
      </c>
      <c r="Q22" s="10" t="s">
        <v>90</v>
      </c>
      <c r="R22" s="17">
        <v>168.1</v>
      </c>
      <c r="S22" s="17">
        <v>127.8</v>
      </c>
      <c r="T22" s="21">
        <v>484</v>
      </c>
    </row>
    <row r="23" spans="1:21" x14ac:dyDescent="0.25">
      <c r="A23" s="7" t="s">
        <v>53</v>
      </c>
      <c r="B23" s="16">
        <v>424242.1</v>
      </c>
      <c r="C23" s="16">
        <v>155321.70000000001</v>
      </c>
      <c r="D23" s="16">
        <v>8312.2000000000007</v>
      </c>
      <c r="E23" s="16">
        <v>179.2</v>
      </c>
      <c r="F23" s="16">
        <v>969.1</v>
      </c>
      <c r="G23" s="9" t="s">
        <v>90</v>
      </c>
      <c r="H23" s="9" t="s">
        <v>92</v>
      </c>
      <c r="I23" s="9" t="s">
        <v>92</v>
      </c>
      <c r="J23" s="9" t="s">
        <v>92</v>
      </c>
      <c r="K23" s="16">
        <v>1931.9</v>
      </c>
      <c r="L23" s="16">
        <v>1265.3</v>
      </c>
      <c r="M23" s="9" t="s">
        <v>90</v>
      </c>
      <c r="N23" s="9" t="s">
        <v>92</v>
      </c>
      <c r="O23" s="9" t="s">
        <v>93</v>
      </c>
      <c r="P23" s="16">
        <v>461.1</v>
      </c>
      <c r="Q23" s="9" t="s">
        <v>90</v>
      </c>
      <c r="R23" s="16">
        <v>1478.6</v>
      </c>
      <c r="S23" s="16">
        <v>393.4</v>
      </c>
      <c r="T23" s="20">
        <v>11352</v>
      </c>
    </row>
    <row r="24" spans="1:21" x14ac:dyDescent="0.25">
      <c r="A24" s="7" t="s">
        <v>54</v>
      </c>
      <c r="B24" s="17">
        <v>161015.4</v>
      </c>
      <c r="C24" s="17">
        <v>15994.5</v>
      </c>
      <c r="D24" s="17">
        <v>5185.3999999999996</v>
      </c>
      <c r="E24" s="17">
        <v>470.4</v>
      </c>
      <c r="F24" s="21">
        <v>935</v>
      </c>
      <c r="G24" s="10" t="s">
        <v>90</v>
      </c>
      <c r="H24" s="17">
        <v>640.29999999999995</v>
      </c>
      <c r="I24" s="17">
        <v>1083.9000000000001</v>
      </c>
      <c r="J24" s="17">
        <v>1019.7</v>
      </c>
      <c r="K24" s="21">
        <v>1544</v>
      </c>
      <c r="L24" s="17">
        <v>2347.4</v>
      </c>
      <c r="M24" s="10" t="s">
        <v>90</v>
      </c>
      <c r="N24" s="17">
        <v>419.1</v>
      </c>
      <c r="O24" s="10" t="s">
        <v>90</v>
      </c>
      <c r="P24" s="17">
        <v>812.7</v>
      </c>
      <c r="Q24" s="10" t="s">
        <v>90</v>
      </c>
      <c r="R24" s="17">
        <v>401.1</v>
      </c>
      <c r="S24" s="17">
        <v>411.6</v>
      </c>
      <c r="T24" s="17">
        <v>723.7</v>
      </c>
    </row>
    <row r="25" spans="1:21" x14ac:dyDescent="0.25">
      <c r="A25" s="7" t="s">
        <v>55</v>
      </c>
      <c r="B25" s="20">
        <v>1118595</v>
      </c>
      <c r="C25" s="20">
        <v>139066</v>
      </c>
      <c r="D25" s="20">
        <v>25025</v>
      </c>
      <c r="E25" s="20">
        <v>8267</v>
      </c>
      <c r="F25" s="20">
        <v>8425</v>
      </c>
      <c r="G25" s="9" t="s">
        <v>90</v>
      </c>
      <c r="H25" s="20">
        <v>2764</v>
      </c>
      <c r="I25" s="20">
        <v>11344</v>
      </c>
      <c r="J25" s="20">
        <v>9004</v>
      </c>
      <c r="K25" s="20">
        <v>13620</v>
      </c>
      <c r="L25" s="20">
        <v>19314</v>
      </c>
      <c r="M25" s="9" t="s">
        <v>90</v>
      </c>
      <c r="N25" s="20">
        <v>1965</v>
      </c>
      <c r="O25" s="9" t="s">
        <v>90</v>
      </c>
      <c r="P25" s="20">
        <v>4554</v>
      </c>
      <c r="Q25" s="9" t="s">
        <v>90</v>
      </c>
      <c r="R25" s="20">
        <v>7744</v>
      </c>
      <c r="S25" s="20">
        <v>16057</v>
      </c>
      <c r="T25" s="20">
        <v>10983</v>
      </c>
    </row>
    <row r="26" spans="1:21" x14ac:dyDescent="0.25">
      <c r="A26" s="7" t="s">
        <v>56</v>
      </c>
      <c r="B26" s="17">
        <v>2212764.4</v>
      </c>
      <c r="C26" s="17">
        <v>228132.6</v>
      </c>
      <c r="D26" s="21">
        <v>40666</v>
      </c>
      <c r="E26" s="17">
        <v>6583.9</v>
      </c>
      <c r="F26" s="17">
        <v>10956.8</v>
      </c>
      <c r="G26" s="10" t="s">
        <v>90</v>
      </c>
      <c r="H26" s="17">
        <v>623.20000000000005</v>
      </c>
      <c r="I26" s="17">
        <v>15653.5</v>
      </c>
      <c r="J26" s="21">
        <v>13068</v>
      </c>
      <c r="K26" s="17">
        <v>17389.8</v>
      </c>
      <c r="L26" s="17">
        <v>26141.599999999999</v>
      </c>
      <c r="M26" s="10" t="s">
        <v>90</v>
      </c>
      <c r="N26" s="17">
        <v>10869.5</v>
      </c>
      <c r="O26" s="10" t="s">
        <v>90</v>
      </c>
      <c r="P26" s="21">
        <v>6898</v>
      </c>
      <c r="Q26" s="10" t="s">
        <v>90</v>
      </c>
      <c r="R26" s="17">
        <v>12930.9</v>
      </c>
      <c r="S26" s="21">
        <v>29740</v>
      </c>
      <c r="T26" s="17">
        <v>36611.4</v>
      </c>
    </row>
    <row r="27" spans="1:21" x14ac:dyDescent="0.25">
      <c r="A27" s="7" t="s">
        <v>57</v>
      </c>
      <c r="B27" s="16">
        <v>47880.3</v>
      </c>
      <c r="C27" s="16">
        <v>6807.1</v>
      </c>
      <c r="D27" s="16">
        <v>1387.7</v>
      </c>
      <c r="E27" s="16">
        <v>342.7</v>
      </c>
      <c r="F27" s="16">
        <v>732.9</v>
      </c>
      <c r="G27" s="9" t="s">
        <v>90</v>
      </c>
      <c r="H27" s="16">
        <v>379.9</v>
      </c>
      <c r="I27" s="16">
        <v>201.8</v>
      </c>
      <c r="J27" s="20">
        <v>374</v>
      </c>
      <c r="K27" s="20">
        <v>785</v>
      </c>
      <c r="L27" s="16">
        <v>946.9</v>
      </c>
      <c r="M27" s="9" t="s">
        <v>90</v>
      </c>
      <c r="N27" s="16">
        <v>124.3</v>
      </c>
      <c r="O27" s="9" t="s">
        <v>90</v>
      </c>
      <c r="P27" s="16">
        <v>356.1</v>
      </c>
      <c r="Q27" s="9" t="s">
        <v>90</v>
      </c>
      <c r="R27" s="16">
        <v>379.9</v>
      </c>
      <c r="S27" s="16">
        <v>173.2</v>
      </c>
      <c r="T27" s="16">
        <v>622.79999999999995</v>
      </c>
    </row>
    <row r="28" spans="1:21" x14ac:dyDescent="0.25">
      <c r="A28" s="7" t="s">
        <v>58</v>
      </c>
      <c r="B28" s="17">
        <v>1644016.4</v>
      </c>
      <c r="C28" s="17">
        <v>283106.8</v>
      </c>
      <c r="D28" s="17">
        <v>30610.2</v>
      </c>
      <c r="E28" s="17">
        <v>25368.3</v>
      </c>
      <c r="F28" s="17">
        <v>14658.6</v>
      </c>
      <c r="G28" s="10" t="s">
        <v>90</v>
      </c>
      <c r="H28" s="17">
        <v>2940.3</v>
      </c>
      <c r="I28" s="17">
        <v>13393.4</v>
      </c>
      <c r="J28" s="17">
        <v>10205.6</v>
      </c>
      <c r="K28" s="17">
        <v>25787.5</v>
      </c>
      <c r="L28" s="17">
        <v>49672.2</v>
      </c>
      <c r="M28" s="10" t="s">
        <v>90</v>
      </c>
      <c r="N28" s="17">
        <v>10275.6</v>
      </c>
      <c r="O28" s="10" t="s">
        <v>90</v>
      </c>
      <c r="P28" s="17">
        <v>12270.8</v>
      </c>
      <c r="Q28" s="10" t="s">
        <v>90</v>
      </c>
      <c r="R28" s="17">
        <v>40084.5</v>
      </c>
      <c r="S28" s="17">
        <v>23638.5</v>
      </c>
      <c r="T28" s="17">
        <v>24201.3</v>
      </c>
    </row>
    <row r="29" spans="1:21" x14ac:dyDescent="0.25">
      <c r="A29" s="7" t="s">
        <v>59</v>
      </c>
      <c r="B29" s="16">
        <v>22796.7</v>
      </c>
      <c r="C29" s="16">
        <v>1280.9000000000001</v>
      </c>
      <c r="D29" s="16">
        <v>377.6</v>
      </c>
      <c r="E29" s="16">
        <v>16.8</v>
      </c>
      <c r="F29" s="16">
        <v>96.1</v>
      </c>
      <c r="G29" s="9" t="s">
        <v>90</v>
      </c>
      <c r="H29" s="16">
        <v>2.1</v>
      </c>
      <c r="I29" s="16">
        <v>28.7</v>
      </c>
      <c r="J29" s="20">
        <v>160</v>
      </c>
      <c r="K29" s="16">
        <v>180.8</v>
      </c>
      <c r="L29" s="16">
        <v>165.1</v>
      </c>
      <c r="M29" s="9" t="s">
        <v>90</v>
      </c>
      <c r="N29" s="16">
        <v>50.3</v>
      </c>
      <c r="O29" s="9" t="s">
        <v>90</v>
      </c>
      <c r="P29" s="16">
        <v>16.3</v>
      </c>
      <c r="Q29" s="9" t="s">
        <v>90</v>
      </c>
      <c r="R29" s="16">
        <v>27.6</v>
      </c>
      <c r="S29" s="16">
        <v>7.9</v>
      </c>
      <c r="T29" s="16">
        <v>151.69999999999999</v>
      </c>
    </row>
    <row r="30" spans="1:21" x14ac:dyDescent="0.25">
      <c r="A30" s="7" t="s">
        <v>60</v>
      </c>
      <c r="B30" s="17">
        <v>28062.2</v>
      </c>
      <c r="C30" s="17">
        <v>4147.8999999999996</v>
      </c>
      <c r="D30" s="17">
        <v>615.5</v>
      </c>
      <c r="E30" s="17">
        <v>139.4</v>
      </c>
      <c r="F30" s="17">
        <v>1423.2</v>
      </c>
      <c r="G30" s="10" t="s">
        <v>90</v>
      </c>
      <c r="H30" s="17">
        <v>0.3</v>
      </c>
      <c r="I30" s="17">
        <v>133.19999999999999</v>
      </c>
      <c r="J30" s="17">
        <v>161.1</v>
      </c>
      <c r="K30" s="17">
        <v>351.1</v>
      </c>
      <c r="L30" s="17">
        <v>365.1</v>
      </c>
      <c r="M30" s="10" t="s">
        <v>90</v>
      </c>
      <c r="N30" s="17">
        <v>217.9</v>
      </c>
      <c r="O30" s="10" t="s">
        <v>90</v>
      </c>
      <c r="P30" s="17">
        <v>153.19999999999999</v>
      </c>
      <c r="Q30" s="10" t="s">
        <v>90</v>
      </c>
      <c r="R30" s="17">
        <v>105.8</v>
      </c>
      <c r="S30" s="17">
        <v>112.5</v>
      </c>
      <c r="T30" s="17">
        <v>369.4</v>
      </c>
    </row>
    <row r="31" spans="1:21" x14ac:dyDescent="0.25">
      <c r="A31" s="7" t="s">
        <v>61</v>
      </c>
      <c r="B31" s="16">
        <v>50519.8</v>
      </c>
      <c r="C31" s="16">
        <v>9022.2000000000007</v>
      </c>
      <c r="D31" s="16">
        <v>1658.3</v>
      </c>
      <c r="E31" s="20">
        <v>489</v>
      </c>
      <c r="F31" s="16">
        <v>1090.2</v>
      </c>
      <c r="G31" s="9" t="s">
        <v>90</v>
      </c>
      <c r="H31" s="9" t="s">
        <v>92</v>
      </c>
      <c r="I31" s="16">
        <v>1259.4000000000001</v>
      </c>
      <c r="J31" s="9" t="s">
        <v>92</v>
      </c>
      <c r="K31" s="16">
        <v>833.7</v>
      </c>
      <c r="L31" s="16">
        <v>607.6</v>
      </c>
      <c r="M31" s="9" t="s">
        <v>90</v>
      </c>
      <c r="N31" s="16">
        <v>417.7</v>
      </c>
      <c r="O31" s="9" t="s">
        <v>90</v>
      </c>
      <c r="P31" s="20">
        <v>167</v>
      </c>
      <c r="Q31" s="9" t="s">
        <v>90</v>
      </c>
      <c r="R31" s="16">
        <v>271.2</v>
      </c>
      <c r="S31" s="16">
        <v>376.7</v>
      </c>
      <c r="T31" s="16">
        <v>1702.1</v>
      </c>
    </row>
    <row r="32" spans="1:21" x14ac:dyDescent="0.25">
      <c r="A32" s="7" t="s">
        <v>62</v>
      </c>
      <c r="B32" s="17">
        <v>66274.100000000006</v>
      </c>
      <c r="C32" s="17">
        <v>3392.8</v>
      </c>
      <c r="D32" s="10" t="s">
        <v>92</v>
      </c>
      <c r="E32" s="17">
        <v>289.10000000000002</v>
      </c>
      <c r="F32" s="10" t="s">
        <v>92</v>
      </c>
      <c r="G32" s="10" t="s">
        <v>93</v>
      </c>
      <c r="H32" s="21">
        <v>0</v>
      </c>
      <c r="I32" s="17">
        <v>164.1</v>
      </c>
      <c r="J32" s="10" t="s">
        <v>92</v>
      </c>
      <c r="K32" s="10" t="s">
        <v>92</v>
      </c>
      <c r="L32" s="10" t="s">
        <v>92</v>
      </c>
      <c r="M32" s="10" t="s">
        <v>93</v>
      </c>
      <c r="N32" s="10" t="s">
        <v>92</v>
      </c>
      <c r="O32" s="10" t="s">
        <v>93</v>
      </c>
      <c r="P32" s="10" t="s">
        <v>92</v>
      </c>
      <c r="Q32" s="10" t="s">
        <v>93</v>
      </c>
      <c r="R32" s="10" t="s">
        <v>92</v>
      </c>
      <c r="S32" s="10" t="s">
        <v>92</v>
      </c>
      <c r="T32" s="10" t="s">
        <v>92</v>
      </c>
    </row>
    <row r="33" spans="1:20" x14ac:dyDescent="0.25">
      <c r="A33" s="7" t="s">
        <v>63</v>
      </c>
      <c r="B33" s="16">
        <v>131296.29999999999</v>
      </c>
      <c r="C33" s="16">
        <v>25611.599999999999</v>
      </c>
      <c r="D33" s="16">
        <v>2543.5</v>
      </c>
      <c r="E33" s="20">
        <v>457</v>
      </c>
      <c r="F33" s="16">
        <v>1237.8</v>
      </c>
      <c r="G33" s="9" t="s">
        <v>90</v>
      </c>
      <c r="H33" s="16">
        <v>864.6</v>
      </c>
      <c r="I33" s="16">
        <v>1901.3</v>
      </c>
      <c r="J33" s="16">
        <v>1580.1</v>
      </c>
      <c r="K33" s="16">
        <v>2878.2</v>
      </c>
      <c r="L33" s="20">
        <v>2794</v>
      </c>
      <c r="M33" s="9" t="s">
        <v>90</v>
      </c>
      <c r="N33" s="16">
        <v>2053.8000000000002</v>
      </c>
      <c r="O33" s="9" t="s">
        <v>90</v>
      </c>
      <c r="P33" s="16">
        <v>1658.2</v>
      </c>
      <c r="Q33" s="9" t="s">
        <v>90</v>
      </c>
      <c r="R33" s="16">
        <v>1582.4</v>
      </c>
      <c r="S33" s="16">
        <v>4228.7</v>
      </c>
      <c r="T33" s="16">
        <v>1831.9</v>
      </c>
    </row>
    <row r="34" spans="1:20" x14ac:dyDescent="0.25">
      <c r="A34" s="7" t="s">
        <v>64</v>
      </c>
      <c r="B34" s="17">
        <v>15344.6</v>
      </c>
      <c r="C34" s="17">
        <v>1057.9000000000001</v>
      </c>
      <c r="D34" s="17">
        <v>128.6</v>
      </c>
      <c r="E34" s="17">
        <v>21.1</v>
      </c>
      <c r="F34" s="17">
        <v>119.3</v>
      </c>
      <c r="G34" s="10" t="s">
        <v>90</v>
      </c>
      <c r="H34" s="10" t="s">
        <v>92</v>
      </c>
      <c r="I34" s="21">
        <v>14</v>
      </c>
      <c r="J34" s="17">
        <v>82.6</v>
      </c>
      <c r="K34" s="17">
        <v>161.69999999999999</v>
      </c>
      <c r="L34" s="21">
        <v>58</v>
      </c>
      <c r="M34" s="10" t="s">
        <v>90</v>
      </c>
      <c r="N34" s="10" t="s">
        <v>92</v>
      </c>
      <c r="O34" s="10" t="s">
        <v>93</v>
      </c>
      <c r="P34" s="17">
        <v>23.4</v>
      </c>
      <c r="Q34" s="10" t="s">
        <v>90</v>
      </c>
      <c r="R34" s="17">
        <v>24.7</v>
      </c>
      <c r="S34" s="17">
        <v>69.7</v>
      </c>
      <c r="T34" s="17">
        <v>227.4</v>
      </c>
    </row>
    <row r="35" spans="1:20" x14ac:dyDescent="0.25">
      <c r="A35" s="7" t="s">
        <v>65</v>
      </c>
      <c r="B35" s="20">
        <v>791730</v>
      </c>
      <c r="C35" s="20">
        <v>95886</v>
      </c>
      <c r="D35" s="20">
        <v>15832</v>
      </c>
      <c r="E35" s="20">
        <v>1367</v>
      </c>
      <c r="F35" s="20">
        <v>4426</v>
      </c>
      <c r="G35" s="9" t="s">
        <v>90</v>
      </c>
      <c r="H35" s="20">
        <v>1239</v>
      </c>
      <c r="I35" s="20">
        <v>10660</v>
      </c>
      <c r="J35" s="20">
        <v>7562</v>
      </c>
      <c r="K35" s="20">
        <v>5612</v>
      </c>
      <c r="L35" s="20">
        <v>10528</v>
      </c>
      <c r="M35" s="9" t="s">
        <v>90</v>
      </c>
      <c r="N35" s="20">
        <v>5504</v>
      </c>
      <c r="O35" s="9" t="s">
        <v>90</v>
      </c>
      <c r="P35" s="20">
        <v>3245</v>
      </c>
      <c r="Q35" s="9" t="s">
        <v>90</v>
      </c>
      <c r="R35" s="20">
        <v>18585</v>
      </c>
      <c r="S35" s="20">
        <v>4333</v>
      </c>
      <c r="T35" s="20">
        <v>6993</v>
      </c>
    </row>
    <row r="36" spans="1:20" x14ac:dyDescent="0.25">
      <c r="A36" s="7" t="s">
        <v>66</v>
      </c>
      <c r="B36" s="17">
        <v>362537.3</v>
      </c>
      <c r="C36" s="17">
        <v>68970.5</v>
      </c>
      <c r="D36" s="17">
        <v>7392.2</v>
      </c>
      <c r="E36" s="17">
        <v>899.9</v>
      </c>
      <c r="F36" s="17">
        <v>6240.6</v>
      </c>
      <c r="G36" s="10" t="s">
        <v>90</v>
      </c>
      <c r="H36" s="21">
        <v>797</v>
      </c>
      <c r="I36" s="17">
        <v>4068.8</v>
      </c>
      <c r="J36" s="17">
        <v>2624.9</v>
      </c>
      <c r="K36" s="21">
        <v>5266</v>
      </c>
      <c r="L36" s="17">
        <v>11012.5</v>
      </c>
      <c r="M36" s="10" t="s">
        <v>90</v>
      </c>
      <c r="N36" s="17">
        <v>4558.7</v>
      </c>
      <c r="O36" s="10" t="s">
        <v>90</v>
      </c>
      <c r="P36" s="17">
        <v>5147.3</v>
      </c>
      <c r="Q36" s="10" t="s">
        <v>90</v>
      </c>
      <c r="R36" s="17">
        <v>9819.2999999999993</v>
      </c>
      <c r="S36" s="17">
        <v>5997.9</v>
      </c>
      <c r="T36" s="17">
        <v>5145.3999999999996</v>
      </c>
    </row>
    <row r="37" spans="1:20" x14ac:dyDescent="0.25">
      <c r="A37" s="7" t="s">
        <v>67</v>
      </c>
      <c r="B37" s="16">
        <v>508282.2</v>
      </c>
      <c r="C37" s="16">
        <v>100862.8</v>
      </c>
      <c r="D37" s="16">
        <v>14033.6</v>
      </c>
      <c r="E37" s="16">
        <v>3077.8</v>
      </c>
      <c r="F37" s="16">
        <v>9812.7000000000007</v>
      </c>
      <c r="G37" s="9" t="s">
        <v>90</v>
      </c>
      <c r="H37" s="16">
        <v>3511.6</v>
      </c>
      <c r="I37" s="16">
        <v>4889.3999999999996</v>
      </c>
      <c r="J37" s="20">
        <v>1764</v>
      </c>
      <c r="K37" s="16">
        <v>14170.9</v>
      </c>
      <c r="L37" s="16">
        <v>16239.2</v>
      </c>
      <c r="M37" s="9" t="s">
        <v>90</v>
      </c>
      <c r="N37" s="16">
        <v>2546.4</v>
      </c>
      <c r="O37" s="9" t="s">
        <v>90</v>
      </c>
      <c r="P37" s="16">
        <v>5241.6000000000004</v>
      </c>
      <c r="Q37" s="9" t="s">
        <v>90</v>
      </c>
      <c r="R37" s="16">
        <v>4799.6000000000004</v>
      </c>
      <c r="S37" s="16">
        <v>9435.5</v>
      </c>
      <c r="T37" s="16">
        <v>11340.6</v>
      </c>
    </row>
    <row r="38" spans="1:20" x14ac:dyDescent="0.25">
      <c r="A38" s="7" t="s">
        <v>68</v>
      </c>
      <c r="B38" s="17">
        <v>187361.5</v>
      </c>
      <c r="C38" s="17">
        <v>26938.2</v>
      </c>
      <c r="D38" s="17">
        <v>4320.2</v>
      </c>
      <c r="E38" s="17">
        <v>4066.8</v>
      </c>
      <c r="F38" s="17">
        <v>2667.6</v>
      </c>
      <c r="G38" s="10" t="s">
        <v>90</v>
      </c>
      <c r="H38" s="17">
        <v>162.9</v>
      </c>
      <c r="I38" s="17">
        <v>1200.9000000000001</v>
      </c>
      <c r="J38" s="17">
        <v>772.7</v>
      </c>
      <c r="K38" s="17">
        <v>3381.7</v>
      </c>
      <c r="L38" s="17">
        <v>3563.2</v>
      </c>
      <c r="M38" s="10" t="s">
        <v>90</v>
      </c>
      <c r="N38" s="17">
        <v>497.2</v>
      </c>
      <c r="O38" s="10" t="s">
        <v>90</v>
      </c>
      <c r="P38" s="17">
        <v>744.2</v>
      </c>
      <c r="Q38" s="10" t="s">
        <v>90</v>
      </c>
      <c r="R38" s="17">
        <v>1008.8</v>
      </c>
      <c r="S38" s="17">
        <v>2105.5</v>
      </c>
      <c r="T38" s="17">
        <v>2446.5</v>
      </c>
    </row>
    <row r="39" spans="1:20" x14ac:dyDescent="0.25">
      <c r="A39" s="7" t="s">
        <v>69</v>
      </c>
      <c r="B39" s="16">
        <v>218993.9</v>
      </c>
      <c r="C39" s="16">
        <v>37812.699999999997</v>
      </c>
      <c r="D39" s="16">
        <v>8033.3</v>
      </c>
      <c r="E39" s="16">
        <v>2810.4</v>
      </c>
      <c r="F39" s="16">
        <v>2309.8000000000002</v>
      </c>
      <c r="G39" s="9" t="s">
        <v>90</v>
      </c>
      <c r="H39" s="16">
        <v>1807.5</v>
      </c>
      <c r="I39" s="16">
        <v>1177.7</v>
      </c>
      <c r="J39" s="16">
        <v>303.3</v>
      </c>
      <c r="K39" s="16">
        <v>4000.1</v>
      </c>
      <c r="L39" s="16">
        <v>4177.1000000000004</v>
      </c>
      <c r="M39" s="9" t="s">
        <v>90</v>
      </c>
      <c r="N39" s="16">
        <v>1039.5</v>
      </c>
      <c r="O39" s="9" t="s">
        <v>90</v>
      </c>
      <c r="P39" s="16">
        <v>2354.6999999999998</v>
      </c>
      <c r="Q39" s="9" t="s">
        <v>90</v>
      </c>
      <c r="R39" s="16">
        <v>2039.5</v>
      </c>
      <c r="S39" s="16">
        <v>4928.3</v>
      </c>
      <c r="T39" s="16">
        <v>2831.4</v>
      </c>
    </row>
    <row r="40" spans="1:20" x14ac:dyDescent="0.25">
      <c r="A40" s="7" t="s">
        <v>70</v>
      </c>
      <c r="B40" s="17">
        <v>45529.7</v>
      </c>
      <c r="C40" s="17">
        <v>10381.299999999999</v>
      </c>
      <c r="D40" s="17">
        <v>698.9</v>
      </c>
      <c r="E40" s="17">
        <v>251.4</v>
      </c>
      <c r="F40" s="17">
        <v>690.7</v>
      </c>
      <c r="G40" s="10" t="s">
        <v>90</v>
      </c>
      <c r="H40" s="17">
        <v>0.2</v>
      </c>
      <c r="I40" s="17">
        <v>483.9</v>
      </c>
      <c r="J40" s="17">
        <v>1323.6</v>
      </c>
      <c r="K40" s="17">
        <v>1169.4000000000001</v>
      </c>
      <c r="L40" s="17">
        <v>1900.2</v>
      </c>
      <c r="M40" s="10" t="s">
        <v>90</v>
      </c>
      <c r="N40" s="17">
        <v>396.1</v>
      </c>
      <c r="O40" s="10" t="s">
        <v>90</v>
      </c>
      <c r="P40" s="17">
        <v>1044.3</v>
      </c>
      <c r="Q40" s="10" t="s">
        <v>90</v>
      </c>
      <c r="R40" s="17">
        <v>842.3</v>
      </c>
      <c r="S40" s="17">
        <v>782.7</v>
      </c>
      <c r="T40" s="17">
        <v>797.6</v>
      </c>
    </row>
    <row r="41" spans="1:20" x14ac:dyDescent="0.25">
      <c r="A41" s="7" t="s">
        <v>71</v>
      </c>
      <c r="B41" s="16">
        <v>91143.3</v>
      </c>
      <c r="C41" s="16">
        <v>16945.400000000001</v>
      </c>
      <c r="D41" s="16">
        <v>1260.2</v>
      </c>
      <c r="E41" s="16">
        <v>540.5</v>
      </c>
      <c r="F41" s="16">
        <v>961.5</v>
      </c>
      <c r="G41" s="9" t="s">
        <v>90</v>
      </c>
      <c r="H41" s="16">
        <v>384.5</v>
      </c>
      <c r="I41" s="16">
        <v>356.3</v>
      </c>
      <c r="J41" s="16">
        <v>87.2</v>
      </c>
      <c r="K41" s="16">
        <v>2009.9</v>
      </c>
      <c r="L41" s="16">
        <v>3565.7</v>
      </c>
      <c r="M41" s="9" t="s">
        <v>90</v>
      </c>
      <c r="N41" s="16">
        <v>438.4</v>
      </c>
      <c r="O41" s="9" t="s">
        <v>90</v>
      </c>
      <c r="P41" s="16">
        <v>1020.3</v>
      </c>
      <c r="Q41" s="9" t="s">
        <v>90</v>
      </c>
      <c r="R41" s="16">
        <v>1616.4</v>
      </c>
      <c r="S41" s="16">
        <v>3636.3</v>
      </c>
      <c r="T41" s="16">
        <v>1068.3</v>
      </c>
    </row>
    <row r="42" spans="1:20" x14ac:dyDescent="0.25">
      <c r="A42" s="7" t="s">
        <v>72</v>
      </c>
      <c r="B42" s="21">
        <v>215307</v>
      </c>
      <c r="C42" s="21">
        <v>37166</v>
      </c>
      <c r="D42" s="21">
        <v>2925</v>
      </c>
      <c r="E42" s="21">
        <v>451</v>
      </c>
      <c r="F42" s="21">
        <v>5854</v>
      </c>
      <c r="G42" s="10" t="s">
        <v>90</v>
      </c>
      <c r="H42" s="21">
        <v>319</v>
      </c>
      <c r="I42" s="21">
        <v>2745</v>
      </c>
      <c r="J42" s="21">
        <v>1501</v>
      </c>
      <c r="K42" s="21">
        <v>2156</v>
      </c>
      <c r="L42" s="21">
        <v>4702</v>
      </c>
      <c r="M42" s="10" t="s">
        <v>90</v>
      </c>
      <c r="N42" s="21">
        <v>5021</v>
      </c>
      <c r="O42" s="10" t="s">
        <v>90</v>
      </c>
      <c r="P42" s="21">
        <v>1808</v>
      </c>
      <c r="Q42" s="10" t="s">
        <v>90</v>
      </c>
      <c r="R42" s="21">
        <v>6202</v>
      </c>
      <c r="S42" s="21">
        <v>1181</v>
      </c>
      <c r="T42" s="21">
        <v>2301</v>
      </c>
    </row>
    <row r="43" spans="1:20" x14ac:dyDescent="0.25">
      <c r="A43" s="7" t="s">
        <v>73</v>
      </c>
      <c r="B43" s="16">
        <v>477917.7</v>
      </c>
      <c r="C43" s="20">
        <v>72568</v>
      </c>
      <c r="D43" s="16">
        <v>4922.8999999999996</v>
      </c>
      <c r="E43" s="16">
        <v>470.3</v>
      </c>
      <c r="F43" s="16">
        <v>9484.6</v>
      </c>
      <c r="G43" s="9" t="s">
        <v>90</v>
      </c>
      <c r="H43" s="16">
        <v>807.8</v>
      </c>
      <c r="I43" s="9" t="s">
        <v>92</v>
      </c>
      <c r="J43" s="9" t="s">
        <v>92</v>
      </c>
      <c r="K43" s="16">
        <v>3394.2</v>
      </c>
      <c r="L43" s="16">
        <v>10069.799999999999</v>
      </c>
      <c r="M43" s="9" t="s">
        <v>90</v>
      </c>
      <c r="N43" s="16">
        <v>2939.4</v>
      </c>
      <c r="O43" s="9" t="s">
        <v>90</v>
      </c>
      <c r="P43" s="16">
        <v>2095.6</v>
      </c>
      <c r="Q43" s="9" t="s">
        <v>90</v>
      </c>
      <c r="R43" s="20">
        <v>10944</v>
      </c>
      <c r="S43" s="16">
        <v>14628.5</v>
      </c>
      <c r="T43" s="20">
        <v>3773</v>
      </c>
    </row>
    <row r="44" spans="1:20" x14ac:dyDescent="0.25">
      <c r="A44" s="7" t="s">
        <v>74</v>
      </c>
      <c r="B44" s="17">
        <v>19551.3</v>
      </c>
      <c r="C44" s="17">
        <v>2123.4</v>
      </c>
      <c r="D44" s="17">
        <v>843.8</v>
      </c>
      <c r="E44" s="17">
        <v>25.4</v>
      </c>
      <c r="F44" s="17">
        <v>39.1</v>
      </c>
      <c r="G44" s="10" t="s">
        <v>90</v>
      </c>
      <c r="H44" s="17">
        <v>1.5</v>
      </c>
      <c r="I44" s="21">
        <v>44</v>
      </c>
      <c r="J44" s="17">
        <v>-125.5</v>
      </c>
      <c r="K44" s="17">
        <v>118.9</v>
      </c>
      <c r="L44" s="17">
        <v>677.2</v>
      </c>
      <c r="M44" s="10" t="s">
        <v>90</v>
      </c>
      <c r="N44" s="17">
        <v>48.1</v>
      </c>
      <c r="O44" s="10" t="s">
        <v>90</v>
      </c>
      <c r="P44" s="17">
        <v>13.5</v>
      </c>
      <c r="Q44" s="10" t="s">
        <v>90</v>
      </c>
      <c r="R44" s="17">
        <v>135.1</v>
      </c>
      <c r="S44" s="17">
        <v>7.9</v>
      </c>
      <c r="T44" s="17">
        <v>294.39999999999998</v>
      </c>
    </row>
    <row r="45" spans="1:20" x14ac:dyDescent="0.25">
      <c r="A45" s="7" t="s">
        <v>75</v>
      </c>
      <c r="B45" s="16">
        <v>6423.7</v>
      </c>
      <c r="C45" s="16">
        <v>2404.3000000000002</v>
      </c>
      <c r="D45" s="16">
        <v>225.4</v>
      </c>
      <c r="E45" s="16">
        <v>7.1</v>
      </c>
      <c r="F45" s="16">
        <v>35.700000000000003</v>
      </c>
      <c r="G45" s="9" t="s">
        <v>90</v>
      </c>
      <c r="H45" s="9" t="s">
        <v>92</v>
      </c>
      <c r="I45" s="16">
        <v>9.6999999999999993</v>
      </c>
      <c r="J45" s="9" t="s">
        <v>92</v>
      </c>
      <c r="K45" s="16">
        <v>4.4000000000000004</v>
      </c>
      <c r="L45" s="16">
        <v>158.4</v>
      </c>
      <c r="M45" s="9" t="s">
        <v>90</v>
      </c>
      <c r="N45" s="16">
        <v>126.5</v>
      </c>
      <c r="O45" s="9" t="s">
        <v>90</v>
      </c>
      <c r="P45" s="16">
        <v>46.2</v>
      </c>
      <c r="Q45" s="9" t="s">
        <v>90</v>
      </c>
      <c r="R45" s="16">
        <v>1259.2</v>
      </c>
      <c r="S45" s="20">
        <v>269</v>
      </c>
      <c r="T45" s="16">
        <v>262.7</v>
      </c>
    </row>
    <row r="46" spans="1:20" x14ac:dyDescent="0.25">
      <c r="A46" s="7" t="s">
        <v>76</v>
      </c>
      <c r="B46" s="17">
        <v>383190.5</v>
      </c>
      <c r="C46" s="21">
        <v>23890</v>
      </c>
      <c r="D46" s="21">
        <v>4781</v>
      </c>
      <c r="E46" s="17">
        <v>411.6</v>
      </c>
      <c r="F46" s="17">
        <v>1999.6</v>
      </c>
      <c r="G46" s="10" t="s">
        <v>90</v>
      </c>
      <c r="H46" s="10" t="s">
        <v>92</v>
      </c>
      <c r="I46" s="10" t="s">
        <v>92</v>
      </c>
      <c r="J46" s="10" t="s">
        <v>92</v>
      </c>
      <c r="K46" s="17">
        <v>1565.5</v>
      </c>
      <c r="L46" s="17">
        <v>3598.5</v>
      </c>
      <c r="M46" s="10" t="s">
        <v>90</v>
      </c>
      <c r="N46" s="17">
        <v>1316.1</v>
      </c>
      <c r="O46" s="10" t="s">
        <v>90</v>
      </c>
      <c r="P46" s="17">
        <v>747.4</v>
      </c>
      <c r="Q46" s="10" t="s">
        <v>90</v>
      </c>
      <c r="R46" s="21">
        <v>1918</v>
      </c>
      <c r="S46" s="17">
        <v>1770.4</v>
      </c>
      <c r="T46" s="17">
        <v>2712.7</v>
      </c>
    </row>
    <row r="47" spans="1:20" x14ac:dyDescent="0.25">
      <c r="A47" s="7" t="s">
        <v>77</v>
      </c>
      <c r="B47" s="16">
        <v>669848.4</v>
      </c>
      <c r="C47" s="16">
        <v>132579.4</v>
      </c>
      <c r="D47" s="16">
        <v>12631.9</v>
      </c>
      <c r="E47" s="16">
        <v>1024.2</v>
      </c>
      <c r="F47" s="16">
        <v>5571.2</v>
      </c>
      <c r="G47" s="9" t="s">
        <v>94</v>
      </c>
      <c r="H47" s="9" t="s">
        <v>92</v>
      </c>
      <c r="I47" s="9" t="s">
        <v>92</v>
      </c>
      <c r="J47" s="16">
        <v>37989.1</v>
      </c>
      <c r="K47" s="16">
        <v>5342.2</v>
      </c>
      <c r="L47" s="16">
        <v>10831.7</v>
      </c>
      <c r="M47" s="9" t="s">
        <v>94</v>
      </c>
      <c r="N47" s="16">
        <v>25533.4</v>
      </c>
      <c r="O47" s="9" t="s">
        <v>94</v>
      </c>
      <c r="P47" s="16">
        <v>3854.9</v>
      </c>
      <c r="Q47" s="9" t="s">
        <v>94</v>
      </c>
      <c r="R47" s="16">
        <v>10917.4</v>
      </c>
      <c r="S47" s="16">
        <v>2169.1</v>
      </c>
      <c r="T47" s="16">
        <v>6902.2</v>
      </c>
    </row>
    <row r="48" spans="1:20" x14ac:dyDescent="0.25">
      <c r="A48" s="7" t="s">
        <v>79</v>
      </c>
      <c r="B48" s="17">
        <v>16748.3</v>
      </c>
      <c r="C48" s="17">
        <v>2799.3</v>
      </c>
      <c r="D48" s="17">
        <v>451.6</v>
      </c>
      <c r="E48" s="17">
        <v>255.7</v>
      </c>
      <c r="F48" s="21">
        <v>365</v>
      </c>
      <c r="G48" s="10" t="s">
        <v>90</v>
      </c>
      <c r="H48" s="17">
        <v>69.3</v>
      </c>
      <c r="I48" s="17">
        <v>103.2</v>
      </c>
      <c r="J48" s="17">
        <v>54.1</v>
      </c>
      <c r="K48" s="17">
        <v>286.60000000000002</v>
      </c>
      <c r="L48" s="17">
        <v>714.7</v>
      </c>
      <c r="M48" s="10" t="s">
        <v>90</v>
      </c>
      <c r="N48" s="21">
        <v>18</v>
      </c>
      <c r="O48" s="10" t="s">
        <v>90</v>
      </c>
      <c r="P48" s="17">
        <v>76.7</v>
      </c>
      <c r="Q48" s="10" t="s">
        <v>90</v>
      </c>
      <c r="R48" s="17">
        <v>82.4</v>
      </c>
      <c r="S48" s="17">
        <v>74.7</v>
      </c>
      <c r="T48" s="17">
        <v>247.3</v>
      </c>
    </row>
    <row r="49" spans="1:20" x14ac:dyDescent="0.25">
      <c r="A49" s="7" t="s">
        <v>80</v>
      </c>
      <c r="B49" s="16">
        <v>4021.5</v>
      </c>
      <c r="C49" s="16">
        <v>190.9</v>
      </c>
      <c r="D49" s="9" t="s">
        <v>92</v>
      </c>
      <c r="E49" s="9" t="s">
        <v>92</v>
      </c>
      <c r="F49" s="9" t="s">
        <v>92</v>
      </c>
      <c r="G49" s="9" t="s">
        <v>90</v>
      </c>
      <c r="H49" s="9" t="s">
        <v>92</v>
      </c>
      <c r="I49" s="9" t="s">
        <v>92</v>
      </c>
      <c r="J49" s="9" t="s">
        <v>92</v>
      </c>
      <c r="K49" s="9" t="s">
        <v>92</v>
      </c>
      <c r="L49" s="9" t="s">
        <v>92</v>
      </c>
      <c r="M49" s="9" t="s">
        <v>90</v>
      </c>
      <c r="N49" s="9" t="s">
        <v>92</v>
      </c>
      <c r="O49" s="9" t="s">
        <v>90</v>
      </c>
      <c r="P49" s="9" t="s">
        <v>92</v>
      </c>
      <c r="Q49" s="9" t="s">
        <v>90</v>
      </c>
      <c r="R49" s="9" t="s">
        <v>92</v>
      </c>
      <c r="S49" s="9" t="s">
        <v>92</v>
      </c>
      <c r="T49" s="9" t="s">
        <v>92</v>
      </c>
    </row>
    <row r="50" spans="1:20" x14ac:dyDescent="0.25">
      <c r="A50" s="7" t="s">
        <v>81</v>
      </c>
      <c r="B50" s="17">
        <v>10224.1</v>
      </c>
      <c r="C50" s="17">
        <v>1595.7</v>
      </c>
      <c r="D50" s="17">
        <v>316.8</v>
      </c>
      <c r="E50" s="17">
        <v>249.4</v>
      </c>
      <c r="F50" s="17">
        <v>66.599999999999994</v>
      </c>
      <c r="G50" s="10" t="s">
        <v>90</v>
      </c>
      <c r="H50" s="17">
        <v>0.6</v>
      </c>
      <c r="I50" s="17">
        <v>22.6</v>
      </c>
      <c r="J50" s="17">
        <v>97.9</v>
      </c>
      <c r="K50" s="17">
        <v>136.30000000000001</v>
      </c>
      <c r="L50" s="17">
        <v>255.8</v>
      </c>
      <c r="M50" s="10" t="s">
        <v>90</v>
      </c>
      <c r="N50" s="17">
        <v>37.4</v>
      </c>
      <c r="O50" s="10" t="s">
        <v>90</v>
      </c>
      <c r="P50" s="17">
        <v>43.1</v>
      </c>
      <c r="Q50" s="10" t="s">
        <v>90</v>
      </c>
      <c r="R50" s="17">
        <v>105.7</v>
      </c>
      <c r="S50" s="21">
        <v>205</v>
      </c>
      <c r="T50" s="17">
        <v>58.5</v>
      </c>
    </row>
    <row r="51" spans="1:20" x14ac:dyDescent="0.25">
      <c r="A51" s="7" t="s">
        <v>82</v>
      </c>
      <c r="B51" s="16">
        <v>13028.5</v>
      </c>
      <c r="C51" s="16">
        <v>1054.5999999999999</v>
      </c>
      <c r="D51" s="9" t="s">
        <v>92</v>
      </c>
      <c r="E51" s="9" t="s">
        <v>92</v>
      </c>
      <c r="F51" s="9" t="s">
        <v>92</v>
      </c>
      <c r="G51" s="9" t="s">
        <v>90</v>
      </c>
      <c r="H51" s="9" t="s">
        <v>92</v>
      </c>
      <c r="I51" s="9" t="s">
        <v>92</v>
      </c>
      <c r="J51" s="9" t="s">
        <v>92</v>
      </c>
      <c r="K51" s="9" t="s">
        <v>92</v>
      </c>
      <c r="L51" s="9" t="s">
        <v>92</v>
      </c>
      <c r="M51" s="9" t="s">
        <v>90</v>
      </c>
      <c r="N51" s="9" t="s">
        <v>92</v>
      </c>
      <c r="O51" s="9" t="s">
        <v>90</v>
      </c>
      <c r="P51" s="9" t="s">
        <v>92</v>
      </c>
      <c r="Q51" s="9" t="s">
        <v>90</v>
      </c>
      <c r="R51" s="9" t="s">
        <v>92</v>
      </c>
      <c r="S51" s="9" t="s">
        <v>92</v>
      </c>
      <c r="T51" s="9" t="s">
        <v>92</v>
      </c>
    </row>
    <row r="52" spans="1:20" x14ac:dyDescent="0.25">
      <c r="A52" s="7" t="s">
        <v>83</v>
      </c>
      <c r="B52" s="17">
        <v>46869.9</v>
      </c>
      <c r="C52" s="17">
        <v>8095.6</v>
      </c>
      <c r="D52" s="17">
        <v>1768.3</v>
      </c>
      <c r="E52" s="17">
        <v>540.70000000000005</v>
      </c>
      <c r="F52" s="17">
        <v>559.4</v>
      </c>
      <c r="G52" s="10" t="s">
        <v>90</v>
      </c>
      <c r="H52" s="17">
        <v>639.70000000000005</v>
      </c>
      <c r="I52" s="17">
        <v>379.7</v>
      </c>
      <c r="J52" s="17">
        <v>135.19999999999999</v>
      </c>
      <c r="K52" s="17">
        <v>951.3</v>
      </c>
      <c r="L52" s="17">
        <v>1112.2</v>
      </c>
      <c r="M52" s="10" t="s">
        <v>90</v>
      </c>
      <c r="N52" s="17">
        <v>109.3</v>
      </c>
      <c r="O52" s="10" t="s">
        <v>90</v>
      </c>
      <c r="P52" s="17">
        <v>379.3</v>
      </c>
      <c r="Q52" s="10" t="s">
        <v>90</v>
      </c>
      <c r="R52" s="17">
        <v>242.1</v>
      </c>
      <c r="S52" s="17">
        <v>829.3</v>
      </c>
      <c r="T52" s="17">
        <v>449.3</v>
      </c>
    </row>
    <row r="53" spans="1:20" x14ac:dyDescent="0.25">
      <c r="A53" s="7" t="s">
        <v>84</v>
      </c>
      <c r="B53" s="16">
        <v>617227.69999999995</v>
      </c>
      <c r="C53" s="16">
        <v>153497.20000000001</v>
      </c>
      <c r="D53" s="9" t="s">
        <v>92</v>
      </c>
      <c r="E53" s="9" t="s">
        <v>92</v>
      </c>
      <c r="F53" s="9" t="s">
        <v>92</v>
      </c>
      <c r="G53" s="9" t="s">
        <v>90</v>
      </c>
      <c r="H53" s="9" t="s">
        <v>92</v>
      </c>
      <c r="I53" s="9" t="s">
        <v>92</v>
      </c>
      <c r="J53" s="9" t="s">
        <v>92</v>
      </c>
      <c r="K53" s="9" t="s">
        <v>92</v>
      </c>
      <c r="L53" s="9" t="s">
        <v>92</v>
      </c>
      <c r="M53" s="9" t="s">
        <v>90</v>
      </c>
      <c r="N53" s="9" t="s">
        <v>92</v>
      </c>
      <c r="O53" s="9" t="s">
        <v>90</v>
      </c>
      <c r="P53" s="9" t="s">
        <v>92</v>
      </c>
      <c r="Q53" s="9" t="s">
        <v>90</v>
      </c>
      <c r="R53" s="9" t="s">
        <v>92</v>
      </c>
      <c r="S53" s="9" t="s">
        <v>92</v>
      </c>
      <c r="T53" s="9" t="s">
        <v>92</v>
      </c>
    </row>
    <row r="55" spans="1:20" x14ac:dyDescent="0.25">
      <c r="A55" s="1" t="s">
        <v>95</v>
      </c>
    </row>
    <row r="56" spans="1:20" x14ac:dyDescent="0.25">
      <c r="A56" s="1" t="s">
        <v>92</v>
      </c>
      <c r="B56" s="2" t="s">
        <v>96</v>
      </c>
    </row>
    <row r="57" spans="1:20" x14ac:dyDescent="0.25">
      <c r="A57" s="1" t="s">
        <v>97</v>
      </c>
    </row>
    <row r="58" spans="1:20" x14ac:dyDescent="0.25">
      <c r="A58" s="1" t="s">
        <v>94</v>
      </c>
      <c r="B58" s="2" t="s">
        <v>98</v>
      </c>
    </row>
    <row r="59" spans="1:20" x14ac:dyDescent="0.25">
      <c r="A59" s="1" t="s">
        <v>99</v>
      </c>
    </row>
    <row r="60" spans="1:20" x14ac:dyDescent="0.25">
      <c r="A60" s="1" t="s">
        <v>93</v>
      </c>
      <c r="B60" s="2" t="s">
        <v>100</v>
      </c>
    </row>
  </sheetData>
  <mergeCells count="4">
    <mergeCell ref="N10:O10"/>
    <mergeCell ref="P10:Q10"/>
    <mergeCell ref="L10:M10"/>
    <mergeCell ref="F10:G10"/>
  </mergeCells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U45"/>
  <sheetViews>
    <sheetView topLeftCell="A7" zoomScaleNormal="100" workbookViewId="0">
      <selection activeCell="G10" sqref="G10"/>
    </sheetView>
  </sheetViews>
  <sheetFormatPr baseColWidth="10" defaultColWidth="8.85546875" defaultRowHeight="11.45" customHeight="1" x14ac:dyDescent="0.25"/>
  <cols>
    <col min="1" max="1" width="29.85546875" customWidth="1"/>
    <col min="2" max="7" width="19.85546875" customWidth="1"/>
    <col min="8" max="8" width="17.85546875" customWidth="1"/>
    <col min="9" max="16" width="19.85546875" customWidth="1"/>
    <col min="17" max="17" width="12.28515625" customWidth="1"/>
    <col min="19" max="19" width="12.28515625" customWidth="1"/>
    <col min="20" max="20" width="10.140625" customWidth="1"/>
    <col min="21" max="21" width="17.140625" bestFit="1" customWidth="1"/>
  </cols>
  <sheetData>
    <row r="1" spans="1:21" ht="15" x14ac:dyDescent="0.25">
      <c r="A1" s="3" t="s">
        <v>86</v>
      </c>
    </row>
    <row r="2" spans="1:21" ht="15" x14ac:dyDescent="0.25">
      <c r="A2" s="3" t="s">
        <v>87</v>
      </c>
      <c r="B2" s="1" t="s">
        <v>0</v>
      </c>
    </row>
    <row r="3" spans="1:21" ht="15" x14ac:dyDescent="0.25">
      <c r="A3" s="3" t="s">
        <v>88</v>
      </c>
      <c r="B3" s="3" t="s">
        <v>6</v>
      </c>
    </row>
    <row r="5" spans="1:21" ht="15" x14ac:dyDescent="0.25">
      <c r="A5" s="1" t="s">
        <v>12</v>
      </c>
    </row>
    <row r="6" spans="1:21" ht="15" x14ac:dyDescent="0.25">
      <c r="A6" s="1" t="s">
        <v>13</v>
      </c>
    </row>
    <row r="7" spans="1:21" ht="15" x14ac:dyDescent="0.25">
      <c r="A7" s="1" t="s">
        <v>14</v>
      </c>
    </row>
    <row r="8" spans="1:21" ht="15" x14ac:dyDescent="0.25">
      <c r="A8" s="1" t="s">
        <v>15</v>
      </c>
    </row>
    <row r="10" spans="1:21" ht="15" x14ac:dyDescent="0.25">
      <c r="A10" s="5" t="s">
        <v>89</v>
      </c>
      <c r="B10" s="4" t="s">
        <v>26</v>
      </c>
      <c r="C10" s="4" t="s">
        <v>27</v>
      </c>
      <c r="D10" s="4" t="s">
        <v>28</v>
      </c>
      <c r="E10" s="4" t="s">
        <v>29</v>
      </c>
      <c r="F10" s="41" t="s">
        <v>30</v>
      </c>
      <c r="G10" s="4" t="s">
        <v>31</v>
      </c>
      <c r="H10" s="4" t="s">
        <v>32</v>
      </c>
      <c r="I10" s="4" t="s">
        <v>33</v>
      </c>
      <c r="J10" s="4" t="s">
        <v>34</v>
      </c>
      <c r="K10" s="4" t="s">
        <v>35</v>
      </c>
      <c r="L10" s="4" t="s">
        <v>36</v>
      </c>
      <c r="M10" s="4" t="s">
        <v>37</v>
      </c>
      <c r="N10" s="4" t="s">
        <v>38</v>
      </c>
      <c r="O10" s="4" t="s">
        <v>39</v>
      </c>
      <c r="P10" s="4" t="s">
        <v>40</v>
      </c>
      <c r="T10" s="22" t="s">
        <v>113</v>
      </c>
      <c r="U10" t="s">
        <v>115</v>
      </c>
    </row>
    <row r="11" spans="1:21" ht="15" x14ac:dyDescent="0.25">
      <c r="A11" s="6" t="s">
        <v>91</v>
      </c>
      <c r="B11" s="8" t="s">
        <v>90</v>
      </c>
      <c r="C11" s="8" t="s">
        <v>90</v>
      </c>
      <c r="D11" s="8" t="s">
        <v>90</v>
      </c>
      <c r="E11" s="8" t="s">
        <v>90</v>
      </c>
      <c r="F11" s="8" t="s">
        <v>90</v>
      </c>
      <c r="G11" s="8" t="s">
        <v>90</v>
      </c>
      <c r="H11" s="8" t="s">
        <v>90</v>
      </c>
      <c r="I11" s="8" t="s">
        <v>90</v>
      </c>
      <c r="J11" s="8" t="s">
        <v>90</v>
      </c>
      <c r="K11" s="8" t="s">
        <v>90</v>
      </c>
      <c r="L11" s="8" t="s">
        <v>90</v>
      </c>
      <c r="M11" s="8" t="s">
        <v>90</v>
      </c>
      <c r="N11" s="8" t="s">
        <v>90</v>
      </c>
      <c r="O11" s="8" t="s">
        <v>90</v>
      </c>
      <c r="P11" s="8" t="s">
        <v>90</v>
      </c>
    </row>
    <row r="12" spans="1:21" ht="15" x14ac:dyDescent="0.25">
      <c r="A12" s="7" t="s">
        <v>42</v>
      </c>
      <c r="B12" s="17">
        <v>13177369.4</v>
      </c>
      <c r="C12" s="17">
        <v>2188227.5</v>
      </c>
      <c r="D12" s="17">
        <v>250237.1</v>
      </c>
      <c r="E12" s="17">
        <v>67324.2</v>
      </c>
      <c r="F12" s="17">
        <v>118784.5</v>
      </c>
      <c r="G12" s="10" t="s">
        <v>92</v>
      </c>
      <c r="H12" s="10" t="s">
        <v>92</v>
      </c>
      <c r="I12" s="10" t="s">
        <v>92</v>
      </c>
      <c r="J12" s="17">
        <v>173204.8</v>
      </c>
      <c r="K12" s="17">
        <v>264575.90000000002</v>
      </c>
      <c r="L12" s="10" t="s">
        <v>92</v>
      </c>
      <c r="M12" s="17">
        <v>104020.4</v>
      </c>
      <c r="N12" s="10" t="s">
        <v>92</v>
      </c>
      <c r="O12" s="17">
        <v>286298.3</v>
      </c>
      <c r="P12" s="10" t="s">
        <v>92</v>
      </c>
    </row>
    <row r="13" spans="1:21" ht="15" x14ac:dyDescent="0.25">
      <c r="A13" s="7" t="s">
        <v>43</v>
      </c>
      <c r="B13" s="20">
        <v>11205327</v>
      </c>
      <c r="C13" s="20">
        <v>1844261</v>
      </c>
      <c r="D13" s="16">
        <v>209711.9</v>
      </c>
      <c r="E13" s="16">
        <v>58103.7</v>
      </c>
      <c r="F13" s="16">
        <v>90094.2</v>
      </c>
      <c r="G13" s="9" t="s">
        <v>92</v>
      </c>
      <c r="H13" s="9" t="s">
        <v>92</v>
      </c>
      <c r="I13" s="9" t="s">
        <v>92</v>
      </c>
      <c r="J13" s="16">
        <v>138404.29999999999</v>
      </c>
      <c r="K13" s="16">
        <v>218997.6</v>
      </c>
      <c r="L13" s="9" t="s">
        <v>92</v>
      </c>
      <c r="M13" s="16">
        <v>86339.6</v>
      </c>
      <c r="N13" s="9" t="s">
        <v>92</v>
      </c>
      <c r="O13" s="16">
        <v>241668.9</v>
      </c>
      <c r="P13" s="9" t="s">
        <v>92</v>
      </c>
    </row>
    <row r="14" spans="1:21" ht="15" x14ac:dyDescent="0.25">
      <c r="A14" s="7" t="s">
        <v>44</v>
      </c>
      <c r="B14" s="17">
        <v>11253207.199999999</v>
      </c>
      <c r="C14" s="21">
        <v>1851068</v>
      </c>
      <c r="D14" s="17">
        <v>211099.7</v>
      </c>
      <c r="E14" s="17">
        <v>58446.400000000001</v>
      </c>
      <c r="F14" s="17">
        <v>90827.1</v>
      </c>
      <c r="G14" s="10" t="s">
        <v>92</v>
      </c>
      <c r="H14" s="10" t="s">
        <v>92</v>
      </c>
      <c r="I14" s="10" t="s">
        <v>92</v>
      </c>
      <c r="J14" s="17">
        <v>139189.4</v>
      </c>
      <c r="K14" s="17">
        <v>219944.5</v>
      </c>
      <c r="L14" s="10" t="s">
        <v>92</v>
      </c>
      <c r="M14" s="17">
        <v>86695.6</v>
      </c>
      <c r="N14" s="10" t="s">
        <v>92</v>
      </c>
      <c r="O14" s="17">
        <v>241842.1</v>
      </c>
      <c r="P14" s="10" t="s">
        <v>92</v>
      </c>
    </row>
    <row r="15" spans="1:21" ht="15" x14ac:dyDescent="0.25">
      <c r="A15" s="7" t="s">
        <v>45</v>
      </c>
      <c r="B15" s="20">
        <v>11205327</v>
      </c>
      <c r="C15" s="20">
        <v>1844261</v>
      </c>
      <c r="D15" s="16">
        <v>209711.9</v>
      </c>
      <c r="E15" s="16">
        <v>58103.7</v>
      </c>
      <c r="F15" s="16">
        <v>90094.2</v>
      </c>
      <c r="G15" s="9" t="s">
        <v>92</v>
      </c>
      <c r="H15" s="9" t="s">
        <v>92</v>
      </c>
      <c r="I15" s="9" t="s">
        <v>92</v>
      </c>
      <c r="J15" s="16">
        <v>138404.29999999999</v>
      </c>
      <c r="K15" s="16">
        <v>218997.6</v>
      </c>
      <c r="L15" s="9" t="s">
        <v>92</v>
      </c>
      <c r="M15" s="16">
        <v>86339.6</v>
      </c>
      <c r="N15" s="9" t="s">
        <v>92</v>
      </c>
      <c r="O15" s="16">
        <v>241668.9</v>
      </c>
      <c r="P15" s="9" t="s">
        <v>92</v>
      </c>
    </row>
    <row r="16" spans="1:21" ht="15" x14ac:dyDescent="0.25">
      <c r="A16" s="7" t="s">
        <v>46</v>
      </c>
      <c r="B16" s="17">
        <v>10924387.6</v>
      </c>
      <c r="C16" s="17">
        <v>1795782.1</v>
      </c>
      <c r="D16" s="17">
        <v>204516.7</v>
      </c>
      <c r="E16" s="17">
        <v>56487.1</v>
      </c>
      <c r="F16" s="17">
        <v>84674.7</v>
      </c>
      <c r="G16" s="10" t="s">
        <v>92</v>
      </c>
      <c r="H16" s="10" t="s">
        <v>92</v>
      </c>
      <c r="I16" s="10" t="s">
        <v>92</v>
      </c>
      <c r="J16" s="17">
        <v>133257.9</v>
      </c>
      <c r="K16" s="17">
        <v>211607.6</v>
      </c>
      <c r="L16" s="10" t="s">
        <v>92</v>
      </c>
      <c r="M16" s="17">
        <v>83634.600000000006</v>
      </c>
      <c r="N16" s="10" t="s">
        <v>92</v>
      </c>
      <c r="O16" s="17">
        <v>235874.9</v>
      </c>
      <c r="P16" s="10" t="s">
        <v>92</v>
      </c>
    </row>
    <row r="17" spans="1:21" ht="15" x14ac:dyDescent="0.25">
      <c r="A17" s="7"/>
      <c r="B17" s="17"/>
      <c r="C17" s="17"/>
      <c r="D17" s="17"/>
      <c r="E17" s="17"/>
      <c r="F17" s="17"/>
      <c r="G17" s="72">
        <f>G18/C18</f>
        <v>1.1077387302492274E-2</v>
      </c>
      <c r="H17" s="10"/>
      <c r="I17" s="10"/>
      <c r="J17" s="17"/>
      <c r="K17" s="17"/>
      <c r="L17" s="10"/>
      <c r="M17" s="17"/>
      <c r="N17" s="10"/>
      <c r="O17" s="17"/>
      <c r="P17" s="10"/>
    </row>
    <row r="18" spans="1:21" s="28" customFormat="1" ht="15" x14ac:dyDescent="0.25">
      <c r="A18" s="25" t="s">
        <v>101</v>
      </c>
      <c r="B18" s="26">
        <f>SUM(B19:B38)</f>
        <v>12542678.1</v>
      </c>
      <c r="C18" s="26">
        <f t="shared" ref="C18:P18" si="0">SUM(C19:C38)</f>
        <v>2008307.5000000002</v>
      </c>
      <c r="D18" s="26">
        <f t="shared" si="0"/>
        <v>234371.80000000002</v>
      </c>
      <c r="E18" s="26">
        <f t="shared" si="0"/>
        <v>65944.500000000015</v>
      </c>
      <c r="F18" s="26">
        <f t="shared" si="0"/>
        <v>113400.10000000002</v>
      </c>
      <c r="G18" s="26">
        <f t="shared" si="0"/>
        <v>22246.800000000003</v>
      </c>
      <c r="H18" s="26">
        <f t="shared" si="0"/>
        <v>137506.5</v>
      </c>
      <c r="I18" s="26">
        <f t="shared" si="0"/>
        <v>106961.50000000001</v>
      </c>
      <c r="J18" s="26">
        <f t="shared" si="0"/>
        <v>168121.80000000002</v>
      </c>
      <c r="K18" s="26">
        <f t="shared" si="0"/>
        <v>260301.70000000004</v>
      </c>
      <c r="L18" s="26">
        <f t="shared" si="0"/>
        <v>102478.69999999998</v>
      </c>
      <c r="M18" s="26">
        <f t="shared" si="0"/>
        <v>102581.00000000001</v>
      </c>
      <c r="N18" s="26">
        <f t="shared" si="0"/>
        <v>241225.19999999995</v>
      </c>
      <c r="O18" s="26">
        <f t="shared" si="0"/>
        <v>283986.60000000003</v>
      </c>
      <c r="P18" s="26">
        <f t="shared" si="0"/>
        <v>169181.3</v>
      </c>
      <c r="Q18" s="24">
        <f>SUM(D18:P18)</f>
        <v>2008307.5000000002</v>
      </c>
      <c r="T18" s="24">
        <f>SUM(T19:T38)</f>
        <v>228788.9</v>
      </c>
      <c r="U18" s="24">
        <f>O18-T18</f>
        <v>55197.700000000041</v>
      </c>
    </row>
    <row r="19" spans="1:21" ht="15" x14ac:dyDescent="0.25">
      <c r="A19" s="7" t="s">
        <v>47</v>
      </c>
      <c r="B19" s="16">
        <v>452382.9</v>
      </c>
      <c r="C19" s="16">
        <v>54373.8</v>
      </c>
      <c r="D19" s="16">
        <v>8697.7999999999993</v>
      </c>
      <c r="E19" s="16">
        <v>1112.9000000000001</v>
      </c>
      <c r="F19" s="16">
        <v>2808.4</v>
      </c>
      <c r="G19" s="16">
        <v>847.7</v>
      </c>
      <c r="H19" s="16">
        <v>7741.4</v>
      </c>
      <c r="I19" s="16">
        <v>9613.4</v>
      </c>
      <c r="J19" s="16">
        <v>5008.3</v>
      </c>
      <c r="K19" s="20">
        <v>6853</v>
      </c>
      <c r="L19" s="16">
        <v>1325.9</v>
      </c>
      <c r="M19" s="20">
        <v>1103</v>
      </c>
      <c r="N19" s="16">
        <v>3609.2</v>
      </c>
      <c r="O19" s="16">
        <v>2564.6</v>
      </c>
      <c r="P19" s="16">
        <v>3088.2</v>
      </c>
      <c r="Q19" s="24">
        <f>SUM(D19:P19)</f>
        <v>54373.799999999996</v>
      </c>
      <c r="R19" s="24">
        <f t="shared" ref="R19:R38" si="1">Q19-C19</f>
        <v>0</v>
      </c>
      <c r="S19" s="7" t="s">
        <v>47</v>
      </c>
      <c r="T19" s="16">
        <v>2037.4</v>
      </c>
      <c r="U19" s="24">
        <f t="shared" ref="U19:U38" si="2">O19-T19</f>
        <v>527.19999999999982</v>
      </c>
    </row>
    <row r="20" spans="1:21" ht="15" x14ac:dyDescent="0.25">
      <c r="A20" s="7" t="s">
        <v>48</v>
      </c>
      <c r="B20" s="17">
        <v>62465.7</v>
      </c>
      <c r="C20" s="17">
        <v>8003.7</v>
      </c>
      <c r="D20" s="17">
        <v>1195.0999999999999</v>
      </c>
      <c r="E20" s="17">
        <v>578.70000000000005</v>
      </c>
      <c r="F20" s="17">
        <v>484.3</v>
      </c>
      <c r="G20" s="17">
        <v>291.60000000000002</v>
      </c>
      <c r="H20" s="17">
        <v>215.4</v>
      </c>
      <c r="I20" s="17">
        <v>113.5</v>
      </c>
      <c r="J20" s="17">
        <v>958.2</v>
      </c>
      <c r="K20" s="17">
        <v>1237.8</v>
      </c>
      <c r="L20" s="17">
        <v>393.2</v>
      </c>
      <c r="M20" s="17">
        <v>548.20000000000005</v>
      </c>
      <c r="N20" s="17">
        <v>595.9</v>
      </c>
      <c r="O20" s="17">
        <v>544.79999999999995</v>
      </c>
      <c r="P20" s="17">
        <v>846.9</v>
      </c>
      <c r="Q20" s="24">
        <f t="shared" ref="Q20:Q38" si="3">SUM(D20:P20)</f>
        <v>8003.5999999999995</v>
      </c>
      <c r="R20" s="24">
        <f t="shared" si="1"/>
        <v>-0.1000000000003638</v>
      </c>
      <c r="S20" s="7" t="s">
        <v>48</v>
      </c>
      <c r="T20" s="17">
        <v>434.2</v>
      </c>
      <c r="U20" s="24">
        <f t="shared" si="2"/>
        <v>110.59999999999997</v>
      </c>
    </row>
    <row r="21" spans="1:21" ht="15" x14ac:dyDescent="0.25">
      <c r="A21" s="7" t="s">
        <v>49</v>
      </c>
      <c r="B21" s="16">
        <v>224220.1</v>
      </c>
      <c r="C21" s="16">
        <v>48319.199999999997</v>
      </c>
      <c r="D21" s="16">
        <v>4201.6000000000004</v>
      </c>
      <c r="E21" s="16">
        <v>1009.6</v>
      </c>
      <c r="F21" s="16">
        <v>3086.3</v>
      </c>
      <c r="G21" s="16">
        <v>50.6</v>
      </c>
      <c r="H21" s="16">
        <v>1474.6</v>
      </c>
      <c r="I21" s="16">
        <v>867.6</v>
      </c>
      <c r="J21" s="16">
        <v>5905.2</v>
      </c>
      <c r="K21" s="16">
        <v>6777.2</v>
      </c>
      <c r="L21" s="16">
        <v>2313.3000000000002</v>
      </c>
      <c r="M21" s="16">
        <v>4328.8</v>
      </c>
      <c r="N21" s="16">
        <v>4319.8999999999996</v>
      </c>
      <c r="O21" s="16">
        <v>10061.9</v>
      </c>
      <c r="P21" s="16">
        <v>3922.7</v>
      </c>
      <c r="Q21" s="24">
        <f t="shared" si="3"/>
        <v>48319.299999999996</v>
      </c>
      <c r="R21" s="24">
        <f t="shared" si="1"/>
        <v>9.9999999998544808E-2</v>
      </c>
      <c r="S21" s="7" t="s">
        <v>49</v>
      </c>
      <c r="T21" s="16">
        <v>9153.5</v>
      </c>
      <c r="U21" s="24">
        <f t="shared" si="2"/>
        <v>908.39999999999964</v>
      </c>
    </row>
    <row r="22" spans="1:21" ht="15" x14ac:dyDescent="0.25">
      <c r="A22" s="7" t="s">
        <v>50</v>
      </c>
      <c r="B22" s="21">
        <v>300996</v>
      </c>
      <c r="C22" s="17">
        <v>43982.3</v>
      </c>
      <c r="D22" s="17">
        <v>4197.2</v>
      </c>
      <c r="E22" s="17">
        <v>472.9</v>
      </c>
      <c r="F22" s="17">
        <v>1521.5</v>
      </c>
      <c r="G22" s="17">
        <v>65.099999999999994</v>
      </c>
      <c r="H22" s="17">
        <v>3111.2</v>
      </c>
      <c r="I22" s="17">
        <v>12794.9</v>
      </c>
      <c r="J22" s="17">
        <v>2701.4</v>
      </c>
      <c r="K22" s="17">
        <v>3314.9</v>
      </c>
      <c r="L22" s="17">
        <v>2793.3</v>
      </c>
      <c r="M22" s="17">
        <v>1093.2</v>
      </c>
      <c r="N22" s="17">
        <v>6973.5</v>
      </c>
      <c r="O22" s="17">
        <v>597.6</v>
      </c>
      <c r="P22" s="17">
        <v>4345.6000000000004</v>
      </c>
      <c r="Q22" s="24">
        <f t="shared" si="3"/>
        <v>43982.3</v>
      </c>
      <c r="R22" s="24">
        <f t="shared" si="1"/>
        <v>0</v>
      </c>
      <c r="S22" s="7" t="s">
        <v>50</v>
      </c>
      <c r="T22" s="17">
        <v>316.39999999999998</v>
      </c>
      <c r="U22" s="24">
        <f t="shared" si="2"/>
        <v>281.20000000000005</v>
      </c>
    </row>
    <row r="23" spans="1:21" ht="15" x14ac:dyDescent="0.25">
      <c r="A23" s="7" t="s">
        <v>51</v>
      </c>
      <c r="B23" s="20">
        <v>3288243</v>
      </c>
      <c r="C23" s="20">
        <v>687379</v>
      </c>
      <c r="D23" s="20">
        <v>51244</v>
      </c>
      <c r="E23" s="20">
        <v>7346</v>
      </c>
      <c r="F23" s="20">
        <v>26106</v>
      </c>
      <c r="G23" s="20">
        <v>3750</v>
      </c>
      <c r="H23" s="20">
        <v>50304</v>
      </c>
      <c r="I23" s="20">
        <v>28844</v>
      </c>
      <c r="J23" s="20">
        <v>50384</v>
      </c>
      <c r="K23" s="20">
        <v>75145</v>
      </c>
      <c r="L23" s="20">
        <v>47005</v>
      </c>
      <c r="M23" s="20">
        <v>46257</v>
      </c>
      <c r="N23" s="20">
        <v>106747</v>
      </c>
      <c r="O23" s="20">
        <v>148940</v>
      </c>
      <c r="P23" s="20">
        <v>45307</v>
      </c>
      <c r="Q23" s="24">
        <f t="shared" si="3"/>
        <v>687379</v>
      </c>
      <c r="R23" s="24">
        <f t="shared" si="1"/>
        <v>0</v>
      </c>
      <c r="S23" s="7" t="s">
        <v>51</v>
      </c>
      <c r="T23" s="20">
        <v>136035</v>
      </c>
      <c r="U23" s="24">
        <f t="shared" si="2"/>
        <v>12905</v>
      </c>
    </row>
    <row r="24" spans="1:21" ht="15" x14ac:dyDescent="0.25">
      <c r="A24" s="7" t="s">
        <v>54</v>
      </c>
      <c r="B24" s="17">
        <v>161015.4</v>
      </c>
      <c r="C24" s="17">
        <v>15994.5</v>
      </c>
      <c r="D24" s="17">
        <v>5185.3999999999996</v>
      </c>
      <c r="E24" s="17">
        <v>470.4</v>
      </c>
      <c r="F24" s="21">
        <v>935</v>
      </c>
      <c r="G24" s="17">
        <v>640.29999999999995</v>
      </c>
      <c r="H24" s="17">
        <v>1083.9000000000001</v>
      </c>
      <c r="I24" s="17">
        <v>1019.7</v>
      </c>
      <c r="J24" s="21">
        <v>1544</v>
      </c>
      <c r="K24" s="17">
        <v>2347.4</v>
      </c>
      <c r="L24" s="17">
        <v>419.1</v>
      </c>
      <c r="M24" s="17">
        <v>812.7</v>
      </c>
      <c r="N24" s="17">
        <v>401.1</v>
      </c>
      <c r="O24" s="17">
        <v>411.6</v>
      </c>
      <c r="P24" s="17">
        <v>723.7</v>
      </c>
      <c r="Q24" s="24">
        <f t="shared" si="3"/>
        <v>15994.300000000003</v>
      </c>
      <c r="R24" s="24">
        <f t="shared" si="1"/>
        <v>-0.19999999999708962</v>
      </c>
      <c r="S24" s="7" t="s">
        <v>54</v>
      </c>
      <c r="T24" s="17">
        <v>54.1</v>
      </c>
      <c r="U24" s="24">
        <f t="shared" si="2"/>
        <v>357.5</v>
      </c>
    </row>
    <row r="25" spans="1:21" ht="15" x14ac:dyDescent="0.25">
      <c r="A25" s="7" t="s">
        <v>55</v>
      </c>
      <c r="B25" s="20">
        <v>1118595</v>
      </c>
      <c r="C25" s="20">
        <v>139066</v>
      </c>
      <c r="D25" s="20">
        <v>25025</v>
      </c>
      <c r="E25" s="20">
        <v>8267</v>
      </c>
      <c r="F25" s="20">
        <v>8425</v>
      </c>
      <c r="G25" s="20">
        <v>2764</v>
      </c>
      <c r="H25" s="20">
        <v>11344</v>
      </c>
      <c r="I25" s="20">
        <v>9004</v>
      </c>
      <c r="J25" s="20">
        <v>13620</v>
      </c>
      <c r="K25" s="20">
        <v>19314</v>
      </c>
      <c r="L25" s="20">
        <v>1965</v>
      </c>
      <c r="M25" s="20">
        <v>4554</v>
      </c>
      <c r="N25" s="20">
        <v>7744</v>
      </c>
      <c r="O25" s="20">
        <v>16057</v>
      </c>
      <c r="P25" s="20">
        <v>10983</v>
      </c>
      <c r="Q25" s="24">
        <f t="shared" si="3"/>
        <v>139066</v>
      </c>
      <c r="R25" s="24">
        <f t="shared" si="1"/>
        <v>0</v>
      </c>
      <c r="S25" s="7" t="s">
        <v>55</v>
      </c>
      <c r="T25" s="20">
        <v>11785</v>
      </c>
      <c r="U25" s="24">
        <f t="shared" si="2"/>
        <v>4272</v>
      </c>
    </row>
    <row r="26" spans="1:21" ht="15" x14ac:dyDescent="0.25">
      <c r="A26" s="7" t="s">
        <v>56</v>
      </c>
      <c r="B26" s="17">
        <v>2212764.4</v>
      </c>
      <c r="C26" s="17">
        <v>228132.6</v>
      </c>
      <c r="D26" s="21">
        <v>40666</v>
      </c>
      <c r="E26" s="17">
        <v>6583.9</v>
      </c>
      <c r="F26" s="17">
        <v>10956.8</v>
      </c>
      <c r="G26" s="17">
        <v>623.20000000000005</v>
      </c>
      <c r="H26" s="17">
        <v>15653.5</v>
      </c>
      <c r="I26" s="21">
        <v>13068</v>
      </c>
      <c r="J26" s="17">
        <v>17389.8</v>
      </c>
      <c r="K26" s="17">
        <v>26141.599999999999</v>
      </c>
      <c r="L26" s="17">
        <v>10869.5</v>
      </c>
      <c r="M26" s="21">
        <v>6898</v>
      </c>
      <c r="N26" s="17">
        <v>12930.9</v>
      </c>
      <c r="O26" s="21">
        <v>29740</v>
      </c>
      <c r="P26" s="17">
        <v>36611.4</v>
      </c>
      <c r="Q26" s="24">
        <f t="shared" si="3"/>
        <v>228132.59999999998</v>
      </c>
      <c r="R26" s="24">
        <f t="shared" si="1"/>
        <v>0</v>
      </c>
      <c r="S26" s="7" t="s">
        <v>56</v>
      </c>
      <c r="T26" s="17">
        <v>12536.8</v>
      </c>
      <c r="U26" s="24">
        <f t="shared" si="2"/>
        <v>17203.2</v>
      </c>
    </row>
    <row r="27" spans="1:21" ht="15" x14ac:dyDescent="0.25">
      <c r="A27" s="7" t="s">
        <v>57</v>
      </c>
      <c r="B27" s="16">
        <v>47880.3</v>
      </c>
      <c r="C27" s="16">
        <v>6807.1</v>
      </c>
      <c r="D27" s="16">
        <v>1387.7</v>
      </c>
      <c r="E27" s="16">
        <v>342.7</v>
      </c>
      <c r="F27" s="16">
        <v>732.9</v>
      </c>
      <c r="G27" s="16">
        <v>379.9</v>
      </c>
      <c r="H27" s="16">
        <v>201.8</v>
      </c>
      <c r="I27" s="20">
        <v>374</v>
      </c>
      <c r="J27" s="20">
        <v>785</v>
      </c>
      <c r="K27" s="16">
        <v>946.9</v>
      </c>
      <c r="L27" s="16">
        <v>124.3</v>
      </c>
      <c r="M27" s="16">
        <v>356.1</v>
      </c>
      <c r="N27" s="16">
        <v>379.9</v>
      </c>
      <c r="O27" s="16">
        <v>173.2</v>
      </c>
      <c r="P27" s="16">
        <v>622.79999999999995</v>
      </c>
      <c r="Q27" s="24">
        <f t="shared" si="3"/>
        <v>6807.2</v>
      </c>
      <c r="R27" s="24">
        <f t="shared" si="1"/>
        <v>9.9999999999454303E-2</v>
      </c>
      <c r="S27" s="7" t="s">
        <v>57</v>
      </c>
      <c r="T27" s="16">
        <v>131.30000000000001</v>
      </c>
      <c r="U27" s="24">
        <f t="shared" si="2"/>
        <v>41.899999999999977</v>
      </c>
    </row>
    <row r="28" spans="1:21" ht="15" x14ac:dyDescent="0.25">
      <c r="A28" s="7" t="s">
        <v>58</v>
      </c>
      <c r="B28" s="17">
        <v>1644016.4</v>
      </c>
      <c r="C28" s="17">
        <v>283106.8</v>
      </c>
      <c r="D28" s="17">
        <v>30610.2</v>
      </c>
      <c r="E28" s="17">
        <v>25368.3</v>
      </c>
      <c r="F28" s="17">
        <v>14658.6</v>
      </c>
      <c r="G28" s="17">
        <v>2940.3</v>
      </c>
      <c r="H28" s="17">
        <v>13393.4</v>
      </c>
      <c r="I28" s="17">
        <v>10205.6</v>
      </c>
      <c r="J28" s="17">
        <v>25787.5</v>
      </c>
      <c r="K28" s="17">
        <v>49672.2</v>
      </c>
      <c r="L28" s="17">
        <v>10275.6</v>
      </c>
      <c r="M28" s="17">
        <v>12270.8</v>
      </c>
      <c r="N28" s="17">
        <v>40084.5</v>
      </c>
      <c r="O28" s="17">
        <v>23638.5</v>
      </c>
      <c r="P28" s="17">
        <v>24201.3</v>
      </c>
      <c r="Q28" s="24">
        <f t="shared" si="3"/>
        <v>283106.8</v>
      </c>
      <c r="R28" s="24">
        <f t="shared" si="1"/>
        <v>0</v>
      </c>
      <c r="S28" s="7" t="s">
        <v>58</v>
      </c>
      <c r="T28" s="17">
        <v>15024.5</v>
      </c>
      <c r="U28" s="24">
        <f t="shared" si="2"/>
        <v>8614</v>
      </c>
    </row>
    <row r="29" spans="1:21" ht="15" x14ac:dyDescent="0.25">
      <c r="A29" s="7" t="s">
        <v>63</v>
      </c>
      <c r="B29" s="16">
        <v>131296.29999999999</v>
      </c>
      <c r="C29" s="16">
        <v>25611.599999999999</v>
      </c>
      <c r="D29" s="16">
        <v>2543.5</v>
      </c>
      <c r="E29" s="20">
        <v>457</v>
      </c>
      <c r="F29" s="16">
        <v>1237.8</v>
      </c>
      <c r="G29" s="16">
        <v>864.6</v>
      </c>
      <c r="H29" s="16">
        <v>1901.3</v>
      </c>
      <c r="I29" s="16">
        <v>1580.1</v>
      </c>
      <c r="J29" s="16">
        <v>2878.2</v>
      </c>
      <c r="K29" s="20">
        <v>2794</v>
      </c>
      <c r="L29" s="16">
        <v>2053.8000000000002</v>
      </c>
      <c r="M29" s="16">
        <v>1658.2</v>
      </c>
      <c r="N29" s="16">
        <v>1582.4</v>
      </c>
      <c r="O29" s="16">
        <v>4228.7</v>
      </c>
      <c r="P29" s="16">
        <v>1831.9</v>
      </c>
      <c r="Q29" s="24">
        <f t="shared" si="3"/>
        <v>25611.500000000004</v>
      </c>
      <c r="R29" s="24">
        <f t="shared" si="1"/>
        <v>-9.999999999490683E-2</v>
      </c>
      <c r="S29" s="7" t="s">
        <v>63</v>
      </c>
      <c r="T29" s="16">
        <v>3981.4</v>
      </c>
      <c r="U29" s="24">
        <f t="shared" si="2"/>
        <v>247.29999999999973</v>
      </c>
    </row>
    <row r="30" spans="1:21" ht="15" x14ac:dyDescent="0.25">
      <c r="A30" s="7" t="s">
        <v>65</v>
      </c>
      <c r="B30" s="20">
        <v>791730</v>
      </c>
      <c r="C30" s="20">
        <v>95886</v>
      </c>
      <c r="D30" s="20">
        <v>15832</v>
      </c>
      <c r="E30" s="20">
        <v>1367</v>
      </c>
      <c r="F30" s="20">
        <v>4426</v>
      </c>
      <c r="G30" s="20">
        <v>1239</v>
      </c>
      <c r="H30" s="20">
        <v>10660</v>
      </c>
      <c r="I30" s="20">
        <v>7562</v>
      </c>
      <c r="J30" s="20">
        <v>5612</v>
      </c>
      <c r="K30" s="20">
        <v>10528</v>
      </c>
      <c r="L30" s="20">
        <v>5504</v>
      </c>
      <c r="M30" s="20">
        <v>3245</v>
      </c>
      <c r="N30" s="20">
        <v>18585</v>
      </c>
      <c r="O30" s="20">
        <v>4333</v>
      </c>
      <c r="P30" s="20">
        <v>6993</v>
      </c>
      <c r="Q30" s="24">
        <f t="shared" si="3"/>
        <v>95886</v>
      </c>
      <c r="R30" s="24">
        <f t="shared" si="1"/>
        <v>0</v>
      </c>
      <c r="S30" s="7" t="s">
        <v>65</v>
      </c>
      <c r="T30" s="20">
        <v>2787</v>
      </c>
      <c r="U30" s="24">
        <f t="shared" si="2"/>
        <v>1546</v>
      </c>
    </row>
    <row r="31" spans="1:21" ht="15" x14ac:dyDescent="0.25">
      <c r="A31" s="7" t="s">
        <v>66</v>
      </c>
      <c r="B31" s="17">
        <v>362537.3</v>
      </c>
      <c r="C31" s="17">
        <v>68970.5</v>
      </c>
      <c r="D31" s="17">
        <v>7392.2</v>
      </c>
      <c r="E31" s="17">
        <v>899.9</v>
      </c>
      <c r="F31" s="17">
        <v>6240.6</v>
      </c>
      <c r="G31" s="21">
        <v>797</v>
      </c>
      <c r="H31" s="17">
        <v>4068.8</v>
      </c>
      <c r="I31" s="17">
        <v>2624.9</v>
      </c>
      <c r="J31" s="21">
        <v>5266</v>
      </c>
      <c r="K31" s="17">
        <v>11012.5</v>
      </c>
      <c r="L31" s="17">
        <v>4558.7</v>
      </c>
      <c r="M31" s="17">
        <v>5147.3</v>
      </c>
      <c r="N31" s="17">
        <v>9819.2999999999993</v>
      </c>
      <c r="O31" s="17">
        <v>5997.9</v>
      </c>
      <c r="P31" s="17">
        <v>5145.3999999999996</v>
      </c>
      <c r="Q31" s="24">
        <f t="shared" si="3"/>
        <v>68970.5</v>
      </c>
      <c r="R31" s="24">
        <f t="shared" si="1"/>
        <v>0</v>
      </c>
      <c r="S31" s="7" t="s">
        <v>66</v>
      </c>
      <c r="T31" s="17">
        <v>4490.2</v>
      </c>
      <c r="U31" s="24">
        <f t="shared" si="2"/>
        <v>1507.6999999999998</v>
      </c>
    </row>
    <row r="32" spans="1:21" ht="15" x14ac:dyDescent="0.25">
      <c r="A32" s="7" t="s">
        <v>67</v>
      </c>
      <c r="B32" s="16">
        <v>508282.2</v>
      </c>
      <c r="C32" s="16">
        <v>100862.8</v>
      </c>
      <c r="D32" s="16">
        <v>14033.6</v>
      </c>
      <c r="E32" s="16">
        <v>3077.8</v>
      </c>
      <c r="F32" s="16">
        <v>9812.7000000000007</v>
      </c>
      <c r="G32" s="16">
        <v>3511.6</v>
      </c>
      <c r="H32" s="16">
        <v>4889.3999999999996</v>
      </c>
      <c r="I32" s="20">
        <v>1764</v>
      </c>
      <c r="J32" s="16">
        <v>14170.9</v>
      </c>
      <c r="K32" s="16">
        <v>16239.2</v>
      </c>
      <c r="L32" s="16">
        <v>2546.4</v>
      </c>
      <c r="M32" s="16">
        <v>5241.6000000000004</v>
      </c>
      <c r="N32" s="16">
        <v>4799.6000000000004</v>
      </c>
      <c r="O32" s="16">
        <v>9435.5</v>
      </c>
      <c r="P32" s="16">
        <v>11340.6</v>
      </c>
      <c r="Q32" s="24">
        <f t="shared" si="3"/>
        <v>100862.90000000001</v>
      </c>
      <c r="R32" s="24">
        <f t="shared" si="1"/>
        <v>0.10000000000582077</v>
      </c>
      <c r="S32" s="7" t="s">
        <v>67</v>
      </c>
      <c r="T32" s="16">
        <v>7571.2</v>
      </c>
      <c r="U32" s="24">
        <f t="shared" si="2"/>
        <v>1864.3000000000002</v>
      </c>
    </row>
    <row r="33" spans="1:21" ht="15" x14ac:dyDescent="0.25">
      <c r="A33" s="7" t="s">
        <v>68</v>
      </c>
      <c r="B33" s="17">
        <v>187361.5</v>
      </c>
      <c r="C33" s="17">
        <v>26938.2</v>
      </c>
      <c r="D33" s="17">
        <v>4320.2</v>
      </c>
      <c r="E33" s="17">
        <v>4066.8</v>
      </c>
      <c r="F33" s="17">
        <v>2667.6</v>
      </c>
      <c r="G33" s="17">
        <v>162.9</v>
      </c>
      <c r="H33" s="17">
        <v>1200.9000000000001</v>
      </c>
      <c r="I33" s="17">
        <v>772.7</v>
      </c>
      <c r="J33" s="17">
        <v>3381.7</v>
      </c>
      <c r="K33" s="17">
        <v>3563.2</v>
      </c>
      <c r="L33" s="17">
        <v>497.2</v>
      </c>
      <c r="M33" s="17">
        <v>744.2</v>
      </c>
      <c r="N33" s="17">
        <v>1008.8</v>
      </c>
      <c r="O33" s="17">
        <v>2105.5</v>
      </c>
      <c r="P33" s="17">
        <v>2446.5</v>
      </c>
      <c r="Q33" s="24">
        <f t="shared" si="3"/>
        <v>26938.2</v>
      </c>
      <c r="R33" s="24">
        <f t="shared" si="1"/>
        <v>0</v>
      </c>
      <c r="S33" s="7" t="s">
        <v>68</v>
      </c>
      <c r="T33" s="17">
        <v>1820.2</v>
      </c>
      <c r="U33" s="24">
        <f t="shared" si="2"/>
        <v>285.29999999999995</v>
      </c>
    </row>
    <row r="34" spans="1:21" ht="15" x14ac:dyDescent="0.25">
      <c r="A34" s="7" t="s">
        <v>69</v>
      </c>
      <c r="B34" s="16">
        <v>218993.9</v>
      </c>
      <c r="C34" s="16">
        <v>37812.699999999997</v>
      </c>
      <c r="D34" s="16">
        <v>8033.3</v>
      </c>
      <c r="E34" s="16">
        <v>2810.4</v>
      </c>
      <c r="F34" s="16">
        <v>2309.8000000000002</v>
      </c>
      <c r="G34" s="16">
        <v>1807.5</v>
      </c>
      <c r="H34" s="16">
        <v>1177.7</v>
      </c>
      <c r="I34" s="16">
        <v>303.3</v>
      </c>
      <c r="J34" s="16">
        <v>4000.1</v>
      </c>
      <c r="K34" s="16">
        <v>4177.1000000000004</v>
      </c>
      <c r="L34" s="16">
        <v>1039.5</v>
      </c>
      <c r="M34" s="16">
        <v>2354.6999999999998</v>
      </c>
      <c r="N34" s="16">
        <v>2039.5</v>
      </c>
      <c r="O34" s="16">
        <v>4928.3</v>
      </c>
      <c r="P34" s="16">
        <v>2831.4</v>
      </c>
      <c r="Q34" s="24">
        <f t="shared" si="3"/>
        <v>37812.6</v>
      </c>
      <c r="R34" s="24">
        <f t="shared" si="1"/>
        <v>-9.9999999998544808E-2</v>
      </c>
      <c r="S34" s="7" t="s">
        <v>69</v>
      </c>
      <c r="T34" s="16">
        <v>4010.8</v>
      </c>
      <c r="U34" s="24">
        <f t="shared" si="2"/>
        <v>917.5</v>
      </c>
    </row>
    <row r="35" spans="1:21" ht="15" x14ac:dyDescent="0.25">
      <c r="A35" s="7" t="s">
        <v>70</v>
      </c>
      <c r="B35" s="17">
        <v>45529.7</v>
      </c>
      <c r="C35" s="17">
        <v>10381.299999999999</v>
      </c>
      <c r="D35" s="17">
        <v>698.9</v>
      </c>
      <c r="E35" s="17">
        <v>251.4</v>
      </c>
      <c r="F35" s="17">
        <v>690.7</v>
      </c>
      <c r="G35" s="17">
        <v>0.2</v>
      </c>
      <c r="H35" s="17">
        <v>483.9</v>
      </c>
      <c r="I35" s="17">
        <v>1323.6</v>
      </c>
      <c r="J35" s="17">
        <v>1169.4000000000001</v>
      </c>
      <c r="K35" s="17">
        <v>1900.2</v>
      </c>
      <c r="L35" s="17">
        <v>396.1</v>
      </c>
      <c r="M35" s="17">
        <v>1044.3</v>
      </c>
      <c r="N35" s="17">
        <v>842.3</v>
      </c>
      <c r="O35" s="17">
        <v>782.7</v>
      </c>
      <c r="P35" s="17">
        <v>797.6</v>
      </c>
      <c r="Q35" s="24">
        <f t="shared" si="3"/>
        <v>10381.300000000001</v>
      </c>
      <c r="R35" s="24">
        <f t="shared" si="1"/>
        <v>0</v>
      </c>
      <c r="S35" s="7" t="s">
        <v>70</v>
      </c>
      <c r="T35" s="17">
        <v>733.1</v>
      </c>
      <c r="U35" s="24">
        <f t="shared" si="2"/>
        <v>49.600000000000023</v>
      </c>
    </row>
    <row r="36" spans="1:21" ht="15" x14ac:dyDescent="0.25">
      <c r="A36" s="7" t="s">
        <v>71</v>
      </c>
      <c r="B36" s="16">
        <v>91143.3</v>
      </c>
      <c r="C36" s="16">
        <v>16945.400000000001</v>
      </c>
      <c r="D36" s="16">
        <v>1260.2</v>
      </c>
      <c r="E36" s="16">
        <v>540.5</v>
      </c>
      <c r="F36" s="16">
        <v>961.5</v>
      </c>
      <c r="G36" s="16">
        <v>384.5</v>
      </c>
      <c r="H36" s="16">
        <v>356.3</v>
      </c>
      <c r="I36" s="16">
        <v>87.2</v>
      </c>
      <c r="J36" s="16">
        <v>2009.9</v>
      </c>
      <c r="K36" s="16">
        <v>3565.7</v>
      </c>
      <c r="L36" s="16">
        <v>438.4</v>
      </c>
      <c r="M36" s="16">
        <v>1020.3</v>
      </c>
      <c r="N36" s="16">
        <v>1616.4</v>
      </c>
      <c r="O36" s="16">
        <v>3636.3</v>
      </c>
      <c r="P36" s="16">
        <v>1068.3</v>
      </c>
      <c r="Q36" s="24">
        <f t="shared" si="3"/>
        <v>16945.499999999996</v>
      </c>
      <c r="R36" s="24">
        <f t="shared" si="1"/>
        <v>9.999999999490683E-2</v>
      </c>
      <c r="S36" s="7" t="s">
        <v>71</v>
      </c>
      <c r="T36" s="16">
        <v>3473.8</v>
      </c>
      <c r="U36" s="24">
        <f t="shared" si="2"/>
        <v>162.5</v>
      </c>
    </row>
    <row r="37" spans="1:21" ht="15" x14ac:dyDescent="0.25">
      <c r="A37" s="7" t="s">
        <v>72</v>
      </c>
      <c r="B37" s="21">
        <v>215307</v>
      </c>
      <c r="C37" s="21">
        <v>37166</v>
      </c>
      <c r="D37" s="21">
        <v>2925</v>
      </c>
      <c r="E37" s="21">
        <v>451</v>
      </c>
      <c r="F37" s="21">
        <v>5854</v>
      </c>
      <c r="G37" s="21">
        <v>319</v>
      </c>
      <c r="H37" s="21">
        <v>2745</v>
      </c>
      <c r="I37" s="21">
        <v>1501</v>
      </c>
      <c r="J37" s="21">
        <v>2156</v>
      </c>
      <c r="K37" s="21">
        <v>4702</v>
      </c>
      <c r="L37" s="21">
        <v>5021</v>
      </c>
      <c r="M37" s="21">
        <v>1808</v>
      </c>
      <c r="N37" s="21">
        <v>6202</v>
      </c>
      <c r="O37" s="21">
        <v>1181</v>
      </c>
      <c r="P37" s="21">
        <v>2301</v>
      </c>
      <c r="Q37" s="24">
        <f t="shared" si="3"/>
        <v>37166</v>
      </c>
      <c r="R37" s="24">
        <f t="shared" si="1"/>
        <v>0</v>
      </c>
      <c r="S37" s="7" t="s">
        <v>72</v>
      </c>
      <c r="T37" s="21">
        <v>713</v>
      </c>
      <c r="U37" s="24">
        <f t="shared" si="2"/>
        <v>468</v>
      </c>
    </row>
    <row r="38" spans="1:21" ht="15" x14ac:dyDescent="0.25">
      <c r="A38" s="7" t="s">
        <v>73</v>
      </c>
      <c r="B38" s="16">
        <v>477917.7</v>
      </c>
      <c r="C38" s="20">
        <v>72568</v>
      </c>
      <c r="D38" s="16">
        <v>4922.8999999999996</v>
      </c>
      <c r="E38" s="16">
        <v>470.3</v>
      </c>
      <c r="F38" s="16">
        <v>9484.6</v>
      </c>
      <c r="G38" s="16">
        <v>807.8</v>
      </c>
      <c r="H38" s="27">
        <v>5500</v>
      </c>
      <c r="I38" s="27">
        <v>3538</v>
      </c>
      <c r="J38" s="16">
        <v>3394.2</v>
      </c>
      <c r="K38" s="16">
        <v>10069.799999999999</v>
      </c>
      <c r="L38" s="16">
        <v>2939.4</v>
      </c>
      <c r="M38" s="16">
        <v>2095.6</v>
      </c>
      <c r="N38" s="20">
        <v>10944</v>
      </c>
      <c r="O38" s="16">
        <v>14628.5</v>
      </c>
      <c r="P38" s="20">
        <v>3773</v>
      </c>
      <c r="Q38" s="24">
        <f t="shared" si="3"/>
        <v>72568.100000000006</v>
      </c>
      <c r="R38" s="24">
        <f t="shared" si="1"/>
        <v>0.10000000000582077</v>
      </c>
      <c r="S38" s="7" t="s">
        <v>73</v>
      </c>
      <c r="T38" s="20">
        <v>11700</v>
      </c>
      <c r="U38" s="24">
        <f t="shared" si="2"/>
        <v>2928.5</v>
      </c>
    </row>
    <row r="39" spans="1:21" ht="11.45" customHeight="1" x14ac:dyDescent="0.25">
      <c r="S39" s="7"/>
      <c r="T39" s="20"/>
    </row>
    <row r="40" spans="1:21" ht="15" x14ac:dyDescent="0.25">
      <c r="A40" s="1" t="s">
        <v>95</v>
      </c>
    </row>
    <row r="41" spans="1:21" ht="15" x14ac:dyDescent="0.25">
      <c r="A41" s="1" t="s">
        <v>92</v>
      </c>
      <c r="B41" s="3" t="s">
        <v>96</v>
      </c>
    </row>
    <row r="42" spans="1:21" ht="15" x14ac:dyDescent="0.25">
      <c r="A42" s="1" t="s">
        <v>97</v>
      </c>
    </row>
    <row r="43" spans="1:21" ht="15" x14ac:dyDescent="0.25">
      <c r="A43" s="1" t="s">
        <v>94</v>
      </c>
      <c r="B43" s="3" t="s">
        <v>98</v>
      </c>
    </row>
    <row r="44" spans="1:21" ht="15" x14ac:dyDescent="0.25">
      <c r="A44" s="1" t="s">
        <v>99</v>
      </c>
    </row>
    <row r="45" spans="1:21" ht="15" x14ac:dyDescent="0.25">
      <c r="A45" s="1" t="s">
        <v>93</v>
      </c>
      <c r="B45" s="3" t="s">
        <v>100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S48"/>
  <sheetViews>
    <sheetView topLeftCell="A12" zoomScaleNormal="100" workbookViewId="0">
      <selection activeCell="P42" sqref="B42:P42"/>
    </sheetView>
  </sheetViews>
  <sheetFormatPr baseColWidth="10" defaultColWidth="8.85546875" defaultRowHeight="11.45" customHeight="1" x14ac:dyDescent="0.25"/>
  <cols>
    <col min="1" max="1" width="14.28515625" customWidth="1"/>
    <col min="2" max="11" width="12.7109375" customWidth="1"/>
    <col min="12" max="12" width="12.7109375" style="62" customWidth="1"/>
    <col min="13" max="13" width="12.7109375" customWidth="1"/>
    <col min="14" max="14" width="12.7109375" style="22" customWidth="1"/>
    <col min="15" max="15" width="12.7109375" style="37" customWidth="1"/>
    <col min="16" max="16" width="12.7109375" customWidth="1"/>
    <col min="17" max="17" width="12.28515625" customWidth="1"/>
    <col min="19" max="19" width="12.7109375" style="40" customWidth="1"/>
  </cols>
  <sheetData>
    <row r="1" spans="1:19" ht="15" x14ac:dyDescent="0.25">
      <c r="A1" s="3" t="s">
        <v>86</v>
      </c>
    </row>
    <row r="2" spans="1:19" ht="15" x14ac:dyDescent="0.25">
      <c r="A2" s="3" t="s">
        <v>87</v>
      </c>
    </row>
    <row r="3" spans="1:19" ht="15" x14ac:dyDescent="0.25">
      <c r="A3" s="3" t="s">
        <v>88</v>
      </c>
    </row>
    <row r="5" spans="1:19" ht="15" x14ac:dyDescent="0.25">
      <c r="A5" s="1" t="s">
        <v>12</v>
      </c>
    </row>
    <row r="6" spans="1:19" ht="15" x14ac:dyDescent="0.25">
      <c r="A6" s="1" t="s">
        <v>13</v>
      </c>
    </row>
    <row r="7" spans="1:19" ht="15" x14ac:dyDescent="0.25">
      <c r="A7" s="1" t="s">
        <v>14</v>
      </c>
    </row>
    <row r="8" spans="1:19" ht="15" x14ac:dyDescent="0.25">
      <c r="A8" s="1" t="s">
        <v>15</v>
      </c>
    </row>
    <row r="10" spans="1:19" ht="11.45" customHeight="1" x14ac:dyDescent="0.25">
      <c r="A10" s="5" t="s">
        <v>89</v>
      </c>
      <c r="B10" s="4" t="s">
        <v>27</v>
      </c>
      <c r="C10" s="4" t="s">
        <v>28</v>
      </c>
      <c r="D10" s="4" t="s">
        <v>29</v>
      </c>
      <c r="E10" s="4" t="s">
        <v>30</v>
      </c>
      <c r="F10" s="4" t="s">
        <v>32</v>
      </c>
      <c r="G10" s="4" t="s">
        <v>33</v>
      </c>
      <c r="H10" s="4" t="s">
        <v>34</v>
      </c>
      <c r="I10" s="4" t="s">
        <v>35</v>
      </c>
      <c r="J10" s="4" t="s">
        <v>36</v>
      </c>
      <c r="K10" s="4" t="s">
        <v>37</v>
      </c>
      <c r="L10" s="63" t="s">
        <v>38</v>
      </c>
      <c r="M10" s="4" t="s">
        <v>39</v>
      </c>
      <c r="N10" s="23"/>
      <c r="O10" s="38"/>
      <c r="P10" s="4" t="s">
        <v>40</v>
      </c>
      <c r="S10" s="41"/>
    </row>
    <row r="11" spans="1:19" ht="15" x14ac:dyDescent="0.25">
      <c r="A11" s="6" t="s">
        <v>91</v>
      </c>
      <c r="B11" s="8" t="s">
        <v>90</v>
      </c>
      <c r="C11" s="8" t="s">
        <v>90</v>
      </c>
      <c r="D11" s="8" t="s">
        <v>90</v>
      </c>
      <c r="E11" s="8" t="s">
        <v>90</v>
      </c>
      <c r="F11" s="8" t="s">
        <v>90</v>
      </c>
      <c r="G11" s="8" t="s">
        <v>90</v>
      </c>
      <c r="H11" s="8" t="s">
        <v>90</v>
      </c>
      <c r="I11" s="8" t="s">
        <v>90</v>
      </c>
      <c r="J11" s="8" t="s">
        <v>90</v>
      </c>
      <c r="K11" s="8" t="s">
        <v>90</v>
      </c>
      <c r="L11" s="64" t="s">
        <v>90</v>
      </c>
      <c r="M11" s="8" t="s">
        <v>90</v>
      </c>
      <c r="N11" s="8"/>
      <c r="O11" s="8"/>
      <c r="P11" s="8" t="s">
        <v>90</v>
      </c>
      <c r="S11" s="8"/>
    </row>
    <row r="12" spans="1:19" ht="15" x14ac:dyDescent="0.25">
      <c r="A12" s="7" t="s">
        <v>42</v>
      </c>
      <c r="B12" s="17">
        <v>2188227.5</v>
      </c>
      <c r="C12" s="17">
        <v>250237.1</v>
      </c>
      <c r="D12" s="17">
        <v>67324.2</v>
      </c>
      <c r="E12" s="17">
        <v>118784.5</v>
      </c>
      <c r="F12" s="10" t="s">
        <v>92</v>
      </c>
      <c r="G12" s="10" t="s">
        <v>92</v>
      </c>
      <c r="H12" s="17">
        <v>173204.8</v>
      </c>
      <c r="I12" s="17">
        <v>264575.90000000002</v>
      </c>
      <c r="J12" s="10" t="s">
        <v>92</v>
      </c>
      <c r="K12" s="17">
        <v>104020.4</v>
      </c>
      <c r="L12" s="65" t="s">
        <v>92</v>
      </c>
      <c r="M12" s="17">
        <v>286298.3</v>
      </c>
      <c r="N12" s="17"/>
      <c r="O12" s="17"/>
      <c r="P12" s="10" t="s">
        <v>92</v>
      </c>
      <c r="S12" s="17"/>
    </row>
    <row r="13" spans="1:19" ht="15" x14ac:dyDescent="0.25">
      <c r="A13" s="7" t="s">
        <v>43</v>
      </c>
      <c r="B13" s="20">
        <v>1844261</v>
      </c>
      <c r="C13" s="16">
        <v>209711.9</v>
      </c>
      <c r="D13" s="16">
        <v>58103.7</v>
      </c>
      <c r="E13" s="16">
        <v>90094.2</v>
      </c>
      <c r="F13" s="9" t="s">
        <v>92</v>
      </c>
      <c r="G13" s="9" t="s">
        <v>92</v>
      </c>
      <c r="H13" s="16">
        <v>138404.29999999999</v>
      </c>
      <c r="I13" s="16">
        <v>218997.6</v>
      </c>
      <c r="J13" s="9" t="s">
        <v>92</v>
      </c>
      <c r="K13" s="16">
        <v>86339.6</v>
      </c>
      <c r="L13" s="65" t="s">
        <v>92</v>
      </c>
      <c r="M13" s="16">
        <v>241668.9</v>
      </c>
      <c r="N13" s="16"/>
      <c r="O13" s="16"/>
      <c r="P13" s="9" t="s">
        <v>92</v>
      </c>
      <c r="S13" s="16"/>
    </row>
    <row r="14" spans="1:19" ht="15" x14ac:dyDescent="0.25">
      <c r="A14" s="7" t="s">
        <v>44</v>
      </c>
      <c r="B14" s="21">
        <v>1851068</v>
      </c>
      <c r="C14" s="17">
        <v>211099.7</v>
      </c>
      <c r="D14" s="17">
        <v>58446.400000000001</v>
      </c>
      <c r="E14" s="17">
        <v>90827.1</v>
      </c>
      <c r="F14" s="10" t="s">
        <v>92</v>
      </c>
      <c r="G14" s="10" t="s">
        <v>92</v>
      </c>
      <c r="H14" s="17">
        <v>139189.4</v>
      </c>
      <c r="I14" s="17">
        <v>219944.5</v>
      </c>
      <c r="J14" s="10" t="s">
        <v>92</v>
      </c>
      <c r="K14" s="17">
        <v>86695.6</v>
      </c>
      <c r="L14" s="65" t="s">
        <v>92</v>
      </c>
      <c r="M14" s="17">
        <v>241842.1</v>
      </c>
      <c r="N14" s="17"/>
      <c r="O14" s="17"/>
      <c r="P14" s="10" t="s">
        <v>92</v>
      </c>
      <c r="S14" s="17"/>
    </row>
    <row r="15" spans="1:19" ht="15" x14ac:dyDescent="0.25">
      <c r="A15" s="7" t="s">
        <v>45</v>
      </c>
      <c r="B15" s="20">
        <v>1844261</v>
      </c>
      <c r="C15" s="16">
        <v>209711.9</v>
      </c>
      <c r="D15" s="16">
        <v>58103.7</v>
      </c>
      <c r="E15" s="16">
        <v>90094.2</v>
      </c>
      <c r="F15" s="9" t="s">
        <v>92</v>
      </c>
      <c r="G15" s="9" t="s">
        <v>92</v>
      </c>
      <c r="H15" s="16">
        <v>138404.29999999999</v>
      </c>
      <c r="I15" s="16">
        <v>218997.6</v>
      </c>
      <c r="J15" s="9" t="s">
        <v>92</v>
      </c>
      <c r="K15" s="16">
        <v>86339.6</v>
      </c>
      <c r="L15" s="65" t="s">
        <v>92</v>
      </c>
      <c r="M15" s="16">
        <v>241668.9</v>
      </c>
      <c r="N15" s="16"/>
      <c r="O15" s="16"/>
      <c r="P15" s="9" t="s">
        <v>92</v>
      </c>
      <c r="S15" s="16"/>
    </row>
    <row r="16" spans="1:19" ht="15" x14ac:dyDescent="0.25">
      <c r="A16" s="7" t="s">
        <v>46</v>
      </c>
      <c r="B16" s="17">
        <v>1795782.1</v>
      </c>
      <c r="C16" s="17">
        <v>204516.7</v>
      </c>
      <c r="D16" s="17">
        <v>56487.1</v>
      </c>
      <c r="E16" s="17">
        <v>84674.7</v>
      </c>
      <c r="F16" s="10" t="s">
        <v>92</v>
      </c>
      <c r="G16" s="10" t="s">
        <v>92</v>
      </c>
      <c r="H16" s="17">
        <v>133257.9</v>
      </c>
      <c r="I16" s="17">
        <v>211607.6</v>
      </c>
      <c r="J16" s="10" t="s">
        <v>92</v>
      </c>
      <c r="K16" s="17">
        <v>83634.600000000006</v>
      </c>
      <c r="L16" s="65" t="s">
        <v>92</v>
      </c>
      <c r="M16" s="17">
        <v>235874.9</v>
      </c>
      <c r="N16" s="17"/>
      <c r="O16" s="17"/>
      <c r="P16" s="10" t="s">
        <v>92</v>
      </c>
      <c r="S16" s="17"/>
    </row>
    <row r="17" spans="1:19" ht="15" x14ac:dyDescent="0.25">
      <c r="A17" s="29"/>
      <c r="B17" s="17"/>
      <c r="C17" s="17"/>
      <c r="D17" s="17"/>
      <c r="E17" s="17"/>
      <c r="F17" s="10"/>
      <c r="G17" s="10"/>
      <c r="H17" s="17"/>
      <c r="I17" s="17"/>
      <c r="J17" s="10"/>
      <c r="K17" s="17"/>
      <c r="L17" s="65"/>
      <c r="M17" s="17"/>
      <c r="N17" s="17"/>
      <c r="O17" s="17"/>
      <c r="P17" s="10"/>
      <c r="S17" s="17"/>
    </row>
    <row r="18" spans="1:19" ht="15" x14ac:dyDescent="0.25">
      <c r="A18" s="29"/>
      <c r="B18" s="17"/>
      <c r="C18" s="17"/>
      <c r="D18" s="17"/>
      <c r="E18" s="17"/>
      <c r="F18" s="10"/>
      <c r="G18" s="10"/>
      <c r="H18" s="17"/>
      <c r="I18" s="17"/>
      <c r="J18" s="10"/>
      <c r="K18" s="17"/>
      <c r="L18" s="65"/>
      <c r="M18" s="17"/>
      <c r="N18" s="17"/>
      <c r="O18" s="17"/>
      <c r="P18" s="10"/>
      <c r="S18" s="17"/>
    </row>
    <row r="19" spans="1:19" ht="47.45" customHeight="1" x14ac:dyDescent="0.25">
      <c r="A19" s="30"/>
      <c r="B19" s="31" t="s">
        <v>102</v>
      </c>
      <c r="C19" s="31" t="s">
        <v>103</v>
      </c>
      <c r="D19" s="31" t="s">
        <v>104</v>
      </c>
      <c r="E19" s="31" t="s">
        <v>105</v>
      </c>
      <c r="F19" s="31" t="s">
        <v>32</v>
      </c>
      <c r="G19" s="31" t="s">
        <v>33</v>
      </c>
      <c r="H19" s="31" t="s">
        <v>106</v>
      </c>
      <c r="I19" s="31" t="s">
        <v>107</v>
      </c>
      <c r="J19" s="31" t="s">
        <v>108</v>
      </c>
      <c r="K19" s="31" t="s">
        <v>109</v>
      </c>
      <c r="L19" s="66" t="s">
        <v>110</v>
      </c>
      <c r="M19" s="31" t="s">
        <v>111</v>
      </c>
      <c r="N19" s="31" t="s">
        <v>114</v>
      </c>
      <c r="O19" s="31" t="s">
        <v>116</v>
      </c>
      <c r="P19" s="31" t="s">
        <v>112</v>
      </c>
      <c r="S19" s="31" t="s">
        <v>31</v>
      </c>
    </row>
    <row r="20" spans="1:19" s="28" customFormat="1" ht="15.75" x14ac:dyDescent="0.25">
      <c r="A20" s="58" t="s">
        <v>101</v>
      </c>
      <c r="B20" s="59">
        <f>'Feuille 1 (2)'!C18/'Feuille 1 (2)'!$B18</f>
        <v>0.1601179177196615</v>
      </c>
      <c r="C20" s="59">
        <f>'Feuille 1 (2)'!D18/'Feuille 1 (2)'!$B18</f>
        <v>1.8685945547785368E-2</v>
      </c>
      <c r="D20" s="59">
        <f>'Feuille 1 (2)'!E18/'Feuille 1 (2)'!$B18</f>
        <v>5.2576092182418377E-3</v>
      </c>
      <c r="E20" s="59">
        <f>'Feuille 1 (2)'!F18/'Feuille 1 (2)'!$B18</f>
        <v>9.0411393081992614E-3</v>
      </c>
      <c r="F20" s="59">
        <f>'Feuille 1 (2)'!H18/'Feuille 1 (2)'!$B18</f>
        <v>1.0963089294303105E-2</v>
      </c>
      <c r="G20" s="59">
        <f>'Feuille 1 (2)'!I18/'Feuille 1 (2)'!$B18</f>
        <v>8.5278039623770639E-3</v>
      </c>
      <c r="H20" s="59">
        <f>'Feuille 1 (2)'!J18/'Feuille 1 (2)'!$B18</f>
        <v>1.3403979489834792E-2</v>
      </c>
      <c r="I20" s="59">
        <f>'Feuille 1 (2)'!K18/'Feuille 1 (2)'!$B18</f>
        <v>2.0753279158140878E-2</v>
      </c>
      <c r="J20" s="59">
        <f>'Feuille 1 (2)'!L18/'Feuille 1 (2)'!$B18</f>
        <v>8.1704002273645208E-3</v>
      </c>
      <c r="K20" s="59">
        <f>'Feuille 1 (2)'!M18/'Feuille 1 (2)'!$B18</f>
        <v>8.1785563802358931E-3</v>
      </c>
      <c r="L20" s="67">
        <f>'Feuille 1 (2)'!N18/'Feuille 1 (2)'!$B18</f>
        <v>1.9232351980714546E-2</v>
      </c>
      <c r="M20" s="59">
        <f>'Feuille 1 (2)'!O18/'Feuille 1 (2)'!$B18</f>
        <v>2.2641623880947724E-2</v>
      </c>
      <c r="N20" s="59">
        <f>'Feuille 1 (2)'!T18/'Feuille 1 (2)'!B18</f>
        <v>1.82408332714845E-2</v>
      </c>
      <c r="O20" s="59">
        <f>'Feuille 1 (2)'!U18/'Feuille 1 (2)'!B18</f>
        <v>4.4007906094632246E-3</v>
      </c>
      <c r="P20" s="59">
        <f>'Feuille 1 (2)'!P18/'Feuille 1 (2)'!$B18</f>
        <v>1.3488451082867222E-2</v>
      </c>
      <c r="Q20" s="24"/>
      <c r="R20" s="73">
        <f t="shared" ref="R20:R42" si="0">SUM(C20:P20)-M20+S20</f>
        <v>0.16011791771966147</v>
      </c>
      <c r="S20" s="59">
        <f>'Feuille 1 (2)'!G18/'Feuille 1 (2)'!$B18</f>
        <v>1.7736881886492809E-3</v>
      </c>
    </row>
    <row r="21" spans="1:19" ht="15.75" x14ac:dyDescent="0.25">
      <c r="A21" s="30" t="s">
        <v>47</v>
      </c>
      <c r="B21" s="32">
        <f>'Feuille 1 (2)'!C19/'Feuille 1 (2)'!$B19</f>
        <v>0.12019419832181985</v>
      </c>
      <c r="C21" s="32">
        <f>'Feuille 1 (2)'!D19/'Feuille 1 (2)'!$B19</f>
        <v>1.9226633013758918E-2</v>
      </c>
      <c r="D21" s="32">
        <f>'Feuille 1 (2)'!E19/'Feuille 1 (2)'!$B19</f>
        <v>2.4600841455324684E-3</v>
      </c>
      <c r="E21" s="32">
        <f>'Feuille 1 (2)'!F19/'Feuille 1 (2)'!$B19</f>
        <v>6.208015378123267E-3</v>
      </c>
      <c r="F21" s="32">
        <f>'Feuille 1 (2)'!H19/'Feuille 1 (2)'!$B19</f>
        <v>1.7112494747259455E-2</v>
      </c>
      <c r="G21" s="32">
        <f>'Feuille 1 (2)'!I19/'Feuille 1 (2)'!$B19</f>
        <v>2.1250582194861919E-2</v>
      </c>
      <c r="H21" s="32">
        <f>'Feuille 1 (2)'!J19/'Feuille 1 (2)'!$B19</f>
        <v>1.107093128409584E-2</v>
      </c>
      <c r="I21" s="32">
        <f>'Feuille 1 (2)'!K19/'Feuille 1 (2)'!$B19</f>
        <v>1.5148671623087433E-2</v>
      </c>
      <c r="J21" s="32">
        <f>'Feuille 1 (2)'!L19/'Feuille 1 (2)'!$B19</f>
        <v>2.9309242237051843E-3</v>
      </c>
      <c r="K21" s="32">
        <f>'Feuille 1 (2)'!M19/'Feuille 1 (2)'!$B19</f>
        <v>2.4382000292230322E-3</v>
      </c>
      <c r="L21" s="67">
        <f>'Feuille 1 (2)'!N19/'Feuille 1 (2)'!$B19</f>
        <v>7.978197230708764E-3</v>
      </c>
      <c r="M21" s="32">
        <f>'Feuille 1 (2)'!O19/'Feuille 1 (2)'!$B19</f>
        <v>5.6690913825434156E-3</v>
      </c>
      <c r="N21" s="32">
        <f>'Feuille 1 (2)'!T19/'Feuille 1 (2)'!B19</f>
        <v>4.5037069261459704E-3</v>
      </c>
      <c r="O21" s="32">
        <f>'Feuille 1 (2)'!U19/'Feuille 1 (2)'!B19</f>
        <v>1.1653844563974452E-3</v>
      </c>
      <c r="P21" s="32">
        <f>'Feuille 1 (2)'!P19/'Feuille 1 (2)'!$B19</f>
        <v>6.8265179784647023E-3</v>
      </c>
      <c r="Q21" s="24"/>
      <c r="R21" s="73">
        <f t="shared" si="0"/>
        <v>0.12019419832181984</v>
      </c>
      <c r="S21" s="32">
        <f>'Feuille 1 (2)'!G19/'Feuille 1 (2)'!$B19</f>
        <v>1.8738550904554526E-3</v>
      </c>
    </row>
    <row r="22" spans="1:19" ht="15.75" x14ac:dyDescent="0.25">
      <c r="A22" s="30" t="s">
        <v>48</v>
      </c>
      <c r="B22" s="32">
        <f>'Feuille 1 (2)'!C20/'Feuille 1 (2)'!$B20</f>
        <v>0.12812951747919257</v>
      </c>
      <c r="C22" s="32">
        <f>'Feuille 1 (2)'!D20/'Feuille 1 (2)'!$B20</f>
        <v>1.9132099696313336E-2</v>
      </c>
      <c r="D22" s="32">
        <f>'Feuille 1 (2)'!E20/'Feuille 1 (2)'!$B20</f>
        <v>9.2642842391904689E-3</v>
      </c>
      <c r="E22" s="32">
        <f>'Feuille 1 (2)'!F20/'Feuille 1 (2)'!$B20</f>
        <v>7.7530548765162325E-3</v>
      </c>
      <c r="F22" s="32">
        <f>'Feuille 1 (2)'!H20/'Feuille 1 (2)'!$B20</f>
        <v>3.4482924228816775E-3</v>
      </c>
      <c r="G22" s="32">
        <f>'Feuille 1 (2)'!I20/'Feuille 1 (2)'!$B20</f>
        <v>1.8169971680458237E-3</v>
      </c>
      <c r="H22" s="32">
        <f>'Feuille 1 (2)'!J20/'Feuille 1 (2)'!$B20</f>
        <v>1.5339618382568355E-2</v>
      </c>
      <c r="I22" s="32">
        <f>'Feuille 1 (2)'!K20/'Feuille 1 (2)'!$B20</f>
        <v>1.9815674842353484E-2</v>
      </c>
      <c r="J22" s="32">
        <f>'Feuille 1 (2)'!L20/'Feuille 1 (2)'!$B20</f>
        <v>6.2946545063931082E-3</v>
      </c>
      <c r="K22" s="32">
        <f>'Feuille 1 (2)'!M20/'Feuille 1 (2)'!$B20</f>
        <v>8.7760162777332212E-3</v>
      </c>
      <c r="L22" s="67">
        <f>'Feuille 1 (2)'!N20/'Feuille 1 (2)'!$B20</f>
        <v>9.5396353518811122E-3</v>
      </c>
      <c r="M22" s="32">
        <f>'Feuille 1 (2)'!O20/'Feuille 1 (2)'!$B20</f>
        <v>8.7215864066199529E-3</v>
      </c>
      <c r="N22" s="32">
        <f>'Feuille 1 (2)'!T20/'Feuille 1 (2)'!B20</f>
        <v>6.9510147168766225E-3</v>
      </c>
      <c r="O22" s="32">
        <f>'Feuille 1 (2)'!U20/'Feuille 1 (2)'!B20</f>
        <v>1.7705716897433307E-3</v>
      </c>
      <c r="P22" s="32">
        <f>'Feuille 1 (2)'!P20/'Feuille 1 (2)'!$B20</f>
        <v>1.3557840542889938E-2</v>
      </c>
      <c r="Q22" s="24"/>
      <c r="R22" s="73">
        <f t="shared" si="0"/>
        <v>0.12812791660063041</v>
      </c>
      <c r="S22" s="32">
        <f>'Feuille 1 (2)'!G20/'Feuille 1 (2)'!$B20</f>
        <v>4.66816188724372E-3</v>
      </c>
    </row>
    <row r="23" spans="1:19" ht="15.75" x14ac:dyDescent="0.25">
      <c r="A23" s="30" t="s">
        <v>49</v>
      </c>
      <c r="B23" s="32">
        <f>'Feuille 1 (2)'!C21/'Feuille 1 (2)'!$B21</f>
        <v>0.21549896730935361</v>
      </c>
      <c r="C23" s="32">
        <f>'Feuille 1 (2)'!D21/'Feuille 1 (2)'!$B21</f>
        <v>1.8738730381442165E-2</v>
      </c>
      <c r="D23" s="32">
        <f>'Feuille 1 (2)'!E21/'Feuille 1 (2)'!$B21</f>
        <v>4.5027185341546096E-3</v>
      </c>
      <c r="E23" s="32">
        <f>'Feuille 1 (2)'!F21/'Feuille 1 (2)'!$B21</f>
        <v>1.3764600051467287E-2</v>
      </c>
      <c r="F23" s="32">
        <f>'Feuille 1 (2)'!H21/'Feuille 1 (2)'!$B21</f>
        <v>6.5765736434869127E-3</v>
      </c>
      <c r="G23" s="32">
        <f>'Feuille 1 (2)'!I21/'Feuille 1 (2)'!$B21</f>
        <v>3.8694122427025946E-3</v>
      </c>
      <c r="H23" s="32">
        <f>'Feuille 1 (2)'!J21/'Feuille 1 (2)'!$B21</f>
        <v>2.6336621917481973E-2</v>
      </c>
      <c r="I23" s="32">
        <f>'Feuille 1 (2)'!K21/'Feuille 1 (2)'!$B21</f>
        <v>3.0225657735412657E-2</v>
      </c>
      <c r="J23" s="32">
        <f>'Feuille 1 (2)'!L21/'Feuille 1 (2)'!$B21</f>
        <v>1.0317094676168641E-2</v>
      </c>
      <c r="K23" s="32">
        <f>'Feuille 1 (2)'!M21/'Feuille 1 (2)'!$B21</f>
        <v>1.9306030101672419E-2</v>
      </c>
      <c r="L23" s="67">
        <f>'Feuille 1 (2)'!N21/'Feuille 1 (2)'!$B21</f>
        <v>1.9266336960870142E-2</v>
      </c>
      <c r="M23" s="32">
        <f>'Feuille 1 (2)'!O21/'Feuille 1 (2)'!$B21</f>
        <v>4.487510263352839E-2</v>
      </c>
      <c r="N23" s="32">
        <f>'Feuille 1 (2)'!T21/'Feuille 1 (2)'!B21</f>
        <v>4.0823726329619871E-2</v>
      </c>
      <c r="O23" s="32">
        <f>'Feuille 1 (2)'!U21/'Feuille 1 (2)'!B21</f>
        <v>4.051376303908524E-3</v>
      </c>
      <c r="P23" s="32">
        <f>'Feuille 1 (2)'!P21/'Feuille 1 (2)'!$B21</f>
        <v>1.7494863306188872E-2</v>
      </c>
      <c r="Q23" s="24"/>
      <c r="R23" s="73">
        <f t="shared" si="0"/>
        <v>0.21549941329969971</v>
      </c>
      <c r="S23" s="32">
        <f>'Feuille 1 (2)'!G21/'Feuille 1 (2)'!$B21</f>
        <v>2.2567111512304206E-4</v>
      </c>
    </row>
    <row r="24" spans="1:19" ht="15.75" x14ac:dyDescent="0.25">
      <c r="A24" s="30" t="s">
        <v>50</v>
      </c>
      <c r="B24" s="32">
        <f>'Feuille 1 (2)'!C22/'Feuille 1 (2)'!$B22</f>
        <v>0.14612253983441642</v>
      </c>
      <c r="C24" s="32">
        <f>'Feuille 1 (2)'!D22/'Feuille 1 (2)'!$B22</f>
        <v>1.3944371353772142E-2</v>
      </c>
      <c r="D24" s="32">
        <f>'Feuille 1 (2)'!E22/'Feuille 1 (2)'!$B22</f>
        <v>1.5711172241491581E-3</v>
      </c>
      <c r="E24" s="32">
        <f>'Feuille 1 (2)'!F22/'Feuille 1 (2)'!$B22</f>
        <v>5.054884450291698E-3</v>
      </c>
      <c r="F24" s="32">
        <f>'Feuille 1 (2)'!H22/'Feuille 1 (2)'!$B22</f>
        <v>1.0336349984717405E-2</v>
      </c>
      <c r="G24" s="32">
        <f>'Feuille 1 (2)'!I22/'Feuille 1 (2)'!$B22</f>
        <v>4.2508538319446107E-2</v>
      </c>
      <c r="H24" s="32">
        <f>'Feuille 1 (2)'!J22/'Feuille 1 (2)'!$B22</f>
        <v>8.9748700979415015E-3</v>
      </c>
      <c r="I24" s="32">
        <f>'Feuille 1 (2)'!K22/'Feuille 1 (2)'!$B22</f>
        <v>1.1013103164161651E-2</v>
      </c>
      <c r="J24" s="32">
        <f>'Feuille 1 (2)'!L22/'Feuille 1 (2)'!$B22</f>
        <v>9.2801897699637207E-3</v>
      </c>
      <c r="K24" s="32">
        <f>'Feuille 1 (2)'!M22/'Feuille 1 (2)'!$B22</f>
        <v>3.6319419527169796E-3</v>
      </c>
      <c r="L24" s="67">
        <f>'Feuille 1 (2)'!N22/'Feuille 1 (2)'!$B22</f>
        <v>2.3168081967866683E-2</v>
      </c>
      <c r="M24" s="32">
        <f>'Feuille 1 (2)'!O22/'Feuille 1 (2)'!$B22</f>
        <v>1.9854084439660329E-3</v>
      </c>
      <c r="N24" s="32">
        <f>'Feuille 1 (2)'!T22/'Feuille 1 (2)'!B22</f>
        <v>1.0511767598240507E-3</v>
      </c>
      <c r="O24" s="32">
        <f>'Feuille 1 (2)'!U22/'Feuille 1 (2)'!B22</f>
        <v>9.342316841419821E-4</v>
      </c>
      <c r="P24" s="32">
        <f>'Feuille 1 (2)'!P22/'Feuille 1 (2)'!$B22</f>
        <v>1.443740116147723E-2</v>
      </c>
      <c r="Q24" s="24"/>
      <c r="R24" s="73">
        <f t="shared" si="0"/>
        <v>0.14612253983441642</v>
      </c>
      <c r="S24" s="32">
        <f>'Feuille 1 (2)'!G22/'Feuille 1 (2)'!$B22</f>
        <v>2.1628194394609894E-4</v>
      </c>
    </row>
    <row r="25" spans="1:19" ht="15.75" x14ac:dyDescent="0.25">
      <c r="A25" s="30" t="s">
        <v>51</v>
      </c>
      <c r="B25" s="32">
        <f>'Feuille 1 (2)'!C23/'Feuille 1 (2)'!$B23</f>
        <v>0.2090414242499718</v>
      </c>
      <c r="C25" s="32">
        <f>'Feuille 1 (2)'!D23/'Feuille 1 (2)'!$B23</f>
        <v>1.5584006413151339E-2</v>
      </c>
      <c r="D25" s="32">
        <f>'Feuille 1 (2)'!E23/'Feuille 1 (2)'!$B23</f>
        <v>2.2340198093632373E-3</v>
      </c>
      <c r="E25" s="32">
        <f>'Feuille 1 (2)'!F23/'Feuille 1 (2)'!$B23</f>
        <v>7.9391942748756709E-3</v>
      </c>
      <c r="F25" s="32">
        <f>'Feuille 1 (2)'!H23/'Feuille 1 (2)'!$B23</f>
        <v>1.5298139462320759E-2</v>
      </c>
      <c r="G25" s="32">
        <f>'Feuille 1 (2)'!I23/'Feuille 1 (2)'!$B23</f>
        <v>8.7718577976141059E-3</v>
      </c>
      <c r="H25" s="32">
        <f>'Feuille 1 (2)'!J23/'Feuille 1 (2)'!$B23</f>
        <v>1.5322468564519106E-2</v>
      </c>
      <c r="I25" s="32">
        <f>'Feuille 1 (2)'!K23/'Feuille 1 (2)'!$B23</f>
        <v>2.2852629808685063E-2</v>
      </c>
      <c r="J25" s="32">
        <f>'Feuille 1 (2)'!L23/'Feuille 1 (2)'!$B23</f>
        <v>1.4294868110416414E-2</v>
      </c>
      <c r="K25" s="32">
        <f>'Feuille 1 (2)'!M23/'Feuille 1 (2)'!$B23</f>
        <v>1.4067391004861866E-2</v>
      </c>
      <c r="L25" s="67">
        <f>'Feuille 1 (2)'!N23/'Feuille 1 (2)'!$B23</f>
        <v>3.2463233404587191E-2</v>
      </c>
      <c r="M25" s="32">
        <f>'Feuille 1 (2)'!O23/'Feuille 1 (2)'!$B23</f>
        <v>4.5294706017773016E-2</v>
      </c>
      <c r="N25" s="32">
        <f>'Feuille 1 (2)'!T23/'Feuille 1 (2)'!B23</f>
        <v>4.1370117719402126E-2</v>
      </c>
      <c r="O25" s="32">
        <f>'Feuille 1 (2)'!U23/'Feuille 1 (2)'!B23</f>
        <v>3.9245882983708928E-3</v>
      </c>
      <c r="P25" s="32">
        <f>'Feuille 1 (2)'!P23/'Feuille 1 (2)'!$B23</f>
        <v>1.3778482916256492E-2</v>
      </c>
      <c r="Q25" s="24"/>
      <c r="R25" s="73">
        <f t="shared" si="0"/>
        <v>0.2090414242499718</v>
      </c>
      <c r="S25" s="32">
        <f>'Feuille 1 (2)'!G23/'Feuille 1 (2)'!$B23</f>
        <v>1.1404266655475281E-3</v>
      </c>
    </row>
    <row r="26" spans="1:19" ht="15.75" x14ac:dyDescent="0.25">
      <c r="A26" s="30" t="s">
        <v>54</v>
      </c>
      <c r="B26" s="32">
        <f>'Feuille 1 (2)'!C24/'Feuille 1 (2)'!$B24</f>
        <v>9.9335218867263625E-2</v>
      </c>
      <c r="C26" s="32">
        <f>'Feuille 1 (2)'!D24/'Feuille 1 (2)'!$B24</f>
        <v>3.2204372997862316E-2</v>
      </c>
      <c r="D26" s="32">
        <f>'Feuille 1 (2)'!E24/'Feuille 1 (2)'!$B24</f>
        <v>2.921459686464773E-3</v>
      </c>
      <c r="E26" s="32">
        <f>'Feuille 1 (2)'!F24/'Feuille 1 (2)'!$B24</f>
        <v>5.8068979737341897E-3</v>
      </c>
      <c r="F26" s="32">
        <f>'Feuille 1 (2)'!H24/'Feuille 1 (2)'!$B24</f>
        <v>6.7316542392839452E-3</v>
      </c>
      <c r="G26" s="32">
        <f>'Feuille 1 (2)'!I24/'Feuille 1 (2)'!$B24</f>
        <v>6.3329346137077575E-3</v>
      </c>
      <c r="H26" s="32">
        <f>'Feuille 1 (2)'!J24/'Feuille 1 (2)'!$B24</f>
        <v>9.5891448892466181E-3</v>
      </c>
      <c r="I26" s="32">
        <f>'Feuille 1 (2)'!K24/'Feuille 1 (2)'!$B24</f>
        <v>1.4578729736410306E-2</v>
      </c>
      <c r="J26" s="32">
        <f>'Feuille 1 (2)'!L24/'Feuille 1 (2)'!$B24</f>
        <v>2.6028566211679133E-3</v>
      </c>
      <c r="K26" s="32">
        <f>'Feuille 1 (2)'!M24/'Feuille 1 (2)'!$B24</f>
        <v>5.0473432975976212E-3</v>
      </c>
      <c r="L26" s="67">
        <f>'Feuille 1 (2)'!N24/'Feuille 1 (2)'!$B24</f>
        <v>2.4910660719409451E-3</v>
      </c>
      <c r="M26" s="32">
        <f>'Feuille 1 (2)'!O24/'Feuille 1 (2)'!$B24</f>
        <v>2.5562772256566765E-3</v>
      </c>
      <c r="N26" s="32">
        <f>'Feuille 1 (2)'!T24/'Feuille 1 (2)'!B24</f>
        <v>3.3599270628772158E-4</v>
      </c>
      <c r="O26" s="32">
        <f>'Feuille 1 (2)'!U24/'Feuille 1 (2)'!B24</f>
        <v>2.2202845193689548E-3</v>
      </c>
      <c r="P26" s="32">
        <f>'Feuille 1 (2)'!P24/'Feuille 1 (2)'!$B24</f>
        <v>4.4946011375309449E-3</v>
      </c>
      <c r="Q26" s="24"/>
      <c r="R26" s="73">
        <f t="shared" si="0"/>
        <v>9.9333976750049985E-2</v>
      </c>
      <c r="S26" s="32">
        <f>'Feuille 1 (2)'!G24/'Feuille 1 (2)'!$B24</f>
        <v>3.976638259445991E-3</v>
      </c>
    </row>
    <row r="27" spans="1:19" ht="15.75" x14ac:dyDescent="0.25">
      <c r="A27" s="30" t="s">
        <v>55</v>
      </c>
      <c r="B27" s="32">
        <f>'Feuille 1 (2)'!C25/'Feuille 1 (2)'!$B25</f>
        <v>0.12432202897384666</v>
      </c>
      <c r="C27" s="32">
        <f>'Feuille 1 (2)'!D25/'Feuille 1 (2)'!$B25</f>
        <v>2.2371814642475604E-2</v>
      </c>
      <c r="D27" s="32">
        <f>'Feuille 1 (2)'!E25/'Feuille 1 (2)'!$B25</f>
        <v>7.3905211448290044E-3</v>
      </c>
      <c r="E27" s="32">
        <f>'Feuille 1 (2)'!F25/'Feuille 1 (2)'!$B25</f>
        <v>7.5317697647495291E-3</v>
      </c>
      <c r="F27" s="32">
        <f>'Feuille 1 (2)'!H25/'Feuille 1 (2)'!$B25</f>
        <v>1.0141293318850881E-2</v>
      </c>
      <c r="G27" s="32">
        <f>'Feuille 1 (2)'!I25/'Feuille 1 (2)'!$B25</f>
        <v>8.0493833782557585E-3</v>
      </c>
      <c r="H27" s="32">
        <f>'Feuille 1 (2)'!J25/'Feuille 1 (2)'!$B25</f>
        <v>1.2175988628592118E-2</v>
      </c>
      <c r="I27" s="32">
        <f>'Feuille 1 (2)'!K25/'Feuille 1 (2)'!$B25</f>
        <v>1.7266302817373579E-2</v>
      </c>
      <c r="J27" s="32">
        <f>'Feuille 1 (2)'!L25/'Feuille 1 (2)'!$B25</f>
        <v>1.756667962935647E-3</v>
      </c>
      <c r="K27" s="32">
        <f>'Feuille 1 (2)'!M25/'Feuille 1 (2)'!$B25</f>
        <v>4.07117857669666E-3</v>
      </c>
      <c r="L27" s="67">
        <f>'Feuille 1 (2)'!N25/'Feuille 1 (2)'!$B25</f>
        <v>6.9229703333199234E-3</v>
      </c>
      <c r="M27" s="32">
        <f>'Feuille 1 (2)'!O25/'Feuille 1 (2)'!$B25</f>
        <v>1.4354614494075157E-2</v>
      </c>
      <c r="N27" s="32">
        <f>'Feuille 1 (2)'!T25/'Feuille 1 (2)'!B25</f>
        <v>1.0535537884578422E-2</v>
      </c>
      <c r="O27" s="32">
        <f>'Feuille 1 (2)'!U25/'Feuille 1 (2)'!B25</f>
        <v>3.8190766094967346E-3</v>
      </c>
      <c r="P27" s="32">
        <f>'Feuille 1 (2)'!P25/'Feuille 1 (2)'!$B25</f>
        <v>9.8185670416906928E-3</v>
      </c>
      <c r="Q27" s="24"/>
      <c r="R27" s="73">
        <f t="shared" si="0"/>
        <v>0.12432202897384664</v>
      </c>
      <c r="S27" s="32">
        <f>'Feuille 1 (2)'!G25/'Feuille 1 (2)'!$B25</f>
        <v>2.470956870002101E-3</v>
      </c>
    </row>
    <row r="28" spans="1:19" s="28" customFormat="1" ht="15.75" x14ac:dyDescent="0.25">
      <c r="A28" s="34" t="s">
        <v>56</v>
      </c>
      <c r="B28" s="35">
        <f>'Feuille 1 (2)'!C26/'Feuille 1 (2)'!$B26</f>
        <v>0.10309845910391545</v>
      </c>
      <c r="C28" s="35">
        <f>'Feuille 1 (2)'!D26/'Feuille 1 (2)'!$B26</f>
        <v>1.8377916781379889E-2</v>
      </c>
      <c r="D28" s="35">
        <f>'Feuille 1 (2)'!E26/'Feuille 1 (2)'!$B26</f>
        <v>2.9754184403906715E-3</v>
      </c>
      <c r="E28" s="35">
        <f>'Feuille 1 (2)'!F26/'Feuille 1 (2)'!$B26</f>
        <v>4.951634254419494E-3</v>
      </c>
      <c r="F28" s="35">
        <f>'Feuille 1 (2)'!H26/'Feuille 1 (2)'!$B26</f>
        <v>7.0741828637517854E-3</v>
      </c>
      <c r="G28" s="35">
        <f>'Feuille 1 (2)'!I26/'Feuille 1 (2)'!$B26</f>
        <v>5.9057349259595826E-3</v>
      </c>
      <c r="H28" s="35">
        <f>'Feuille 1 (2)'!J26/'Feuille 1 (2)'!$B26</f>
        <v>7.8588574545035168E-3</v>
      </c>
      <c r="I28" s="35">
        <f>'Feuille 1 (2)'!K26/'Feuille 1 (2)'!$B26</f>
        <v>1.1814000622931208E-2</v>
      </c>
      <c r="J28" s="35">
        <f>'Feuille 1 (2)'!L26/'Feuille 1 (2)'!$B26</f>
        <v>4.9121813420353296E-3</v>
      </c>
      <c r="K28" s="35">
        <f>'Feuille 1 (2)'!M26/'Feuille 1 (2)'!$B26</f>
        <v>3.117367578762565E-3</v>
      </c>
      <c r="L28" s="35">
        <f>'Feuille 1 (2)'!N26/'Feuille 1 (2)'!$B26</f>
        <v>5.8437762285040379E-3</v>
      </c>
      <c r="M28" s="35">
        <f>'Feuille 1 (2)'!O26/'Feuille 1 (2)'!$B26</f>
        <v>1.344020176752663E-2</v>
      </c>
      <c r="N28" s="35">
        <f>'Feuille 1 (2)'!T26/'Feuille 1 (2)'!B26</f>
        <v>5.6656732185315344E-3</v>
      </c>
      <c r="O28" s="35">
        <f>'Feuille 1 (2)'!U26/'Feuille 1 (2)'!B26</f>
        <v>7.7745285489950943E-3</v>
      </c>
      <c r="P28" s="35">
        <f>'Feuille 1 (2)'!P26/'Feuille 1 (2)'!$B26</f>
        <v>1.6545548183981993E-2</v>
      </c>
      <c r="Q28" s="36"/>
      <c r="R28" s="73">
        <f t="shared" si="0"/>
        <v>0.10309845910391545</v>
      </c>
      <c r="S28" s="35">
        <f>'Feuille 1 (2)'!G26/'Feuille 1 (2)'!$B26</f>
        <v>2.8163865976874904E-4</v>
      </c>
    </row>
    <row r="29" spans="1:19" s="28" customFormat="1" ht="15.75" x14ac:dyDescent="0.25">
      <c r="A29" s="34" t="s">
        <v>117</v>
      </c>
      <c r="B29" s="35">
        <f>B28*1.085</f>
        <v>0.11186182812774825</v>
      </c>
      <c r="C29" s="35">
        <f t="shared" ref="C29:P29" si="1">C28*1.085</f>
        <v>1.9940039707797178E-2</v>
      </c>
      <c r="D29" s="35">
        <f t="shared" si="1"/>
        <v>3.2283290078238785E-3</v>
      </c>
      <c r="E29" s="35">
        <f t="shared" si="1"/>
        <v>5.3725231660451513E-3</v>
      </c>
      <c r="F29" s="35">
        <f t="shared" si="1"/>
        <v>7.6754884071706872E-3</v>
      </c>
      <c r="G29" s="35">
        <f t="shared" si="1"/>
        <v>6.4077223946661472E-3</v>
      </c>
      <c r="H29" s="35">
        <f t="shared" si="1"/>
        <v>8.5268603381363148E-3</v>
      </c>
      <c r="I29" s="35">
        <f t="shared" si="1"/>
        <v>1.281819067588036E-2</v>
      </c>
      <c r="J29" s="35">
        <f t="shared" si="1"/>
        <v>5.3297167561083322E-3</v>
      </c>
      <c r="K29" s="35">
        <f t="shared" si="1"/>
        <v>3.3823438229573831E-3</v>
      </c>
      <c r="L29" s="35">
        <f t="shared" si="1"/>
        <v>6.3404972079268811E-3</v>
      </c>
      <c r="M29" s="35">
        <f t="shared" si="1"/>
        <v>1.4582618917766393E-2</v>
      </c>
      <c r="N29" s="35">
        <f t="shared" si="1"/>
        <v>6.1472554421067149E-3</v>
      </c>
      <c r="O29" s="35">
        <f t="shared" si="1"/>
        <v>8.4353634756596779E-3</v>
      </c>
      <c r="P29" s="35">
        <f t="shared" si="1"/>
        <v>1.7951919779620462E-2</v>
      </c>
      <c r="Q29" s="36"/>
      <c r="R29" s="73">
        <f t="shared" si="0"/>
        <v>0.11186182812774824</v>
      </c>
      <c r="S29" s="35">
        <f>S28*1.085</f>
        <v>3.055779458490927E-4</v>
      </c>
    </row>
    <row r="30" spans="1:19" ht="15.75" x14ac:dyDescent="0.25">
      <c r="A30" s="30" t="s">
        <v>57</v>
      </c>
      <c r="B30" s="32">
        <f>'Feuille 1 (2)'!C27/'Feuille 1 (2)'!$B27</f>
        <v>0.1421691175702742</v>
      </c>
      <c r="C30" s="32">
        <f>'Feuille 1 (2)'!D27/'Feuille 1 (2)'!$B27</f>
        <v>2.8982692255478767E-2</v>
      </c>
      <c r="D30" s="32">
        <f>'Feuille 1 (2)'!E27/'Feuille 1 (2)'!$B27</f>
        <v>7.1574321798317884E-3</v>
      </c>
      <c r="E30" s="32">
        <f>'Feuille 1 (2)'!F27/'Feuille 1 (2)'!$B27</f>
        <v>1.5306921635829349E-2</v>
      </c>
      <c r="F30" s="32">
        <f>'Feuille 1 (2)'!H27/'Feuille 1 (2)'!$B27</f>
        <v>4.2146770174790052E-3</v>
      </c>
      <c r="G30" s="32">
        <f>'Feuille 1 (2)'!I27/'Feuille 1 (2)'!$B27</f>
        <v>7.8111457112841811E-3</v>
      </c>
      <c r="H30" s="32">
        <f>'Feuille 1 (2)'!J27/'Feuille 1 (2)'!$B27</f>
        <v>1.6395051827160646E-2</v>
      </c>
      <c r="I30" s="32">
        <f>'Feuille 1 (2)'!K27/'Feuille 1 (2)'!$B27</f>
        <v>1.9776400732660404E-2</v>
      </c>
      <c r="J30" s="32">
        <f>'Feuille 1 (2)'!L27/'Feuille 1 (2)'!$B27</f>
        <v>2.596057251103272E-3</v>
      </c>
      <c r="K30" s="32">
        <f>'Feuille 1 (2)'!M27/'Feuille 1 (2)'!$B27</f>
        <v>7.4372967587922377E-3</v>
      </c>
      <c r="L30" s="67">
        <f>'Feuille 1 (2)'!N27/'Feuille 1 (2)'!$B27</f>
        <v>7.9343696676921396E-3</v>
      </c>
      <c r="M30" s="32">
        <f>'Feuille 1 (2)'!O27/'Feuille 1 (2)'!$B27</f>
        <v>3.6173541101455083E-3</v>
      </c>
      <c r="N30" s="32">
        <f>'Feuille 1 (2)'!T27/'Feuille 1 (2)'!B27</f>
        <v>2.7422551654855964E-3</v>
      </c>
      <c r="O30" s="32">
        <f>'Feuille 1 (2)'!U27/'Feuille 1 (2)'!B27</f>
        <v>8.7509894465991175E-4</v>
      </c>
      <c r="P30" s="32">
        <f>'Feuille 1 (2)'!P27/'Feuille 1 (2)'!$B27</f>
        <v>1.3007437296758791E-2</v>
      </c>
      <c r="Q30" s="24"/>
      <c r="R30" s="73">
        <f t="shared" si="0"/>
        <v>0.14217120611190823</v>
      </c>
      <c r="S30" s="32">
        <f>'Feuille 1 (2)'!G27/'Feuille 1 (2)'!$B27</f>
        <v>7.9343696676921396E-3</v>
      </c>
    </row>
    <row r="31" spans="1:19" ht="15.75" x14ac:dyDescent="0.25">
      <c r="A31" s="30" t="s">
        <v>58</v>
      </c>
      <c r="B31" s="32">
        <f>'Feuille 1 (2)'!C28/'Feuille 1 (2)'!$B28</f>
        <v>0.17220436487129934</v>
      </c>
      <c r="C31" s="32">
        <f>'Feuille 1 (2)'!D28/'Feuille 1 (2)'!$B28</f>
        <v>1.861915732714102E-2</v>
      </c>
      <c r="D31" s="32">
        <f>'Feuille 1 (2)'!E28/'Feuille 1 (2)'!$B28</f>
        <v>1.5430685484646017E-2</v>
      </c>
      <c r="E31" s="32">
        <f>'Feuille 1 (2)'!F28/'Feuille 1 (2)'!$B28</f>
        <v>8.9163344112625654E-3</v>
      </c>
      <c r="F31" s="32">
        <f>'Feuille 1 (2)'!H28/'Feuille 1 (2)'!$B28</f>
        <v>8.1467557136291335E-3</v>
      </c>
      <c r="G31" s="32">
        <f>'Feuille 1 (2)'!I28/'Feuille 1 (2)'!$B28</f>
        <v>6.2077239618777529E-3</v>
      </c>
      <c r="H31" s="32">
        <f>'Feuille 1 (2)'!J28/'Feuille 1 (2)'!$B28</f>
        <v>1.5685670775547007E-2</v>
      </c>
      <c r="I31" s="32">
        <f>'Feuille 1 (2)'!K28/'Feuille 1 (2)'!$B28</f>
        <v>3.021393217245278E-2</v>
      </c>
      <c r="J31" s="32">
        <f>'Feuille 1 (2)'!L28/'Feuille 1 (2)'!$B28</f>
        <v>6.2503026125530136E-3</v>
      </c>
      <c r="K31" s="32">
        <f>'Feuille 1 (2)'!M28/'Feuille 1 (2)'!$B28</f>
        <v>7.463915810085593E-3</v>
      </c>
      <c r="L31" s="67">
        <f>'Feuille 1 (2)'!N28/'Feuille 1 (2)'!$B28</f>
        <v>2.4382056042749938E-2</v>
      </c>
      <c r="M31" s="32">
        <f>'Feuille 1 (2)'!O28/'Feuille 1 (2)'!$B28</f>
        <v>1.4378506199816499E-2</v>
      </c>
      <c r="N31" s="32">
        <f>'Feuille 1 (2)'!T28/'Feuille 1 (2)'!B28</f>
        <v>9.1388991010065354E-3</v>
      </c>
      <c r="O31" s="32">
        <f>'Feuille 1 (2)'!U28/'Feuille 1 (2)'!B28</f>
        <v>5.2396070988099631E-3</v>
      </c>
      <c r="P31" s="32">
        <f>'Feuille 1 (2)'!P28/'Feuille 1 (2)'!$B28</f>
        <v>1.4720838551245596E-2</v>
      </c>
      <c r="Q31" s="24"/>
      <c r="R31" s="73">
        <f t="shared" si="0"/>
        <v>0.17220436487129934</v>
      </c>
      <c r="S31" s="32">
        <f>'Feuille 1 (2)'!G28/'Feuille 1 (2)'!$B28</f>
        <v>1.7884858082924235E-3</v>
      </c>
    </row>
    <row r="32" spans="1:19" ht="15.75" x14ac:dyDescent="0.25">
      <c r="A32" s="30" t="s">
        <v>63</v>
      </c>
      <c r="B32" s="32">
        <f>'Feuille 1 (2)'!C29/'Feuille 1 (2)'!$B29</f>
        <v>0.19506718772730078</v>
      </c>
      <c r="C32" s="32">
        <f>'Feuille 1 (2)'!D29/'Feuille 1 (2)'!$B29</f>
        <v>1.9372213839993969E-2</v>
      </c>
      <c r="D32" s="32">
        <f>'Feuille 1 (2)'!E29/'Feuille 1 (2)'!$B29</f>
        <v>3.4806769116875347E-3</v>
      </c>
      <c r="E32" s="32">
        <f>'Feuille 1 (2)'!F29/'Feuille 1 (2)'!$B29</f>
        <v>9.4275314688989711E-3</v>
      </c>
      <c r="F32" s="32">
        <f>'Feuille 1 (2)'!H29/'Feuille 1 (2)'!$B29</f>
        <v>1.4480986897574419E-2</v>
      </c>
      <c r="G32" s="32">
        <f>'Feuille 1 (2)'!I29/'Feuille 1 (2)'!$B29</f>
        <v>1.2034611790278935E-2</v>
      </c>
      <c r="H32" s="32">
        <f>'Feuille 1 (2)'!J29/'Feuille 1 (2)'!$B29</f>
        <v>2.192140981886009E-2</v>
      </c>
      <c r="I32" s="32">
        <f>'Feuille 1 (2)'!K29/'Feuille 1 (2)'!$B29</f>
        <v>2.1280112234693591E-2</v>
      </c>
      <c r="J32" s="32">
        <f>'Feuille 1 (2)'!L29/'Feuille 1 (2)'!$B29</f>
        <v>1.5642481928279779E-2</v>
      </c>
      <c r="K32" s="32">
        <f>'Feuille 1 (2)'!M29/'Feuille 1 (2)'!$B29</f>
        <v>1.2629449573217221E-2</v>
      </c>
      <c r="L32" s="67">
        <f>'Feuille 1 (2)'!N29/'Feuille 1 (2)'!$B29</f>
        <v>1.205212942025023E-2</v>
      </c>
      <c r="M32" s="32">
        <f>'Feuille 1 (2)'!O29/'Feuille 1 (2)'!$B29</f>
        <v>3.2207305156352464E-2</v>
      </c>
      <c r="N32" s="32">
        <f>'Feuille 1 (2)'!T29/'Feuille 1 (2)'!B29</f>
        <v>3.0323779116395513E-2</v>
      </c>
      <c r="O32" s="32">
        <f>'Feuille 1 (2)'!U29/'Feuille 1 (2)'!B29</f>
        <v>1.8835260399569505E-3</v>
      </c>
      <c r="P32" s="32">
        <f>'Feuille 1 (2)'!P29/'Feuille 1 (2)'!$B29</f>
        <v>1.3952411454092768E-2</v>
      </c>
      <c r="Q32" s="24"/>
      <c r="R32" s="73">
        <f t="shared" si="0"/>
        <v>0.19506642609121502</v>
      </c>
      <c r="S32" s="32">
        <f>'Feuille 1 (2)'!G29/'Feuille 1 (2)'!$B29</f>
        <v>6.5851055970351036E-3</v>
      </c>
    </row>
    <row r="33" spans="1:19" ht="15.75" x14ac:dyDescent="0.25">
      <c r="A33" s="30" t="s">
        <v>65</v>
      </c>
      <c r="B33" s="32">
        <f>'Feuille 1 (2)'!C30/'Feuille 1 (2)'!$B30</f>
        <v>0.12110946913720587</v>
      </c>
      <c r="C33" s="32">
        <f>'Feuille 1 (2)'!D30/'Feuille 1 (2)'!$B30</f>
        <v>1.9996716052189507E-2</v>
      </c>
      <c r="D33" s="32">
        <f>'Feuille 1 (2)'!E30/'Feuille 1 (2)'!$B30</f>
        <v>1.7265987142081264E-3</v>
      </c>
      <c r="E33" s="32">
        <f>'Feuille 1 (2)'!F30/'Feuille 1 (2)'!$B30</f>
        <v>5.5902896189357482E-3</v>
      </c>
      <c r="F33" s="32">
        <f>'Feuille 1 (2)'!H30/'Feuille 1 (2)'!$B30</f>
        <v>1.3464186023012897E-2</v>
      </c>
      <c r="G33" s="32">
        <f>'Feuille 1 (2)'!I30/'Feuille 1 (2)'!$B30</f>
        <v>9.5512359011279101E-3</v>
      </c>
      <c r="H33" s="32">
        <f>'Feuille 1 (2)'!J30/'Feuille 1 (2)'!$B30</f>
        <v>7.0882750432596968E-3</v>
      </c>
      <c r="I33" s="32">
        <f>'Feuille 1 (2)'!K30/'Feuille 1 (2)'!$B30</f>
        <v>1.329746251878797E-2</v>
      </c>
      <c r="J33" s="32">
        <f>'Feuille 1 (2)'!L30/'Feuille 1 (2)'!$B30</f>
        <v>6.9518649034393037E-3</v>
      </c>
      <c r="K33" s="32">
        <f>'Feuille 1 (2)'!M30/'Feuille 1 (2)'!$B30</f>
        <v>4.0986194788627433E-3</v>
      </c>
      <c r="L33" s="67">
        <f>'Feuille 1 (2)'!N30/'Feuille 1 (2)'!$B30</f>
        <v>2.3473911560759349E-2</v>
      </c>
      <c r="M33" s="32">
        <f>'Feuille 1 (2)'!O30/'Feuille 1 (2)'!$B30</f>
        <v>5.4728253318681872E-3</v>
      </c>
      <c r="N33" s="32">
        <f>'Feuille 1 (2)'!T30/'Feuille 1 (2)'!B30</f>
        <v>3.5201394414762608E-3</v>
      </c>
      <c r="O33" s="32">
        <f>'Feuille 1 (2)'!U30/'Feuille 1 (2)'!B30</f>
        <v>1.9526858903919264E-3</v>
      </c>
      <c r="P33" s="32">
        <f>'Feuille 1 (2)'!P30/'Feuille 1 (2)'!$B30</f>
        <v>8.8325565533704676E-3</v>
      </c>
      <c r="Q33" s="24"/>
      <c r="R33" s="73">
        <f t="shared" si="0"/>
        <v>0.12110946913720588</v>
      </c>
      <c r="S33" s="32">
        <f>'Feuille 1 (2)'!G30/'Feuille 1 (2)'!$B30</f>
        <v>1.5649274373839566E-3</v>
      </c>
    </row>
    <row r="34" spans="1:19" ht="15.75" x14ac:dyDescent="0.25">
      <c r="A34" s="30" t="s">
        <v>66</v>
      </c>
      <c r="B34" s="32">
        <f>'Feuille 1 (2)'!C31/'Feuille 1 (2)'!$B31</f>
        <v>0.19024387283736047</v>
      </c>
      <c r="C34" s="32">
        <f>'Feuille 1 (2)'!D31/'Feuille 1 (2)'!$B31</f>
        <v>2.0390177783086043E-2</v>
      </c>
      <c r="D34" s="32">
        <f>'Feuille 1 (2)'!E31/'Feuille 1 (2)'!$B31</f>
        <v>2.4822273459861924E-3</v>
      </c>
      <c r="E34" s="32">
        <f>'Feuille 1 (2)'!F31/'Feuille 1 (2)'!$B31</f>
        <v>1.7213677047851355E-2</v>
      </c>
      <c r="F34" s="32">
        <f>'Feuille 1 (2)'!H31/'Feuille 1 (2)'!$B31</f>
        <v>1.1223121041614203E-2</v>
      </c>
      <c r="G34" s="32">
        <f>'Feuille 1 (2)'!I31/'Feuille 1 (2)'!$B31</f>
        <v>7.240358440359103E-3</v>
      </c>
      <c r="H34" s="32">
        <f>'Feuille 1 (2)'!J31/'Feuille 1 (2)'!$B31</f>
        <v>1.4525401937952317E-2</v>
      </c>
      <c r="I34" s="32">
        <f>'Feuille 1 (2)'!K31/'Feuille 1 (2)'!$B31</f>
        <v>3.0376184740163289E-2</v>
      </c>
      <c r="J34" s="32">
        <f>'Feuille 1 (2)'!L31/'Feuille 1 (2)'!$B31</f>
        <v>1.2574430272416106E-2</v>
      </c>
      <c r="K34" s="32">
        <f>'Feuille 1 (2)'!M31/'Feuille 1 (2)'!$B31</f>
        <v>1.4197987351922134E-2</v>
      </c>
      <c r="L34" s="67">
        <f>'Feuille 1 (2)'!N31/'Feuille 1 (2)'!$B31</f>
        <v>2.7084937191290386E-2</v>
      </c>
      <c r="M34" s="32">
        <f>'Feuille 1 (2)'!O31/'Feuille 1 (2)'!$B31</f>
        <v>1.6544228690399579E-2</v>
      </c>
      <c r="N34" s="32">
        <f>'Feuille 1 (2)'!T31/'Feuille 1 (2)'!B31</f>
        <v>1.2385484197074342E-2</v>
      </c>
      <c r="O34" s="32">
        <f>'Feuille 1 (2)'!U31/'Feuille 1 (2)'!B31</f>
        <v>4.1587444933252381E-3</v>
      </c>
      <c r="P34" s="32">
        <f>'Feuille 1 (2)'!P31/'Feuille 1 (2)'!$B31</f>
        <v>1.4192746511876157E-2</v>
      </c>
      <c r="Q34" s="24"/>
      <c r="R34" s="73">
        <f t="shared" si="0"/>
        <v>0.19024387283736041</v>
      </c>
      <c r="S34" s="32">
        <f>'Feuille 1 (2)'!G31/'Feuille 1 (2)'!$B31</f>
        <v>2.1983944824435996E-3</v>
      </c>
    </row>
    <row r="35" spans="1:19" ht="15.75" x14ac:dyDescent="0.25">
      <c r="A35" s="30" t="s">
        <v>67</v>
      </c>
      <c r="B35" s="32">
        <f>'Feuille 1 (2)'!C32/'Feuille 1 (2)'!$B32</f>
        <v>0.19843858392050714</v>
      </c>
      <c r="C35" s="32">
        <f>'Feuille 1 (2)'!D32/'Feuille 1 (2)'!$B32</f>
        <v>2.7609859247481026E-2</v>
      </c>
      <c r="D35" s="32">
        <f>'Feuille 1 (2)'!E32/'Feuille 1 (2)'!$B32</f>
        <v>6.0552976279712335E-3</v>
      </c>
      <c r="E35" s="32">
        <f>'Feuille 1 (2)'!F32/'Feuille 1 (2)'!$B32</f>
        <v>1.9305614086033311E-2</v>
      </c>
      <c r="F35" s="32">
        <f>'Feuille 1 (2)'!H32/'Feuille 1 (2)'!$B32</f>
        <v>9.6194594262793368E-3</v>
      </c>
      <c r="G35" s="32">
        <f>'Feuille 1 (2)'!I32/'Feuille 1 (2)'!$B32</f>
        <v>3.4705130339012461E-3</v>
      </c>
      <c r="H35" s="32">
        <f>'Feuille 1 (2)'!J32/'Feuille 1 (2)'!$B32</f>
        <v>2.787998478010837E-2</v>
      </c>
      <c r="I35" s="32">
        <f>'Feuille 1 (2)'!K32/'Feuille 1 (2)'!$B32</f>
        <v>3.1949180986467755E-2</v>
      </c>
      <c r="J35" s="32">
        <f>'Feuille 1 (2)'!L32/'Feuille 1 (2)'!$B32</f>
        <v>5.0098154135635679E-3</v>
      </c>
      <c r="K35" s="32">
        <f>'Feuille 1 (2)'!M32/'Feuille 1 (2)'!$B32</f>
        <v>1.0312381586449417E-2</v>
      </c>
      <c r="L35" s="67">
        <f>'Feuille 1 (2)'!N32/'Feuille 1 (2)'!$B32</f>
        <v>9.4427859169571547E-3</v>
      </c>
      <c r="M35" s="32">
        <f>'Feuille 1 (2)'!O32/'Feuille 1 (2)'!$B32</f>
        <v>1.856350665043946E-2</v>
      </c>
      <c r="N35" s="32">
        <f>'Feuille 1 (2)'!T32/'Feuille 1 (2)'!B32</f>
        <v>1.4895662291538046E-2</v>
      </c>
      <c r="O35" s="32">
        <f>'Feuille 1 (2)'!U32/'Feuille 1 (2)'!B32</f>
        <v>3.6678443589014138E-3</v>
      </c>
      <c r="P35" s="32">
        <f>'Feuille 1 (2)'!P32/'Feuille 1 (2)'!$B32</f>
        <v>2.2311621378832469E-2</v>
      </c>
      <c r="Q35" s="24"/>
      <c r="R35" s="73">
        <f t="shared" si="0"/>
        <v>0.19843878066160889</v>
      </c>
      <c r="S35" s="32">
        <f>'Feuille 1 (2)'!G32/'Feuille 1 (2)'!$B32</f>
        <v>6.9087605271244985E-3</v>
      </c>
    </row>
    <row r="36" spans="1:19" ht="15.75" x14ac:dyDescent="0.25">
      <c r="A36" s="30" t="s">
        <v>68</v>
      </c>
      <c r="B36" s="32">
        <f>'Feuille 1 (2)'!C33/'Feuille 1 (2)'!$B33</f>
        <v>0.14377660298407091</v>
      </c>
      <c r="C36" s="32">
        <f>'Feuille 1 (2)'!D33/'Feuille 1 (2)'!$B33</f>
        <v>2.305809891573242E-2</v>
      </c>
      <c r="D36" s="32">
        <f>'Feuille 1 (2)'!E33/'Feuille 1 (2)'!$B33</f>
        <v>2.1705633227744228E-2</v>
      </c>
      <c r="E36" s="32">
        <f>'Feuille 1 (2)'!F33/'Feuille 1 (2)'!$B33</f>
        <v>1.4237716926903338E-2</v>
      </c>
      <c r="F36" s="32">
        <f>'Feuille 1 (2)'!H33/'Feuille 1 (2)'!$B33</f>
        <v>6.4095345094910116E-3</v>
      </c>
      <c r="G36" s="32">
        <f>'Feuille 1 (2)'!I33/'Feuille 1 (2)'!$B33</f>
        <v>4.1241130114778122E-3</v>
      </c>
      <c r="H36" s="32">
        <f>'Feuille 1 (2)'!J33/'Feuille 1 (2)'!$B33</f>
        <v>1.8049065576439129E-2</v>
      </c>
      <c r="I36" s="32">
        <f>'Feuille 1 (2)'!K33/'Feuille 1 (2)'!$B33</f>
        <v>1.9017781134331224E-2</v>
      </c>
      <c r="J36" s="32">
        <f>'Feuille 1 (2)'!L33/'Feuille 1 (2)'!$B33</f>
        <v>2.6536935282862272E-3</v>
      </c>
      <c r="K36" s="32">
        <f>'Feuille 1 (2)'!M33/'Feuille 1 (2)'!$B33</f>
        <v>3.9720006511476478E-3</v>
      </c>
      <c r="L36" s="67">
        <f>'Feuille 1 (2)'!N33/'Feuille 1 (2)'!$B33</f>
        <v>5.3842438281076956E-3</v>
      </c>
      <c r="M36" s="32">
        <f>'Feuille 1 (2)'!O33/'Feuille 1 (2)'!$B33</f>
        <v>1.1237634199128424E-2</v>
      </c>
      <c r="N36" s="32">
        <f>'Feuille 1 (2)'!T33/'Feuille 1 (2)'!B33</f>
        <v>9.7149094130864668E-3</v>
      </c>
      <c r="O36" s="32">
        <f>'Feuille 1 (2)'!U33/'Feuille 1 (2)'!B33</f>
        <v>1.5227247860419562E-3</v>
      </c>
      <c r="P36" s="32">
        <f>'Feuille 1 (2)'!P33/'Feuille 1 (2)'!$B33</f>
        <v>1.3057645247289331E-2</v>
      </c>
      <c r="Q36" s="24"/>
      <c r="R36" s="73">
        <f t="shared" si="0"/>
        <v>0.14377660298407091</v>
      </c>
      <c r="S36" s="32">
        <f>'Feuille 1 (2)'!G33/'Feuille 1 (2)'!$B33</f>
        <v>8.6944222799241043E-4</v>
      </c>
    </row>
    <row r="37" spans="1:19" ht="15.75" x14ac:dyDescent="0.25">
      <c r="A37" s="30" t="s">
        <v>69</v>
      </c>
      <c r="B37" s="32">
        <f>'Feuille 1 (2)'!C34/'Feuille 1 (2)'!$B34</f>
        <v>0.17266553999905931</v>
      </c>
      <c r="C37" s="32">
        <f>'Feuille 1 (2)'!D34/'Feuille 1 (2)'!$B34</f>
        <v>3.6682756916973487E-2</v>
      </c>
      <c r="D37" s="32">
        <f>'Feuille 1 (2)'!E34/'Feuille 1 (2)'!$B34</f>
        <v>1.2833234167709696E-2</v>
      </c>
      <c r="E37" s="32">
        <f>'Feuille 1 (2)'!F34/'Feuille 1 (2)'!$B34</f>
        <v>1.0547325747429497E-2</v>
      </c>
      <c r="F37" s="32">
        <f>'Feuille 1 (2)'!H34/'Feuille 1 (2)'!$B34</f>
        <v>5.3777753626927513E-3</v>
      </c>
      <c r="G37" s="32">
        <f>'Feuille 1 (2)'!I34/'Feuille 1 (2)'!$B34</f>
        <v>1.3849700836415992E-3</v>
      </c>
      <c r="H37" s="32">
        <f>'Feuille 1 (2)'!J34/'Feuille 1 (2)'!$B34</f>
        <v>1.8265805577232973E-2</v>
      </c>
      <c r="I37" s="32">
        <f>'Feuille 1 (2)'!K34/'Feuille 1 (2)'!$B34</f>
        <v>1.9074047267983264E-2</v>
      </c>
      <c r="J37" s="32">
        <f>'Feuille 1 (2)'!L34/'Feuille 1 (2)'!$B34</f>
        <v>4.7467075566945014E-3</v>
      </c>
      <c r="K37" s="32">
        <f>'Feuille 1 (2)'!M34/'Feuille 1 (2)'!$B34</f>
        <v>1.0752354289320388E-2</v>
      </c>
      <c r="L37" s="67">
        <f>'Feuille 1 (2)'!N34/'Feuille 1 (2)'!$B34</f>
        <v>9.3130447925718479E-3</v>
      </c>
      <c r="M37" s="32">
        <f>'Feuille 1 (2)'!O34/'Feuille 1 (2)'!$B34</f>
        <v>2.2504279799574329E-2</v>
      </c>
      <c r="N37" s="32">
        <f>'Feuille 1 (2)'!T34/'Feuille 1 (2)'!B34</f>
        <v>1.8314665385656861E-2</v>
      </c>
      <c r="O37" s="32">
        <f>'Feuille 1 (2)'!U34/'Feuille 1 (2)'!B34</f>
        <v>4.1896144139174658E-3</v>
      </c>
      <c r="P37" s="32">
        <f>'Feuille 1 (2)'!P34/'Feuille 1 (2)'!$B34</f>
        <v>1.2929127249663119E-2</v>
      </c>
      <c r="Q37" s="24"/>
      <c r="R37" s="73">
        <f t="shared" si="0"/>
        <v>0.17266508336533573</v>
      </c>
      <c r="S37" s="32">
        <f>'Feuille 1 (2)'!G34/'Feuille 1 (2)'!$B34</f>
        <v>8.2536545538483032E-3</v>
      </c>
    </row>
    <row r="38" spans="1:19" ht="15.75" x14ac:dyDescent="0.25">
      <c r="A38" s="30" t="s">
        <v>70</v>
      </c>
      <c r="B38" s="32">
        <f>'Feuille 1 (2)'!C35/'Feuille 1 (2)'!$B35</f>
        <v>0.22801160561128231</v>
      </c>
      <c r="C38" s="32">
        <f>'Feuille 1 (2)'!D35/'Feuille 1 (2)'!$B35</f>
        <v>1.5350419616206564E-2</v>
      </c>
      <c r="D38" s="32">
        <f>'Feuille 1 (2)'!E35/'Feuille 1 (2)'!$B35</f>
        <v>5.5216704700448279E-3</v>
      </c>
      <c r="E38" s="32">
        <f>'Feuille 1 (2)'!F35/'Feuille 1 (2)'!$B35</f>
        <v>1.5170317397215445E-2</v>
      </c>
      <c r="F38" s="32">
        <f>'Feuille 1 (2)'!H35/'Feuille 1 (2)'!$B35</f>
        <v>1.0628227289000368E-2</v>
      </c>
      <c r="G38" s="32">
        <f>'Feuille 1 (2)'!I35/'Feuille 1 (2)'!$B35</f>
        <v>2.9071133787395918E-2</v>
      </c>
      <c r="H38" s="32">
        <f>'Feuille 1 (2)'!J35/'Feuille 1 (2)'!$B35</f>
        <v>2.5684333522953153E-2</v>
      </c>
      <c r="I38" s="32">
        <f>'Feuille 1 (2)'!K35/'Feuille 1 (2)'!$B35</f>
        <v>4.1735394698405662E-2</v>
      </c>
      <c r="J38" s="32">
        <f>'Feuille 1 (2)'!L35/'Feuille 1 (2)'!$B35</f>
        <v>8.6998157246808133E-3</v>
      </c>
      <c r="K38" s="32">
        <f>'Feuille 1 (2)'!M35/'Feuille 1 (2)'!$B35</f>
        <v>2.2936676499076429E-2</v>
      </c>
      <c r="L38" s="67">
        <f>'Feuille 1 (2)'!N35/'Feuille 1 (2)'!$B35</f>
        <v>1.8500012080026884E-2</v>
      </c>
      <c r="M38" s="32">
        <f>'Feuille 1 (2)'!O35/'Feuille 1 (2)'!$B35</f>
        <v>1.7190976439554841E-2</v>
      </c>
      <c r="N38" s="32">
        <f>'Feuille 1 (2)'!T35/'Feuille 1 (2)'!B35</f>
        <v>1.6101577651510993E-2</v>
      </c>
      <c r="O38" s="32">
        <f>'Feuille 1 (2)'!U35/'Feuille 1 (2)'!B35</f>
        <v>1.0893987880438488E-3</v>
      </c>
      <c r="P38" s="32">
        <f>'Feuille 1 (2)'!P35/'Feuille 1 (2)'!$B35</f>
        <v>1.7518235349672853E-2</v>
      </c>
      <c r="Q38" s="24"/>
      <c r="R38" s="73">
        <f t="shared" si="0"/>
        <v>0.22801160561128228</v>
      </c>
      <c r="S38" s="32">
        <f>'Feuille 1 (2)'!G35/'Feuille 1 (2)'!$B35</f>
        <v>4.3927370485639046E-6</v>
      </c>
    </row>
    <row r="39" spans="1:19" ht="15.75" x14ac:dyDescent="0.25">
      <c r="A39" s="30" t="s">
        <v>71</v>
      </c>
      <c r="B39" s="32">
        <f>'Feuille 1 (2)'!C36/'Feuille 1 (2)'!$B36</f>
        <v>0.18592041323937142</v>
      </c>
      <c r="C39" s="32">
        <f>'Feuille 1 (2)'!D36/'Feuille 1 (2)'!$B36</f>
        <v>1.3826578585589945E-2</v>
      </c>
      <c r="D39" s="32">
        <f>'Feuille 1 (2)'!E36/'Feuille 1 (2)'!$B36</f>
        <v>5.9302219691409024E-3</v>
      </c>
      <c r="E39" s="32">
        <f>'Feuille 1 (2)'!F36/'Feuille 1 (2)'!$B36</f>
        <v>1.054932178229228E-2</v>
      </c>
      <c r="F39" s="32">
        <f>'Feuille 1 (2)'!H36/'Feuille 1 (2)'!$B36</f>
        <v>3.9092286542181378E-3</v>
      </c>
      <c r="G39" s="32">
        <f>'Feuille 1 (2)'!I36/'Feuille 1 (2)'!$B36</f>
        <v>9.5673516319905031E-4</v>
      </c>
      <c r="H39" s="32">
        <f>'Feuille 1 (2)'!J36/'Feuille 1 (2)'!$B36</f>
        <v>2.2052087207726733E-2</v>
      </c>
      <c r="I39" s="32">
        <f>'Feuille 1 (2)'!K36/'Feuille 1 (2)'!$B36</f>
        <v>3.9121910222693269E-2</v>
      </c>
      <c r="J39" s="32">
        <f>'Feuille 1 (2)'!L36/'Feuille 1 (2)'!$B36</f>
        <v>4.8100079764502712E-3</v>
      </c>
      <c r="K39" s="32">
        <f>'Feuille 1 (2)'!M36/'Feuille 1 (2)'!$B36</f>
        <v>1.1194459713440264E-2</v>
      </c>
      <c r="L39" s="67">
        <f>'Feuille 1 (2)'!N36/'Feuille 1 (2)'!$B36</f>
        <v>1.773471006645579E-2</v>
      </c>
      <c r="M39" s="32">
        <f>'Feuille 1 (2)'!O36/'Feuille 1 (2)'!$B36</f>
        <v>3.9896514609411772E-2</v>
      </c>
      <c r="N39" s="32">
        <f>'Feuille 1 (2)'!T36/'Feuille 1 (2)'!B36</f>
        <v>3.8113607911936478E-2</v>
      </c>
      <c r="O39" s="32">
        <f>'Feuille 1 (2)'!U36/'Feuille 1 (2)'!B36</f>
        <v>1.7829066974752944E-3</v>
      </c>
      <c r="P39" s="32">
        <f>'Feuille 1 (2)'!P36/'Feuille 1 (2)'!$B36</f>
        <v>1.1721102922540657E-2</v>
      </c>
      <c r="Q39" s="24"/>
      <c r="R39" s="73">
        <f t="shared" si="0"/>
        <v>0.1859215104127237</v>
      </c>
      <c r="S39" s="32">
        <f>'Feuille 1 (2)'!G36/'Feuille 1 (2)'!$B36</f>
        <v>4.2186315395646191E-3</v>
      </c>
    </row>
    <row r="40" spans="1:19" ht="15.75" x14ac:dyDescent="0.25">
      <c r="A40" s="30" t="s">
        <v>72</v>
      </c>
      <c r="B40" s="32">
        <f>'Feuille 1 (2)'!C37/'Feuille 1 (2)'!$B37</f>
        <v>0.1726186329287947</v>
      </c>
      <c r="C40" s="32">
        <f>'Feuille 1 (2)'!D37/'Feuille 1 (2)'!$B37</f>
        <v>1.3585252685699954E-2</v>
      </c>
      <c r="D40" s="32">
        <f>'Feuille 1 (2)'!E37/'Feuille 1 (2)'!$B37</f>
        <v>2.0946834055557877E-3</v>
      </c>
      <c r="E40" s="32">
        <f>'Feuille 1 (2)'!F37/'Feuille 1 (2)'!$B37</f>
        <v>2.718908349473078E-2</v>
      </c>
      <c r="F40" s="32">
        <f>'Feuille 1 (2)'!H37/'Feuille 1 (2)'!$B37</f>
        <v>1.2749237135810726E-2</v>
      </c>
      <c r="G40" s="32">
        <f>'Feuille 1 (2)'!I37/'Feuille 1 (2)'!$B37</f>
        <v>6.9714407799096175E-3</v>
      </c>
      <c r="H40" s="32">
        <f>'Feuille 1 (2)'!J37/'Feuille 1 (2)'!$B37</f>
        <v>1.0013608475339863E-2</v>
      </c>
      <c r="I40" s="32">
        <f>'Feuille 1 (2)'!K37/'Feuille 1 (2)'!$B37</f>
        <v>2.183858397543972E-2</v>
      </c>
      <c r="J40" s="32">
        <f>'Feuille 1 (2)'!L37/'Feuille 1 (2)'!$B37</f>
        <v>2.3320189311076742E-2</v>
      </c>
      <c r="K40" s="32">
        <f>'Feuille 1 (2)'!M37/'Feuille 1 (2)'!$B37</f>
        <v>8.3973117455540223E-3</v>
      </c>
      <c r="L40" s="67">
        <f>'Feuille 1 (2)'!N37/'Feuille 1 (2)'!$B37</f>
        <v>2.8805380224516619E-2</v>
      </c>
      <c r="M40" s="32">
        <f>'Feuille 1 (2)'!O37/'Feuille 1 (2)'!$B37</f>
        <v>5.4851909134398785E-3</v>
      </c>
      <c r="N40" s="32">
        <f>'Feuille 1 (2)'!T37/'Feuille 1 (2)'!B37</f>
        <v>3.3115504837278862E-3</v>
      </c>
      <c r="O40" s="32">
        <f>'Feuille 1 (2)'!U37/'Feuille 1 (2)'!B37</f>
        <v>2.1736404297119927E-3</v>
      </c>
      <c r="P40" s="32">
        <f>'Feuille 1 (2)'!P37/'Feuille 1 (2)'!$B37</f>
        <v>1.0687065446083964E-2</v>
      </c>
      <c r="Q40" s="24"/>
      <c r="R40" s="73">
        <f t="shared" si="0"/>
        <v>0.17261863292879467</v>
      </c>
      <c r="S40" s="32">
        <f>'Feuille 1 (2)'!G37/'Feuille 1 (2)'!$B37</f>
        <v>1.4816053356370206E-3</v>
      </c>
    </row>
    <row r="41" spans="1:19" ht="15.75" x14ac:dyDescent="0.25">
      <c r="A41" s="30" t="s">
        <v>73</v>
      </c>
      <c r="B41" s="32">
        <f>'Feuille 1 (2)'!C38/'Feuille 1 (2)'!$B38</f>
        <v>0.15184204309654151</v>
      </c>
      <c r="C41" s="32">
        <f>'Feuille 1 (2)'!D38/'Feuille 1 (2)'!$B38</f>
        <v>1.0300727510196839E-2</v>
      </c>
      <c r="D41" s="32">
        <f>'Feuille 1 (2)'!E38/'Feuille 1 (2)'!$B38</f>
        <v>9.8406064475117794E-4</v>
      </c>
      <c r="E41" s="32">
        <f>'Feuille 1 (2)'!F38/'Feuille 1 (2)'!$B38</f>
        <v>1.9845676358084249E-2</v>
      </c>
      <c r="F41" s="32">
        <f>'Feuille 1 (2)'!H38/'Feuille 1 (2)'!$B38</f>
        <v>1.1508257593305291E-2</v>
      </c>
      <c r="G41" s="32">
        <f>'Feuille 1 (2)'!I38/'Feuille 1 (2)'!$B38</f>
        <v>7.4029482482025673E-3</v>
      </c>
      <c r="H41" s="32">
        <f>'Feuille 1 (2)'!J38/'Feuille 1 (2)'!$B38</f>
        <v>7.102059622399421E-3</v>
      </c>
      <c r="I41" s="32">
        <f>'Feuille 1 (2)'!K38/'Feuille 1 (2)'!$B38</f>
        <v>2.1070154966011927E-2</v>
      </c>
      <c r="J41" s="32">
        <f>'Feuille 1 (2)'!L38/'Feuille 1 (2)'!$B38</f>
        <v>6.1504313399566492E-3</v>
      </c>
      <c r="K41" s="32">
        <f>'Feuille 1 (2)'!M38/'Feuille 1 (2)'!$B38</f>
        <v>4.3848553840964664E-3</v>
      </c>
      <c r="L41" s="67">
        <f>'Feuille 1 (2)'!N38/'Feuille 1 (2)'!$B38</f>
        <v>2.2899340200206019E-2</v>
      </c>
      <c r="M41" s="32">
        <f>'Feuille 1 (2)'!O38/'Feuille 1 (2)'!$B38</f>
        <v>3.0608826582484809E-2</v>
      </c>
      <c r="N41" s="32">
        <f>'Feuille 1 (2)'!T38/'Feuille 1 (2)'!B38</f>
        <v>2.4481202516667619E-2</v>
      </c>
      <c r="O41" s="32">
        <f>'Feuille 1 (2)'!U38/'Feuille 1 (2)'!B38</f>
        <v>6.1276240658171893E-3</v>
      </c>
      <c r="P41" s="32">
        <f>'Feuille 1 (2)'!P38/'Feuille 1 (2)'!$B38</f>
        <v>7.89466470900743E-3</v>
      </c>
      <c r="Q41" s="24"/>
      <c r="R41" s="73">
        <f t="shared" si="0"/>
        <v>0.15184225233758866</v>
      </c>
      <c r="S41" s="32">
        <f>'Feuille 1 (2)'!G38/'Feuille 1 (2)'!$B38</f>
        <v>1.6902491788858207E-3</v>
      </c>
    </row>
    <row r="42" spans="1:19" ht="11.45" customHeight="1" x14ac:dyDescent="0.25">
      <c r="B42" s="61">
        <f>B29/B20</f>
        <v>0.69862155167167972</v>
      </c>
      <c r="C42" s="61">
        <f t="shared" ref="C42:P42" si="2">C29/C20</f>
        <v>1.0671143002533496</v>
      </c>
      <c r="D42" s="61">
        <f t="shared" si="2"/>
        <v>0.61402985155740475</v>
      </c>
      <c r="E42" s="61">
        <f t="shared" si="2"/>
        <v>0.59423076925414675</v>
      </c>
      <c r="F42" s="61">
        <f t="shared" si="2"/>
        <v>0.70012094229308186</v>
      </c>
      <c r="G42" s="61">
        <f t="shared" si="2"/>
        <v>0.75139184987550312</v>
      </c>
      <c r="H42" s="61">
        <f t="shared" si="2"/>
        <v>0.63614394102906902</v>
      </c>
      <c r="I42" s="61">
        <f t="shared" si="2"/>
        <v>0.61764652121745178</v>
      </c>
      <c r="J42" s="61">
        <f t="shared" si="2"/>
        <v>0.65232015663784793</v>
      </c>
      <c r="K42" s="61">
        <f t="shared" si="2"/>
        <v>0.41356245108624251</v>
      </c>
      <c r="L42" s="68">
        <f t="shared" si="2"/>
        <v>0.32967872126533898</v>
      </c>
      <c r="M42" s="61">
        <f t="shared" si="2"/>
        <v>0.64406241329877612</v>
      </c>
      <c r="N42" s="61">
        <f t="shared" si="2"/>
        <v>0.33700518779021932</v>
      </c>
      <c r="O42" s="61">
        <f t="shared" si="2"/>
        <v>1.9167836473566191</v>
      </c>
      <c r="P42" s="61">
        <f t="shared" si="2"/>
        <v>1.3309103965556619</v>
      </c>
      <c r="R42" s="73" t="e">
        <f t="shared" si="0"/>
        <v>#DIV/0!</v>
      </c>
      <c r="S42" s="32" t="e">
        <f>'Feuille 1 (2)'!G39/'Feuille 1 (2)'!$B39</f>
        <v>#DIV/0!</v>
      </c>
    </row>
    <row r="43" spans="1:19" ht="15" x14ac:dyDescent="0.25">
      <c r="A43" s="1" t="s">
        <v>95</v>
      </c>
    </row>
    <row r="44" spans="1:19" ht="15" x14ac:dyDescent="0.25">
      <c r="A44" s="1" t="s">
        <v>92</v>
      </c>
    </row>
    <row r="45" spans="1:19" ht="15" x14ac:dyDescent="0.25">
      <c r="A45" s="1" t="s">
        <v>97</v>
      </c>
    </row>
    <row r="46" spans="1:19" ht="15" x14ac:dyDescent="0.25">
      <c r="A46" s="1" t="s">
        <v>94</v>
      </c>
    </row>
    <row r="47" spans="1:19" ht="15" x14ac:dyDescent="0.25">
      <c r="A47" s="1" t="s">
        <v>99</v>
      </c>
    </row>
    <row r="48" spans="1:19" ht="15" x14ac:dyDescent="0.25">
      <c r="A48" s="1" t="s">
        <v>93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S47"/>
  <sheetViews>
    <sheetView tabSelected="1" topLeftCell="A20" zoomScaleNormal="100" workbookViewId="0">
      <selection activeCell="R45" sqref="R45"/>
    </sheetView>
  </sheetViews>
  <sheetFormatPr baseColWidth="10" defaultColWidth="8.85546875" defaultRowHeight="11.45" customHeight="1" x14ac:dyDescent="0.25"/>
  <cols>
    <col min="1" max="1" width="3.140625" style="33" customWidth="1"/>
    <col min="2" max="2" width="21.5703125" customWidth="1"/>
    <col min="3" max="14" width="10.7109375" customWidth="1"/>
    <col min="15" max="15" width="10.7109375" style="22" customWidth="1"/>
    <col min="16" max="16" width="10.7109375" style="37" customWidth="1"/>
    <col min="17" max="17" width="10.7109375" customWidth="1"/>
    <col min="18" max="18" width="12.28515625" customWidth="1"/>
  </cols>
  <sheetData>
    <row r="1" spans="2:17" ht="15" x14ac:dyDescent="0.25">
      <c r="B1" s="3" t="s">
        <v>86</v>
      </c>
    </row>
    <row r="2" spans="2:17" ht="15" x14ac:dyDescent="0.25">
      <c r="B2" s="3" t="s">
        <v>87</v>
      </c>
    </row>
    <row r="3" spans="2:17" ht="15" x14ac:dyDescent="0.25">
      <c r="B3" s="3" t="s">
        <v>88</v>
      </c>
    </row>
    <row r="5" spans="2:17" ht="15" x14ac:dyDescent="0.25">
      <c r="B5" s="1" t="s">
        <v>12</v>
      </c>
    </row>
    <row r="6" spans="2:17" ht="15" x14ac:dyDescent="0.25">
      <c r="B6" s="1" t="s">
        <v>13</v>
      </c>
    </row>
    <row r="7" spans="2:17" ht="15" x14ac:dyDescent="0.25">
      <c r="B7" s="1" t="s">
        <v>14</v>
      </c>
    </row>
    <row r="8" spans="2:17" ht="15" x14ac:dyDescent="0.25">
      <c r="B8" s="1" t="s">
        <v>15</v>
      </c>
    </row>
    <row r="10" spans="2:17" ht="11.45" customHeight="1" x14ac:dyDescent="0.25">
      <c r="B10" s="5" t="s">
        <v>89</v>
      </c>
      <c r="C10" s="4" t="s">
        <v>27</v>
      </c>
      <c r="D10" s="4" t="s">
        <v>28</v>
      </c>
      <c r="E10" s="4" t="s">
        <v>29</v>
      </c>
      <c r="F10" s="4" t="s">
        <v>30</v>
      </c>
      <c r="G10" s="4" t="s">
        <v>32</v>
      </c>
      <c r="H10" s="4" t="s">
        <v>33</v>
      </c>
      <c r="I10" s="4" t="s">
        <v>34</v>
      </c>
      <c r="J10" s="4" t="s">
        <v>35</v>
      </c>
      <c r="K10" s="4" t="s">
        <v>36</v>
      </c>
      <c r="L10" s="4" t="s">
        <v>37</v>
      </c>
      <c r="M10" s="4" t="s">
        <v>38</v>
      </c>
      <c r="N10" s="4" t="s">
        <v>39</v>
      </c>
      <c r="O10" s="23"/>
      <c r="P10" s="38"/>
      <c r="Q10" s="4" t="s">
        <v>40</v>
      </c>
    </row>
    <row r="11" spans="2:17" ht="15" x14ac:dyDescent="0.25">
      <c r="B11" s="6" t="s">
        <v>91</v>
      </c>
      <c r="C11" s="8" t="s">
        <v>90</v>
      </c>
      <c r="D11" s="8" t="s">
        <v>90</v>
      </c>
      <c r="E11" s="8" t="s">
        <v>90</v>
      </c>
      <c r="F11" s="8" t="s">
        <v>90</v>
      </c>
      <c r="G11" s="8" t="s">
        <v>90</v>
      </c>
      <c r="H11" s="8" t="s">
        <v>90</v>
      </c>
      <c r="I11" s="8" t="s">
        <v>90</v>
      </c>
      <c r="J11" s="8" t="s">
        <v>90</v>
      </c>
      <c r="K11" s="8" t="s">
        <v>90</v>
      </c>
      <c r="L11" s="8" t="s">
        <v>90</v>
      </c>
      <c r="M11" s="8" t="s">
        <v>90</v>
      </c>
      <c r="N11" s="8" t="s">
        <v>90</v>
      </c>
      <c r="O11" s="8"/>
      <c r="P11" s="8"/>
      <c r="Q11" s="8" t="s">
        <v>90</v>
      </c>
    </row>
    <row r="12" spans="2:17" ht="15" x14ac:dyDescent="0.25">
      <c r="B12" s="7" t="s">
        <v>42</v>
      </c>
      <c r="C12" s="17">
        <v>2188227.5</v>
      </c>
      <c r="D12" s="17">
        <v>250237.1</v>
      </c>
      <c r="E12" s="17">
        <v>67324.2</v>
      </c>
      <c r="F12" s="17">
        <v>118784.5</v>
      </c>
      <c r="G12" s="10" t="s">
        <v>92</v>
      </c>
      <c r="H12" s="10" t="s">
        <v>92</v>
      </c>
      <c r="I12" s="17">
        <v>173204.8</v>
      </c>
      <c r="J12" s="17">
        <v>264575.90000000002</v>
      </c>
      <c r="K12" s="10" t="s">
        <v>92</v>
      </c>
      <c r="L12" s="17">
        <v>104020.4</v>
      </c>
      <c r="M12" s="10" t="s">
        <v>92</v>
      </c>
      <c r="N12" s="17">
        <v>286298.3</v>
      </c>
      <c r="O12" s="17"/>
      <c r="P12" s="17"/>
      <c r="Q12" s="10" t="s">
        <v>92</v>
      </c>
    </row>
    <row r="13" spans="2:17" ht="15" x14ac:dyDescent="0.25">
      <c r="B13" s="7" t="s">
        <v>43</v>
      </c>
      <c r="C13" s="20">
        <v>1844261</v>
      </c>
      <c r="D13" s="16">
        <v>209711.9</v>
      </c>
      <c r="E13" s="16">
        <v>58103.7</v>
      </c>
      <c r="F13" s="16">
        <v>90094.2</v>
      </c>
      <c r="G13" s="9" t="s">
        <v>92</v>
      </c>
      <c r="H13" s="9" t="s">
        <v>92</v>
      </c>
      <c r="I13" s="16">
        <v>138404.29999999999</v>
      </c>
      <c r="J13" s="16">
        <v>218997.6</v>
      </c>
      <c r="K13" s="9" t="s">
        <v>92</v>
      </c>
      <c r="L13" s="16">
        <v>86339.6</v>
      </c>
      <c r="M13" s="9" t="s">
        <v>92</v>
      </c>
      <c r="N13" s="16">
        <v>241668.9</v>
      </c>
      <c r="O13" s="16"/>
      <c r="P13" s="16"/>
      <c r="Q13" s="9" t="s">
        <v>92</v>
      </c>
    </row>
    <row r="14" spans="2:17" ht="15" x14ac:dyDescent="0.25">
      <c r="B14" s="7" t="s">
        <v>44</v>
      </c>
      <c r="C14" s="21">
        <v>1851068</v>
      </c>
      <c r="D14" s="17">
        <v>211099.7</v>
      </c>
      <c r="E14" s="17">
        <v>58446.400000000001</v>
      </c>
      <c r="F14" s="17">
        <v>90827.1</v>
      </c>
      <c r="G14" s="10" t="s">
        <v>92</v>
      </c>
      <c r="H14" s="10" t="s">
        <v>92</v>
      </c>
      <c r="I14" s="17">
        <v>139189.4</v>
      </c>
      <c r="J14" s="17">
        <v>219944.5</v>
      </c>
      <c r="K14" s="10" t="s">
        <v>92</v>
      </c>
      <c r="L14" s="17">
        <v>86695.6</v>
      </c>
      <c r="M14" s="10" t="s">
        <v>92</v>
      </c>
      <c r="N14" s="17">
        <v>241842.1</v>
      </c>
      <c r="O14" s="17"/>
      <c r="P14" s="17"/>
      <c r="Q14" s="10" t="s">
        <v>92</v>
      </c>
    </row>
    <row r="15" spans="2:17" ht="15" x14ac:dyDescent="0.25">
      <c r="B15" s="7" t="s">
        <v>45</v>
      </c>
      <c r="C15" s="20">
        <v>1844261</v>
      </c>
      <c r="D15" s="16">
        <v>209711.9</v>
      </c>
      <c r="E15" s="16">
        <v>58103.7</v>
      </c>
      <c r="F15" s="16">
        <v>90094.2</v>
      </c>
      <c r="G15" s="9" t="s">
        <v>92</v>
      </c>
      <c r="H15" s="9" t="s">
        <v>92</v>
      </c>
      <c r="I15" s="16">
        <v>138404.29999999999</v>
      </c>
      <c r="J15" s="16">
        <v>218997.6</v>
      </c>
      <c r="K15" s="9" t="s">
        <v>92</v>
      </c>
      <c r="L15" s="16">
        <v>86339.6</v>
      </c>
      <c r="M15" s="9" t="s">
        <v>92</v>
      </c>
      <c r="N15" s="16">
        <v>241668.9</v>
      </c>
      <c r="O15" s="16"/>
      <c r="P15" s="16"/>
      <c r="Q15" s="9" t="s">
        <v>92</v>
      </c>
    </row>
    <row r="16" spans="2:17" ht="15" x14ac:dyDescent="0.25">
      <c r="B16" s="7" t="s">
        <v>46</v>
      </c>
      <c r="C16" s="17">
        <v>1795782.1</v>
      </c>
      <c r="D16" s="17">
        <v>204516.7</v>
      </c>
      <c r="E16" s="17">
        <v>56487.1</v>
      </c>
      <c r="F16" s="17">
        <v>84674.7</v>
      </c>
      <c r="G16" s="10" t="s">
        <v>92</v>
      </c>
      <c r="H16" s="10" t="s">
        <v>92</v>
      </c>
      <c r="I16" s="17">
        <v>133257.9</v>
      </c>
      <c r="J16" s="17">
        <v>211607.6</v>
      </c>
      <c r="K16" s="10" t="s">
        <v>92</v>
      </c>
      <c r="L16" s="17">
        <v>83634.600000000006</v>
      </c>
      <c r="M16" s="10" t="s">
        <v>92</v>
      </c>
      <c r="N16" s="17">
        <v>235874.9</v>
      </c>
      <c r="O16" s="17"/>
      <c r="P16" s="17"/>
      <c r="Q16" s="10" t="s">
        <v>92</v>
      </c>
    </row>
    <row r="17" spans="1:19" ht="15" x14ac:dyDescent="0.25">
      <c r="B17" s="29"/>
      <c r="C17" s="17"/>
      <c r="D17" s="17"/>
      <c r="E17" s="17"/>
      <c r="F17" s="17"/>
      <c r="G17" s="10"/>
      <c r="H17" s="10"/>
      <c r="I17" s="17"/>
      <c r="J17" s="17"/>
      <c r="K17" s="10"/>
      <c r="L17" s="17"/>
      <c r="M17" s="10"/>
      <c r="N17" s="17"/>
      <c r="O17" s="17"/>
      <c r="P17" s="17"/>
      <c r="Q17" s="10"/>
    </row>
    <row r="18" spans="1:19" ht="15" x14ac:dyDescent="0.25">
      <c r="B18" s="29"/>
      <c r="C18" s="17"/>
      <c r="D18" s="17"/>
      <c r="E18" s="17"/>
      <c r="F18" s="17"/>
      <c r="G18" s="10"/>
      <c r="H18" s="10"/>
      <c r="I18" s="17"/>
      <c r="J18" s="17"/>
      <c r="K18" s="10"/>
      <c r="L18" s="17"/>
      <c r="M18" s="10"/>
      <c r="N18" s="17"/>
      <c r="O18" s="17"/>
      <c r="P18" s="17"/>
      <c r="Q18" s="10"/>
    </row>
    <row r="19" spans="1:19" ht="144" customHeight="1" x14ac:dyDescent="0.25">
      <c r="B19" s="50"/>
      <c r="C19" s="93" t="s">
        <v>102</v>
      </c>
      <c r="D19" s="54" t="s">
        <v>103</v>
      </c>
      <c r="E19" s="94" t="s">
        <v>104</v>
      </c>
      <c r="F19" s="94" t="s">
        <v>105</v>
      </c>
      <c r="G19" s="94" t="s">
        <v>32</v>
      </c>
      <c r="H19" s="94" t="s">
        <v>33</v>
      </c>
      <c r="I19" s="94" t="s">
        <v>122</v>
      </c>
      <c r="J19" s="94" t="s">
        <v>107</v>
      </c>
      <c r="K19" s="94" t="s">
        <v>108</v>
      </c>
      <c r="L19" s="76" t="s">
        <v>109</v>
      </c>
      <c r="M19" s="76" t="s">
        <v>110</v>
      </c>
      <c r="N19" s="95" t="s">
        <v>111</v>
      </c>
      <c r="O19" s="76" t="s">
        <v>114</v>
      </c>
      <c r="P19" s="54" t="s">
        <v>116</v>
      </c>
      <c r="Q19" s="60" t="s">
        <v>121</v>
      </c>
    </row>
    <row r="20" spans="1:19" s="28" customFormat="1" ht="15.75" x14ac:dyDescent="0.25">
      <c r="A20" s="39"/>
      <c r="B20" s="103" t="s">
        <v>70</v>
      </c>
      <c r="C20" s="55">
        <v>0.22801160561128231</v>
      </c>
      <c r="D20" s="97">
        <v>1.5350419616206564E-2</v>
      </c>
      <c r="E20" s="56">
        <v>5.5216704700448279E-3</v>
      </c>
      <c r="F20" s="56">
        <v>1.5170317397215445E-2</v>
      </c>
      <c r="G20" s="56">
        <v>1.0628227289000368E-2</v>
      </c>
      <c r="H20" s="56">
        <v>2.9071133787395918E-2</v>
      </c>
      <c r="I20" s="56">
        <v>2.5684333522953153E-2</v>
      </c>
      <c r="J20" s="56">
        <v>4.1735394698405662E-2</v>
      </c>
      <c r="K20" s="56">
        <v>8.6998157246808133E-3</v>
      </c>
      <c r="L20" s="77">
        <v>2.2936676499076429E-2</v>
      </c>
      <c r="M20" s="77">
        <v>1.8500012080026884E-2</v>
      </c>
      <c r="N20" s="57">
        <v>1.7190976439554841E-2</v>
      </c>
      <c r="O20" s="74">
        <v>1.6101577651510993E-2</v>
      </c>
      <c r="P20" s="97">
        <v>1.0893987880438488E-3</v>
      </c>
      <c r="Q20" s="99">
        <v>1.7518235349672853E-2</v>
      </c>
      <c r="R20" s="24"/>
    </row>
    <row r="21" spans="1:19" ht="15.75" x14ac:dyDescent="0.25">
      <c r="B21" s="103" t="s">
        <v>49</v>
      </c>
      <c r="C21" s="51">
        <v>0.21549896730935361</v>
      </c>
      <c r="D21" s="82">
        <v>1.8738730381442165E-2</v>
      </c>
      <c r="E21" s="52">
        <v>4.5027185341546096E-3</v>
      </c>
      <c r="F21" s="52">
        <v>1.3764600051467287E-2</v>
      </c>
      <c r="G21" s="52">
        <v>6.5765736434869127E-3</v>
      </c>
      <c r="H21" s="52">
        <v>3.8694122427025946E-3</v>
      </c>
      <c r="I21" s="52">
        <v>2.6336621917481973E-2</v>
      </c>
      <c r="J21" s="52">
        <v>3.0225657735412657E-2</v>
      </c>
      <c r="K21" s="52">
        <v>1.0317094676168641E-2</v>
      </c>
      <c r="L21" s="78">
        <v>1.9306030101672419E-2</v>
      </c>
      <c r="M21" s="78">
        <v>1.9266336960870142E-2</v>
      </c>
      <c r="N21" s="53">
        <v>4.487510263352839E-2</v>
      </c>
      <c r="O21" s="75">
        <v>4.0823726329619871E-2</v>
      </c>
      <c r="P21" s="82">
        <v>4.051376303908524E-3</v>
      </c>
      <c r="Q21" s="100">
        <v>1.7494863306188872E-2</v>
      </c>
      <c r="R21" s="24"/>
      <c r="S21" s="24"/>
    </row>
    <row r="22" spans="1:19" ht="15.75" x14ac:dyDescent="0.25">
      <c r="B22" s="103" t="s">
        <v>51</v>
      </c>
      <c r="C22" s="51">
        <v>0.2090414242499718</v>
      </c>
      <c r="D22" s="82">
        <v>1.5584006413151339E-2</v>
      </c>
      <c r="E22" s="52">
        <v>2.2340198093632373E-3</v>
      </c>
      <c r="F22" s="52">
        <v>7.9391942748756709E-3</v>
      </c>
      <c r="G22" s="52">
        <v>1.5298139462320759E-2</v>
      </c>
      <c r="H22" s="52">
        <v>8.7718577976141059E-3</v>
      </c>
      <c r="I22" s="52">
        <v>1.5322468564519106E-2</v>
      </c>
      <c r="J22" s="52">
        <v>2.2852629808685063E-2</v>
      </c>
      <c r="K22" s="52">
        <v>1.4294868110416414E-2</v>
      </c>
      <c r="L22" s="78">
        <v>1.4067391004861866E-2</v>
      </c>
      <c r="M22" s="78">
        <v>3.2463233404587191E-2</v>
      </c>
      <c r="N22" s="53">
        <v>4.5294706017773016E-2</v>
      </c>
      <c r="O22" s="75">
        <v>4.1370117719402126E-2</v>
      </c>
      <c r="P22" s="82">
        <v>3.9245882983708928E-3</v>
      </c>
      <c r="Q22" s="100">
        <v>1.3778482916256492E-2</v>
      </c>
      <c r="R22" s="24"/>
      <c r="S22" s="24"/>
    </row>
    <row r="23" spans="1:19" ht="15.75" x14ac:dyDescent="0.25">
      <c r="B23" s="103" t="s">
        <v>67</v>
      </c>
      <c r="C23" s="51">
        <v>0.19843858392050714</v>
      </c>
      <c r="D23" s="82">
        <v>2.7609859247481026E-2</v>
      </c>
      <c r="E23" s="52">
        <v>6.0552976279712335E-3</v>
      </c>
      <c r="F23" s="52">
        <v>1.9305614086033311E-2</v>
      </c>
      <c r="G23" s="52">
        <v>9.6194594262793368E-3</v>
      </c>
      <c r="H23" s="52">
        <v>3.4705130339012461E-3</v>
      </c>
      <c r="I23" s="52">
        <v>2.787998478010837E-2</v>
      </c>
      <c r="J23" s="52">
        <v>3.1949180986467755E-2</v>
      </c>
      <c r="K23" s="52">
        <v>5.0098154135635679E-3</v>
      </c>
      <c r="L23" s="78">
        <v>1.0312381586449417E-2</v>
      </c>
      <c r="M23" s="78">
        <v>9.4427859169571547E-3</v>
      </c>
      <c r="N23" s="53">
        <v>1.856350665043946E-2</v>
      </c>
      <c r="O23" s="75">
        <v>1.4895662291538046E-2</v>
      </c>
      <c r="P23" s="82">
        <v>3.6678443589014138E-3</v>
      </c>
      <c r="Q23" s="100">
        <v>2.2311621378832469E-2</v>
      </c>
      <c r="R23" s="24"/>
      <c r="S23" s="24"/>
    </row>
    <row r="24" spans="1:19" ht="15.75" x14ac:dyDescent="0.25">
      <c r="B24" s="103" t="s">
        <v>63</v>
      </c>
      <c r="C24" s="51">
        <v>0.19506718772730078</v>
      </c>
      <c r="D24" s="82">
        <v>1.9372213839993969E-2</v>
      </c>
      <c r="E24" s="52">
        <v>3.4806769116875347E-3</v>
      </c>
      <c r="F24" s="52">
        <v>9.4275314688989711E-3</v>
      </c>
      <c r="G24" s="52">
        <v>1.4480986897574419E-2</v>
      </c>
      <c r="H24" s="52">
        <v>1.2034611790278935E-2</v>
      </c>
      <c r="I24" s="52">
        <v>2.192140981886009E-2</v>
      </c>
      <c r="J24" s="52">
        <v>2.1280112234693591E-2</v>
      </c>
      <c r="K24" s="52">
        <v>1.5642481928279779E-2</v>
      </c>
      <c r="L24" s="78">
        <v>1.2629449573217221E-2</v>
      </c>
      <c r="M24" s="78">
        <v>1.205212942025023E-2</v>
      </c>
      <c r="N24" s="53">
        <v>3.2207305156352464E-2</v>
      </c>
      <c r="O24" s="75">
        <v>3.0323779116395513E-2</v>
      </c>
      <c r="P24" s="82">
        <v>1.8835260399569505E-3</v>
      </c>
      <c r="Q24" s="100">
        <v>1.3952411454092768E-2</v>
      </c>
      <c r="R24" s="24"/>
      <c r="S24" s="24"/>
    </row>
    <row r="25" spans="1:19" ht="15.75" x14ac:dyDescent="0.25">
      <c r="B25" s="103" t="s">
        <v>66</v>
      </c>
      <c r="C25" s="51">
        <v>0.19024387283736047</v>
      </c>
      <c r="D25" s="82">
        <v>2.0390177783086043E-2</v>
      </c>
      <c r="E25" s="52">
        <v>2.4822273459861924E-3</v>
      </c>
      <c r="F25" s="52">
        <v>1.7213677047851355E-2</v>
      </c>
      <c r="G25" s="52">
        <v>1.1223121041614203E-2</v>
      </c>
      <c r="H25" s="52">
        <v>7.240358440359103E-3</v>
      </c>
      <c r="I25" s="52">
        <v>1.4525401937952317E-2</v>
      </c>
      <c r="J25" s="52">
        <v>3.0376184740163289E-2</v>
      </c>
      <c r="K25" s="52">
        <v>1.2574430272416106E-2</v>
      </c>
      <c r="L25" s="78">
        <v>1.4197987351922134E-2</v>
      </c>
      <c r="M25" s="78">
        <v>2.7084937191290386E-2</v>
      </c>
      <c r="N25" s="53">
        <v>1.6544228690399579E-2</v>
      </c>
      <c r="O25" s="75">
        <v>1.2385484197074342E-2</v>
      </c>
      <c r="P25" s="82">
        <v>4.1587444933252381E-3</v>
      </c>
      <c r="Q25" s="100">
        <v>1.4192746511876157E-2</v>
      </c>
      <c r="R25" s="24"/>
      <c r="S25" s="24"/>
    </row>
    <row r="26" spans="1:19" ht="15.75" x14ac:dyDescent="0.25">
      <c r="B26" s="103" t="s">
        <v>71</v>
      </c>
      <c r="C26" s="51">
        <v>0.18592041323937142</v>
      </c>
      <c r="D26" s="82">
        <v>1.3826578585589945E-2</v>
      </c>
      <c r="E26" s="52">
        <v>5.9302219691409024E-3</v>
      </c>
      <c r="F26" s="52">
        <v>1.054932178229228E-2</v>
      </c>
      <c r="G26" s="52">
        <v>3.9092286542181378E-3</v>
      </c>
      <c r="H26" s="52">
        <v>9.5673516319905031E-4</v>
      </c>
      <c r="I26" s="52">
        <v>2.2052087207726733E-2</v>
      </c>
      <c r="J26" s="52">
        <v>3.9121910222693269E-2</v>
      </c>
      <c r="K26" s="52">
        <v>4.8100079764502712E-3</v>
      </c>
      <c r="L26" s="78">
        <v>1.1194459713440264E-2</v>
      </c>
      <c r="M26" s="78">
        <v>1.773471006645579E-2</v>
      </c>
      <c r="N26" s="53">
        <v>3.9896514609411772E-2</v>
      </c>
      <c r="O26" s="75">
        <v>3.8113607911936478E-2</v>
      </c>
      <c r="P26" s="82">
        <v>1.7829066974752944E-3</v>
      </c>
      <c r="Q26" s="100">
        <v>1.1721102922540657E-2</v>
      </c>
      <c r="R26" s="24"/>
      <c r="S26" s="24"/>
    </row>
    <row r="27" spans="1:19" ht="15.75" x14ac:dyDescent="0.25">
      <c r="B27" s="103" t="s">
        <v>69</v>
      </c>
      <c r="C27" s="51">
        <v>0.17266553999905931</v>
      </c>
      <c r="D27" s="82">
        <v>3.6682756916973487E-2</v>
      </c>
      <c r="E27" s="52">
        <v>1.2833234167709696E-2</v>
      </c>
      <c r="F27" s="52">
        <v>1.0547325747429497E-2</v>
      </c>
      <c r="G27" s="52">
        <v>5.3777753626927513E-3</v>
      </c>
      <c r="H27" s="52">
        <v>1.3849700836415992E-3</v>
      </c>
      <c r="I27" s="52">
        <v>1.8265805577232973E-2</v>
      </c>
      <c r="J27" s="52">
        <v>1.9074047267983264E-2</v>
      </c>
      <c r="K27" s="52">
        <v>4.7467075566945014E-3</v>
      </c>
      <c r="L27" s="78">
        <v>1.0752354289320388E-2</v>
      </c>
      <c r="M27" s="78">
        <v>9.3130447925718479E-3</v>
      </c>
      <c r="N27" s="53">
        <v>2.2504279799574329E-2</v>
      </c>
      <c r="O27" s="75">
        <v>1.8314665385656861E-2</v>
      </c>
      <c r="P27" s="82">
        <v>4.1896144139174658E-3</v>
      </c>
      <c r="Q27" s="100">
        <v>1.2929127249663119E-2</v>
      </c>
      <c r="R27" s="24"/>
      <c r="S27" s="24"/>
    </row>
    <row r="28" spans="1:19" s="40" customFormat="1" ht="15.75" x14ac:dyDescent="0.25">
      <c r="B28" s="103" t="s">
        <v>72</v>
      </c>
      <c r="C28" s="51">
        <v>0.1726186329287947</v>
      </c>
      <c r="D28" s="82">
        <v>1.3585252685699954E-2</v>
      </c>
      <c r="E28" s="52">
        <v>2.0946834055557877E-3</v>
      </c>
      <c r="F28" s="52">
        <v>2.718908349473078E-2</v>
      </c>
      <c r="G28" s="52">
        <v>1.2749237135810726E-2</v>
      </c>
      <c r="H28" s="52">
        <v>6.9714407799096175E-3</v>
      </c>
      <c r="I28" s="52">
        <v>1.0013608475339863E-2</v>
      </c>
      <c r="J28" s="52">
        <v>2.183858397543972E-2</v>
      </c>
      <c r="K28" s="52">
        <v>2.3320189311076742E-2</v>
      </c>
      <c r="L28" s="78">
        <v>8.3973117455540223E-3</v>
      </c>
      <c r="M28" s="78">
        <v>2.8805380224516619E-2</v>
      </c>
      <c r="N28" s="53">
        <v>5.4851909134398785E-3</v>
      </c>
      <c r="O28" s="75">
        <v>3.3115504837278862E-3</v>
      </c>
      <c r="P28" s="82">
        <v>2.1736404297119927E-3</v>
      </c>
      <c r="Q28" s="100">
        <v>1.0687065446083964E-2</v>
      </c>
      <c r="R28" s="24"/>
      <c r="S28" s="24"/>
    </row>
    <row r="29" spans="1:19" s="39" customFormat="1" ht="15.75" x14ac:dyDescent="0.25">
      <c r="B29" s="103" t="s">
        <v>58</v>
      </c>
      <c r="C29" s="51">
        <v>0.17220436487129934</v>
      </c>
      <c r="D29" s="82">
        <v>1.861915732714102E-2</v>
      </c>
      <c r="E29" s="52">
        <v>1.5430685484646017E-2</v>
      </c>
      <c r="F29" s="52">
        <v>8.9163344112625654E-3</v>
      </c>
      <c r="G29" s="52">
        <v>8.1467557136291335E-3</v>
      </c>
      <c r="H29" s="52">
        <v>6.2077239618777529E-3</v>
      </c>
      <c r="I29" s="52">
        <v>1.5685670775547007E-2</v>
      </c>
      <c r="J29" s="52">
        <v>3.021393217245278E-2</v>
      </c>
      <c r="K29" s="52">
        <v>6.2503026125530136E-3</v>
      </c>
      <c r="L29" s="78">
        <v>7.463915810085593E-3</v>
      </c>
      <c r="M29" s="78">
        <v>2.4382056042749938E-2</v>
      </c>
      <c r="N29" s="53">
        <v>1.4378506199816499E-2</v>
      </c>
      <c r="O29" s="75">
        <v>9.1388991010065354E-3</v>
      </c>
      <c r="P29" s="82">
        <v>5.2396070988099631E-3</v>
      </c>
      <c r="Q29" s="100">
        <v>1.4720838551245596E-2</v>
      </c>
      <c r="R29" s="42"/>
      <c r="S29" s="42"/>
    </row>
    <row r="30" spans="1:19" ht="15.75" x14ac:dyDescent="0.25">
      <c r="B30" s="69" t="s">
        <v>101</v>
      </c>
      <c r="C30" s="70">
        <v>0.1601179177196615</v>
      </c>
      <c r="D30" s="71">
        <v>1.8685945547785368E-2</v>
      </c>
      <c r="E30" s="71">
        <v>5.2576092182418377E-3</v>
      </c>
      <c r="F30" s="71">
        <v>9.0411393081992614E-3</v>
      </c>
      <c r="G30" s="71">
        <v>1.0963089294303105E-2</v>
      </c>
      <c r="H30" s="71">
        <v>8.5278039623770639E-3</v>
      </c>
      <c r="I30" s="71">
        <v>1.3403979489834792E-2</v>
      </c>
      <c r="J30" s="71">
        <v>2.0753279158140878E-2</v>
      </c>
      <c r="K30" s="71">
        <v>8.1704002273645208E-3</v>
      </c>
      <c r="L30" s="71">
        <v>8.1785563802358931E-3</v>
      </c>
      <c r="M30" s="71">
        <v>1.9232351980714546E-2</v>
      </c>
      <c r="N30" s="71">
        <v>2.2641623880947724E-2</v>
      </c>
      <c r="O30" s="71">
        <v>1.82408332714845E-2</v>
      </c>
      <c r="P30" s="71">
        <v>4.4007906094632246E-3</v>
      </c>
      <c r="Q30" s="105">
        <v>1.3488451082867222E-2</v>
      </c>
      <c r="R30" s="24"/>
      <c r="S30" s="24"/>
    </row>
    <row r="31" spans="1:19" ht="15.75" x14ac:dyDescent="0.25">
      <c r="B31" s="103" t="s">
        <v>73</v>
      </c>
      <c r="C31" s="51">
        <v>0.15184204309654151</v>
      </c>
      <c r="D31" s="82">
        <v>1.0300727510196839E-2</v>
      </c>
      <c r="E31" s="52">
        <v>9.8406064475117794E-4</v>
      </c>
      <c r="F31" s="52">
        <v>1.9845676358084249E-2</v>
      </c>
      <c r="G31" s="52">
        <v>1.1508257593305291E-2</v>
      </c>
      <c r="H31" s="52">
        <v>7.4029482482025673E-3</v>
      </c>
      <c r="I31" s="52">
        <v>7.102059622399421E-3</v>
      </c>
      <c r="J31" s="52">
        <v>2.1070154966011927E-2</v>
      </c>
      <c r="K31" s="52">
        <v>6.1504313399566492E-3</v>
      </c>
      <c r="L31" s="78">
        <v>4.3848553840964664E-3</v>
      </c>
      <c r="M31" s="78">
        <v>2.2899340200206019E-2</v>
      </c>
      <c r="N31" s="53">
        <v>3.0608826582484809E-2</v>
      </c>
      <c r="O31" s="75">
        <v>2.4481202516667619E-2</v>
      </c>
      <c r="P31" s="82">
        <v>6.1276240658171893E-3</v>
      </c>
      <c r="Q31" s="100">
        <v>7.89466470900743E-3</v>
      </c>
      <c r="R31" s="24"/>
      <c r="S31" s="24"/>
    </row>
    <row r="32" spans="1:19" ht="15.75" x14ac:dyDescent="0.25">
      <c r="B32" s="103" t="s">
        <v>50</v>
      </c>
      <c r="C32" s="51">
        <v>0.14612253983441642</v>
      </c>
      <c r="D32" s="82">
        <v>1.3944371353772142E-2</v>
      </c>
      <c r="E32" s="52">
        <v>1.5711172241491581E-3</v>
      </c>
      <c r="F32" s="52">
        <v>5.054884450291698E-3</v>
      </c>
      <c r="G32" s="52">
        <v>1.0336349984717405E-2</v>
      </c>
      <c r="H32" s="52">
        <v>4.2508538319446107E-2</v>
      </c>
      <c r="I32" s="52">
        <v>8.9748700979415015E-3</v>
      </c>
      <c r="J32" s="52">
        <v>1.1013103164161651E-2</v>
      </c>
      <c r="K32" s="52">
        <v>9.2801897699637207E-3</v>
      </c>
      <c r="L32" s="78">
        <v>3.6319419527169796E-3</v>
      </c>
      <c r="M32" s="78">
        <v>2.3168081967866683E-2</v>
      </c>
      <c r="N32" s="53">
        <v>1.9854084439660329E-3</v>
      </c>
      <c r="O32" s="75">
        <v>1.0511767598240507E-3</v>
      </c>
      <c r="P32" s="82">
        <v>9.342316841419821E-4</v>
      </c>
      <c r="Q32" s="100">
        <v>1.443740116147723E-2</v>
      </c>
      <c r="R32" s="24"/>
      <c r="S32" s="24"/>
    </row>
    <row r="33" spans="2:19" ht="15.75" x14ac:dyDescent="0.25">
      <c r="B33" s="103" t="s">
        <v>68</v>
      </c>
      <c r="C33" s="51">
        <v>0.14377660298407091</v>
      </c>
      <c r="D33" s="82">
        <v>2.305809891573242E-2</v>
      </c>
      <c r="E33" s="52">
        <v>2.1705633227744228E-2</v>
      </c>
      <c r="F33" s="52">
        <v>1.4237716926903338E-2</v>
      </c>
      <c r="G33" s="52">
        <v>6.4095345094910116E-3</v>
      </c>
      <c r="H33" s="52">
        <v>4.1241130114778122E-3</v>
      </c>
      <c r="I33" s="52">
        <v>1.8049065576439129E-2</v>
      </c>
      <c r="J33" s="52">
        <v>1.9017781134331224E-2</v>
      </c>
      <c r="K33" s="52">
        <v>2.6536935282862272E-3</v>
      </c>
      <c r="L33" s="78">
        <v>3.9720006511476478E-3</v>
      </c>
      <c r="M33" s="78">
        <v>5.3842438281076956E-3</v>
      </c>
      <c r="N33" s="53">
        <v>1.1237634199128424E-2</v>
      </c>
      <c r="O33" s="75">
        <v>9.7149094130864668E-3</v>
      </c>
      <c r="P33" s="82">
        <v>1.5227247860419562E-3</v>
      </c>
      <c r="Q33" s="100">
        <v>1.3057645247289331E-2</v>
      </c>
      <c r="R33" s="24"/>
      <c r="S33" s="24"/>
    </row>
    <row r="34" spans="2:19" ht="15.75" x14ac:dyDescent="0.25">
      <c r="B34" s="103" t="s">
        <v>57</v>
      </c>
      <c r="C34" s="51">
        <v>0.1421691175702742</v>
      </c>
      <c r="D34" s="82">
        <v>2.8982692255478767E-2</v>
      </c>
      <c r="E34" s="52">
        <v>7.1574321798317884E-3</v>
      </c>
      <c r="F34" s="52">
        <v>1.5306921635829349E-2</v>
      </c>
      <c r="G34" s="52">
        <v>4.2146770174790052E-3</v>
      </c>
      <c r="H34" s="52">
        <v>7.8111457112841811E-3</v>
      </c>
      <c r="I34" s="52">
        <v>1.6395051827160646E-2</v>
      </c>
      <c r="J34" s="52">
        <v>1.9776400732660404E-2</v>
      </c>
      <c r="K34" s="52">
        <v>2.596057251103272E-3</v>
      </c>
      <c r="L34" s="78">
        <v>7.4372967587922377E-3</v>
      </c>
      <c r="M34" s="78">
        <v>7.9343696676921396E-3</v>
      </c>
      <c r="N34" s="53">
        <v>3.6173541101455083E-3</v>
      </c>
      <c r="O34" s="75">
        <v>2.7422551654855964E-3</v>
      </c>
      <c r="P34" s="82">
        <v>8.7509894465991175E-4</v>
      </c>
      <c r="Q34" s="100">
        <v>1.3007437296758791E-2</v>
      </c>
      <c r="R34" s="24"/>
      <c r="S34" s="24"/>
    </row>
    <row r="35" spans="2:19" ht="15.75" x14ac:dyDescent="0.25">
      <c r="B35" s="103" t="s">
        <v>48</v>
      </c>
      <c r="C35" s="51">
        <v>0.12812951747919257</v>
      </c>
      <c r="D35" s="82">
        <v>1.9132099696313336E-2</v>
      </c>
      <c r="E35" s="52">
        <v>9.2642842391904689E-3</v>
      </c>
      <c r="F35" s="52">
        <v>7.7530548765162325E-3</v>
      </c>
      <c r="G35" s="52">
        <v>3.4482924228816775E-3</v>
      </c>
      <c r="H35" s="52">
        <v>1.8169971680458237E-3</v>
      </c>
      <c r="I35" s="52">
        <v>1.5339618382568355E-2</v>
      </c>
      <c r="J35" s="52">
        <v>1.9815674842353484E-2</v>
      </c>
      <c r="K35" s="52">
        <v>6.2946545063931082E-3</v>
      </c>
      <c r="L35" s="78">
        <v>8.7760162777332212E-3</v>
      </c>
      <c r="M35" s="78">
        <v>9.5396353518811122E-3</v>
      </c>
      <c r="N35" s="53">
        <v>8.7215864066199529E-3</v>
      </c>
      <c r="O35" s="75">
        <v>6.9510147168766225E-3</v>
      </c>
      <c r="P35" s="82">
        <v>1.7705716897433307E-3</v>
      </c>
      <c r="Q35" s="100">
        <v>1.3557840542889938E-2</v>
      </c>
      <c r="R35" s="24"/>
      <c r="S35" s="24"/>
    </row>
    <row r="36" spans="2:19" ht="15.75" x14ac:dyDescent="0.25">
      <c r="B36" s="103" t="s">
        <v>55</v>
      </c>
      <c r="C36" s="51">
        <v>0.12432202897384666</v>
      </c>
      <c r="D36" s="82">
        <v>2.2371814642475604E-2</v>
      </c>
      <c r="E36" s="52">
        <v>7.3905211448290044E-3</v>
      </c>
      <c r="F36" s="52">
        <v>7.5317697647495291E-3</v>
      </c>
      <c r="G36" s="52">
        <v>1.0141293318850881E-2</v>
      </c>
      <c r="H36" s="52">
        <v>8.0493833782557585E-3</v>
      </c>
      <c r="I36" s="52">
        <v>1.2175988628592118E-2</v>
      </c>
      <c r="J36" s="52">
        <v>1.7266302817373579E-2</v>
      </c>
      <c r="K36" s="52">
        <v>1.756667962935647E-3</v>
      </c>
      <c r="L36" s="78">
        <v>4.07117857669666E-3</v>
      </c>
      <c r="M36" s="78">
        <v>6.9229703333199234E-3</v>
      </c>
      <c r="N36" s="53">
        <v>1.4354614494075157E-2</v>
      </c>
      <c r="O36" s="75">
        <v>1.0535537884578422E-2</v>
      </c>
      <c r="P36" s="82">
        <v>3.8190766094967346E-3</v>
      </c>
      <c r="Q36" s="100">
        <v>9.8185670416906928E-3</v>
      </c>
      <c r="R36" s="24"/>
      <c r="S36" s="24"/>
    </row>
    <row r="37" spans="2:19" s="39" customFormat="1" ht="15.75" x14ac:dyDescent="0.25">
      <c r="B37" s="103" t="s">
        <v>65</v>
      </c>
      <c r="C37" s="51">
        <v>0.12110946913720587</v>
      </c>
      <c r="D37" s="82">
        <v>1.9996716052189507E-2</v>
      </c>
      <c r="E37" s="52">
        <v>1.7265987142081264E-3</v>
      </c>
      <c r="F37" s="52">
        <v>5.5902896189357482E-3</v>
      </c>
      <c r="G37" s="52">
        <v>1.3464186023012897E-2</v>
      </c>
      <c r="H37" s="52">
        <v>9.5512359011279101E-3</v>
      </c>
      <c r="I37" s="52">
        <v>7.0882750432596968E-3</v>
      </c>
      <c r="J37" s="52">
        <v>1.329746251878797E-2</v>
      </c>
      <c r="K37" s="52">
        <v>6.9518649034393037E-3</v>
      </c>
      <c r="L37" s="78">
        <v>4.0986194788627433E-3</v>
      </c>
      <c r="M37" s="78">
        <v>2.3473911560759349E-2</v>
      </c>
      <c r="N37" s="53">
        <v>5.4728253318681872E-3</v>
      </c>
      <c r="O37" s="75">
        <v>3.5201394414762608E-3</v>
      </c>
      <c r="P37" s="82">
        <v>1.9526858903919264E-3</v>
      </c>
      <c r="Q37" s="100">
        <v>8.8325565533704676E-3</v>
      </c>
      <c r="R37" s="42"/>
      <c r="S37" s="42"/>
    </row>
    <row r="38" spans="2:19" ht="15.75" x14ac:dyDescent="0.25">
      <c r="B38" s="103" t="s">
        <v>47</v>
      </c>
      <c r="C38" s="51">
        <v>0.12019419832181985</v>
      </c>
      <c r="D38" s="82">
        <v>1.9226633013758918E-2</v>
      </c>
      <c r="E38" s="52">
        <v>2.4600841455324684E-3</v>
      </c>
      <c r="F38" s="52">
        <v>6.208015378123267E-3</v>
      </c>
      <c r="G38" s="52">
        <v>1.7112494747259455E-2</v>
      </c>
      <c r="H38" s="52">
        <v>2.1250582194861919E-2</v>
      </c>
      <c r="I38" s="52">
        <v>1.107093128409584E-2</v>
      </c>
      <c r="J38" s="52">
        <v>1.5148671623087433E-2</v>
      </c>
      <c r="K38" s="52">
        <v>2.9309242237051843E-3</v>
      </c>
      <c r="L38" s="78">
        <v>2.4382000292230322E-3</v>
      </c>
      <c r="M38" s="78">
        <v>7.978197230708764E-3</v>
      </c>
      <c r="N38" s="53">
        <v>5.6690913825434156E-3</v>
      </c>
      <c r="O38" s="75">
        <v>4.5037069261459704E-3</v>
      </c>
      <c r="P38" s="82">
        <v>1.1653844563974452E-3</v>
      </c>
      <c r="Q38" s="100">
        <v>6.8265179784647023E-3</v>
      </c>
      <c r="R38" s="24"/>
      <c r="S38" s="24"/>
    </row>
    <row r="39" spans="2:19" s="40" customFormat="1" ht="15.75" x14ac:dyDescent="0.25">
      <c r="B39" s="43" t="s">
        <v>117</v>
      </c>
      <c r="C39" s="44">
        <v>0.11186182812774825</v>
      </c>
      <c r="D39" s="45">
        <v>1.9940039707797178E-2</v>
      </c>
      <c r="E39" s="45">
        <v>3.2283290078238785E-3</v>
      </c>
      <c r="F39" s="45">
        <v>5.3725231660451513E-3</v>
      </c>
      <c r="G39" s="45">
        <v>7.6754884071706872E-3</v>
      </c>
      <c r="H39" s="45">
        <v>6.4077223946661472E-3</v>
      </c>
      <c r="I39" s="45">
        <v>8.5268603381363148E-3</v>
      </c>
      <c r="J39" s="45">
        <v>1.281819067588036E-2</v>
      </c>
      <c r="K39" s="45">
        <v>5.3297167561083322E-3</v>
      </c>
      <c r="L39" s="96">
        <v>3.3823438229573831E-3</v>
      </c>
      <c r="M39" s="96">
        <v>6.3404972079268811E-3</v>
      </c>
      <c r="N39" s="45">
        <v>1.4582618917766393E-2</v>
      </c>
      <c r="O39" s="45">
        <v>6.1472554421067149E-3</v>
      </c>
      <c r="P39" s="45">
        <v>8.4353634756596779E-3</v>
      </c>
      <c r="Q39" s="46">
        <v>1.7951919779620462E-2</v>
      </c>
      <c r="R39" s="24"/>
      <c r="S39" s="24"/>
    </row>
    <row r="40" spans="2:19" ht="15.75" x14ac:dyDescent="0.25">
      <c r="B40" s="43" t="s">
        <v>56</v>
      </c>
      <c r="C40" s="44">
        <v>0.10309845910391545</v>
      </c>
      <c r="D40" s="45">
        <v>1.8377916781379889E-2</v>
      </c>
      <c r="E40" s="45">
        <v>2.9754184403906715E-3</v>
      </c>
      <c r="F40" s="45">
        <v>4.951634254419494E-3</v>
      </c>
      <c r="G40" s="45">
        <v>7.0741828637517854E-3</v>
      </c>
      <c r="H40" s="45">
        <v>5.9057349259595826E-3</v>
      </c>
      <c r="I40" s="45">
        <v>7.8588574545035168E-3</v>
      </c>
      <c r="J40" s="45">
        <v>1.1814000622931208E-2</v>
      </c>
      <c r="K40" s="45">
        <v>4.9121813420353296E-3</v>
      </c>
      <c r="L40" s="96">
        <v>3.117367578762565E-3</v>
      </c>
      <c r="M40" s="96">
        <v>5.8437762285040379E-3</v>
      </c>
      <c r="N40" s="45">
        <v>1.344020176752663E-2</v>
      </c>
      <c r="O40" s="45">
        <v>5.6656732185315344E-3</v>
      </c>
      <c r="P40" s="45">
        <v>7.7745285489950943E-3</v>
      </c>
      <c r="Q40" s="46">
        <v>1.6545548183981993E-2</v>
      </c>
      <c r="R40" s="24"/>
      <c r="S40" s="24"/>
    </row>
    <row r="41" spans="2:19" ht="15.75" x14ac:dyDescent="0.25">
      <c r="B41" s="104" t="s">
        <v>54</v>
      </c>
      <c r="C41" s="89">
        <v>9.9335218867263625E-2</v>
      </c>
      <c r="D41" s="98">
        <v>3.2204372997862316E-2</v>
      </c>
      <c r="E41" s="90">
        <v>2.921459686464773E-3</v>
      </c>
      <c r="F41" s="90">
        <v>5.8068979737341897E-3</v>
      </c>
      <c r="G41" s="90">
        <v>6.7316542392839452E-3</v>
      </c>
      <c r="H41" s="90">
        <v>6.3329346137077575E-3</v>
      </c>
      <c r="I41" s="90">
        <v>9.5891448892466181E-3</v>
      </c>
      <c r="J41" s="90">
        <v>1.4578729736410306E-2</v>
      </c>
      <c r="K41" s="90">
        <v>2.6028566211679133E-3</v>
      </c>
      <c r="L41" s="91">
        <v>5.0473432975976212E-3</v>
      </c>
      <c r="M41" s="91">
        <v>2.4910660719409451E-3</v>
      </c>
      <c r="N41" s="90">
        <v>2.5562772256566765E-3</v>
      </c>
      <c r="O41" s="92">
        <v>3.3599270628772158E-4</v>
      </c>
      <c r="P41" s="98">
        <v>2.2202845193689548E-3</v>
      </c>
      <c r="Q41" s="101">
        <v>4.4946011375309449E-3</v>
      </c>
      <c r="R41" s="24"/>
      <c r="S41" s="24"/>
    </row>
    <row r="42" spans="2:19" ht="15.75" x14ac:dyDescent="0.25">
      <c r="B42" s="47" t="s">
        <v>118</v>
      </c>
      <c r="C42" s="83">
        <f>C39/C30</f>
        <v>0.69862155167167972</v>
      </c>
      <c r="D42" s="84">
        <f t="shared" ref="D42:Q42" si="0">D39/D30</f>
        <v>1.0671143002533496</v>
      </c>
      <c r="E42" s="85">
        <f t="shared" si="0"/>
        <v>0.61402985155740475</v>
      </c>
      <c r="F42" s="85">
        <f t="shared" si="0"/>
        <v>0.59423076925414675</v>
      </c>
      <c r="G42" s="86">
        <f t="shared" si="0"/>
        <v>0.70012094229308186</v>
      </c>
      <c r="H42" s="86">
        <f t="shared" si="0"/>
        <v>0.75139184987550312</v>
      </c>
      <c r="I42" s="85">
        <f t="shared" si="0"/>
        <v>0.63614394102906902</v>
      </c>
      <c r="J42" s="85">
        <f t="shared" si="0"/>
        <v>0.61764652121745178</v>
      </c>
      <c r="K42" s="85">
        <f t="shared" si="0"/>
        <v>0.65232015663784793</v>
      </c>
      <c r="L42" s="102">
        <f t="shared" si="0"/>
        <v>0.41356245108624251</v>
      </c>
      <c r="M42" s="102">
        <f t="shared" si="0"/>
        <v>0.32967872126533898</v>
      </c>
      <c r="N42" s="85">
        <f t="shared" si="0"/>
        <v>0.64406241329877612</v>
      </c>
      <c r="O42" s="87">
        <f t="shared" si="0"/>
        <v>0.33700518779021932</v>
      </c>
      <c r="P42" s="84">
        <f t="shared" si="0"/>
        <v>1.9167836473566191</v>
      </c>
      <c r="Q42" s="88">
        <f t="shared" si="0"/>
        <v>1.3309103965556619</v>
      </c>
    </row>
    <row r="43" spans="2:19" ht="16.5" x14ac:dyDescent="0.25">
      <c r="B43" s="48" t="s">
        <v>119</v>
      </c>
    </row>
    <row r="44" spans="2:19" ht="16.5" x14ac:dyDescent="0.25">
      <c r="B44" s="49" t="s">
        <v>120</v>
      </c>
    </row>
    <row r="45" spans="2:19" ht="15" x14ac:dyDescent="0.25"/>
    <row r="46" spans="2:19" ht="15" x14ac:dyDescent="0.25"/>
    <row r="47" spans="2:19" ht="15" x14ac:dyDescent="0.25">
      <c r="B47" s="1" t="s">
        <v>93</v>
      </c>
    </row>
  </sheetData>
  <sortState ref="B20:Q41">
    <sortCondition descending="1" ref="C20:C41"/>
  </sortState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6</vt:i4>
      </vt:variant>
    </vt:vector>
  </HeadingPairs>
  <TitlesOfParts>
    <vt:vector size="6" baseType="lpstr">
      <vt:lpstr>Sommaire</vt:lpstr>
      <vt:lpstr>Structure</vt:lpstr>
      <vt:lpstr>Feuille 1</vt:lpstr>
      <vt:lpstr>Feuille 1 (2)</vt:lpstr>
      <vt:lpstr>Feuille 1 (3)</vt:lpstr>
      <vt:lpstr>publié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2025-06-20T13:20:13Z</dcterms:created>
  <dcterms:modified xsi:type="dcterms:W3CDTF">2025-06-23T10:54:19Z</dcterms:modified>
</cp:coreProperties>
</file>