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E:\Tableaux excel1\"/>
    </mc:Choice>
  </mc:AlternateContent>
  <xr:revisionPtr revIDLastSave="0" documentId="8_{04F1AE13-1BB1-492D-AC91-9F2A12E8A4EA}" xr6:coauthVersionLast="36" xr6:coauthVersionMax="36" xr10:uidLastSave="{00000000-0000-0000-0000-000000000000}"/>
  <bookViews>
    <workbookView xWindow="0" yWindow="0" windowWidth="21600" windowHeight="8985" activeTab="1" xr2:uid="{00000000-000D-0000-FFFF-FFFF00000000}"/>
  </bookViews>
  <sheets>
    <sheet name="T_3217" sheetId="1" r:id="rId1"/>
    <sheet name="PO insee" sheetId="2" r:id="rId2"/>
    <sheet name="PO recalcculé" sheetId="3" r:id="rId3"/>
    <sheet name="PO écart " sheetId="4" r:id="rId4"/>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4" l="1"/>
  <c r="I15" i="4"/>
  <c r="H15" i="4"/>
  <c r="G15" i="4"/>
  <c r="F15" i="4"/>
  <c r="E15" i="4"/>
  <c r="D15" i="4"/>
  <c r="C15" i="4"/>
  <c r="B15" i="4"/>
  <c r="J14" i="4"/>
  <c r="I14" i="4"/>
  <c r="H14" i="4"/>
  <c r="G14" i="4"/>
  <c r="F14" i="4"/>
  <c r="E14" i="4"/>
  <c r="D14" i="4"/>
  <c r="C14" i="4"/>
  <c r="J13" i="4"/>
  <c r="I13" i="4"/>
  <c r="H13" i="4"/>
  <c r="G13" i="4"/>
  <c r="F13" i="4"/>
  <c r="E13" i="4"/>
  <c r="D13" i="4"/>
  <c r="C13" i="4"/>
  <c r="J12" i="4"/>
  <c r="I12" i="4"/>
  <c r="H12" i="4"/>
  <c r="G12" i="4"/>
  <c r="F12" i="4"/>
  <c r="E12" i="4"/>
  <c r="D12" i="4"/>
  <c r="C12" i="4"/>
  <c r="B14" i="4"/>
  <c r="B13" i="4"/>
  <c r="B12" i="4"/>
  <c r="D28" i="4"/>
  <c r="E28" i="4"/>
  <c r="F28" i="4"/>
  <c r="G28" i="4"/>
  <c r="H28" i="4"/>
  <c r="I28" i="4"/>
  <c r="J28" i="4"/>
  <c r="J31" i="4" s="1"/>
  <c r="C28" i="4"/>
  <c r="D36" i="4"/>
  <c r="E36" i="4"/>
  <c r="F36" i="4"/>
  <c r="G36" i="4"/>
  <c r="H36" i="4"/>
  <c r="I36" i="4"/>
  <c r="J36" i="4"/>
  <c r="D37" i="4"/>
  <c r="E37" i="4"/>
  <c r="F37" i="4"/>
  <c r="G37" i="4"/>
  <c r="H37" i="4"/>
  <c r="I37" i="4"/>
  <c r="J37" i="4"/>
  <c r="D38" i="4"/>
  <c r="E38" i="4"/>
  <c r="F38" i="4"/>
  <c r="G38" i="4"/>
  <c r="H38" i="4"/>
  <c r="I38" i="4"/>
  <c r="J38" i="4"/>
  <c r="C37" i="4"/>
  <c r="C38" i="4"/>
  <c r="C36" i="4"/>
  <c r="C116" i="3"/>
  <c r="C70" i="3"/>
  <c r="D75" i="3"/>
  <c r="D116" i="3" s="1"/>
  <c r="C117" i="3"/>
  <c r="C115" i="3"/>
  <c r="D74" i="3"/>
  <c r="D70" i="3" s="1"/>
  <c r="D78" i="3"/>
  <c r="E78" i="3" s="1"/>
  <c r="F78" i="3" l="1"/>
  <c r="E117" i="3"/>
  <c r="D115" i="3"/>
  <c r="D117" i="3"/>
  <c r="E74" i="3"/>
  <c r="E75" i="3"/>
  <c r="C51" i="3"/>
  <c r="C7" i="4" s="1"/>
  <c r="C41" i="4"/>
  <c r="C40" i="4"/>
  <c r="C39" i="4"/>
  <c r="C35" i="4"/>
  <c r="C34" i="4"/>
  <c r="C33" i="4"/>
  <c r="C32" i="4"/>
  <c r="C31" i="4"/>
  <c r="C29" i="4"/>
  <c r="D20" i="4"/>
  <c r="D41" i="4" s="1"/>
  <c r="D19" i="4"/>
  <c r="D18" i="4"/>
  <c r="D39" i="4" s="1"/>
  <c r="C17" i="4"/>
  <c r="D10" i="4"/>
  <c r="D35" i="4" s="1"/>
  <c r="D9" i="4"/>
  <c r="D34" i="4" s="1"/>
  <c r="D8" i="4"/>
  <c r="D33" i="4" s="1"/>
  <c r="C6" i="4"/>
  <c r="D4" i="4"/>
  <c r="D32" i="4" s="1"/>
  <c r="C3" i="4"/>
  <c r="C112" i="3"/>
  <c r="C50" i="3"/>
  <c r="D53" i="3"/>
  <c r="E53" i="3" s="1"/>
  <c r="C113" i="3"/>
  <c r="D54" i="3"/>
  <c r="E54" i="3" s="1"/>
  <c r="C119" i="3"/>
  <c r="C120" i="3"/>
  <c r="C118" i="3"/>
  <c r="C114" i="3"/>
  <c r="I111" i="3"/>
  <c r="J111" i="3"/>
  <c r="C111" i="3"/>
  <c r="C110" i="3"/>
  <c r="C84" i="3"/>
  <c r="D9" i="3"/>
  <c r="C9" i="3"/>
  <c r="C108" i="2"/>
  <c r="D108" i="2"/>
  <c r="E108" i="2"/>
  <c r="F108" i="2"/>
  <c r="G108" i="2"/>
  <c r="H108" i="2"/>
  <c r="I108" i="2"/>
  <c r="J108" i="2"/>
  <c r="B108" i="2"/>
  <c r="D10" i="3"/>
  <c r="E10" i="3" s="1"/>
  <c r="F10" i="3" s="1"/>
  <c r="G10" i="3" s="1"/>
  <c r="H10" i="3" s="1"/>
  <c r="I10" i="3" s="1"/>
  <c r="J10" i="3" s="1"/>
  <c r="J9" i="3" s="1"/>
  <c r="C108" i="3"/>
  <c r="D107" i="2"/>
  <c r="E107" i="2"/>
  <c r="F107" i="2"/>
  <c r="G107" i="2"/>
  <c r="H107" i="2"/>
  <c r="I107" i="2"/>
  <c r="J107" i="2"/>
  <c r="C107" i="2"/>
  <c r="D56" i="3"/>
  <c r="E56" i="3" s="1"/>
  <c r="F56" i="3" s="1"/>
  <c r="G56" i="3" s="1"/>
  <c r="H56" i="3" s="1"/>
  <c r="I56" i="3" s="1"/>
  <c r="J56" i="3" s="1"/>
  <c r="D87" i="3"/>
  <c r="E87" i="3" s="1"/>
  <c r="F87" i="3" s="1"/>
  <c r="G87" i="3" s="1"/>
  <c r="H87" i="3" s="1"/>
  <c r="I87" i="3" s="1"/>
  <c r="J87" i="3" s="1"/>
  <c r="J120" i="3" s="1"/>
  <c r="D86" i="3"/>
  <c r="E86" i="3" s="1"/>
  <c r="F86" i="3" s="1"/>
  <c r="G86" i="3" s="1"/>
  <c r="H86" i="3" s="1"/>
  <c r="I86" i="3" s="1"/>
  <c r="J86" i="3" s="1"/>
  <c r="J119" i="3" s="1"/>
  <c r="D85" i="3"/>
  <c r="G9" i="3" l="1"/>
  <c r="E111" i="3"/>
  <c r="F75" i="3"/>
  <c r="E116" i="3"/>
  <c r="E85" i="3"/>
  <c r="D101" i="3"/>
  <c r="H9" i="3"/>
  <c r="F111" i="3"/>
  <c r="E115" i="3"/>
  <c r="E70" i="3"/>
  <c r="F74" i="3"/>
  <c r="G78" i="3"/>
  <c r="F117" i="3"/>
  <c r="E112" i="3"/>
  <c r="F53" i="3"/>
  <c r="E51" i="3"/>
  <c r="E7" i="4" s="1"/>
  <c r="D51" i="3"/>
  <c r="D7" i="4" s="1"/>
  <c r="F9" i="3"/>
  <c r="H111" i="3"/>
  <c r="D111" i="3"/>
  <c r="E50" i="3"/>
  <c r="D112" i="3"/>
  <c r="D107" i="3"/>
  <c r="D108" i="3" s="1"/>
  <c r="I9" i="3"/>
  <c r="E9" i="3"/>
  <c r="G111" i="3"/>
  <c r="D50" i="3"/>
  <c r="D22" i="4"/>
  <c r="D29" i="4" s="1"/>
  <c r="D17" i="4"/>
  <c r="E18" i="4"/>
  <c r="D3" i="4"/>
  <c r="E4" i="4"/>
  <c r="E32" i="4" s="1"/>
  <c r="E9" i="4"/>
  <c r="E34" i="4" s="1"/>
  <c r="E20" i="4"/>
  <c r="E41" i="4" s="1"/>
  <c r="D6" i="4"/>
  <c r="E8" i="4"/>
  <c r="E10" i="4"/>
  <c r="E19" i="4"/>
  <c r="D40" i="4"/>
  <c r="E113" i="3"/>
  <c r="F54" i="3"/>
  <c r="F50" i="3" s="1"/>
  <c r="J114" i="3"/>
  <c r="H114" i="3"/>
  <c r="F114" i="3"/>
  <c r="D114" i="3"/>
  <c r="H120" i="3"/>
  <c r="F120" i="3"/>
  <c r="D120" i="3"/>
  <c r="I119" i="3"/>
  <c r="G119" i="3"/>
  <c r="E119" i="3"/>
  <c r="D118" i="3"/>
  <c r="D113" i="3"/>
  <c r="I114" i="3"/>
  <c r="G114" i="3"/>
  <c r="E114" i="3"/>
  <c r="I120" i="3"/>
  <c r="G120" i="3"/>
  <c r="E120" i="3"/>
  <c r="H119" i="3"/>
  <c r="F119" i="3"/>
  <c r="D119" i="3"/>
  <c r="E118" i="3"/>
  <c r="D84" i="3"/>
  <c r="E84" i="3"/>
  <c r="H78" i="3" l="1"/>
  <c r="G117" i="3"/>
  <c r="G74" i="3"/>
  <c r="F115" i="3"/>
  <c r="F70" i="3"/>
  <c r="G75" i="3"/>
  <c r="F116" i="3"/>
  <c r="E3" i="4"/>
  <c r="F85" i="3"/>
  <c r="E101" i="3"/>
  <c r="E107" i="3" s="1"/>
  <c r="G53" i="3"/>
  <c r="F51" i="3"/>
  <c r="F7" i="4" s="1"/>
  <c r="F112" i="3"/>
  <c r="F9" i="4"/>
  <c r="F34" i="4" s="1"/>
  <c r="E39" i="4"/>
  <c r="E22" i="4"/>
  <c r="E31" i="4" s="1"/>
  <c r="F20" i="4"/>
  <c r="G20" i="4" s="1"/>
  <c r="F18" i="4"/>
  <c r="F4" i="4"/>
  <c r="F3" i="4" s="1"/>
  <c r="D31" i="4"/>
  <c r="E40" i="4"/>
  <c r="F19" i="4"/>
  <c r="E17" i="4"/>
  <c r="F39" i="4"/>
  <c r="E35" i="4"/>
  <c r="F10" i="4"/>
  <c r="E6" i="4"/>
  <c r="E33" i="4"/>
  <c r="F8" i="4"/>
  <c r="G54" i="3"/>
  <c r="F113" i="3"/>
  <c r="E108" i="3"/>
  <c r="E110" i="3"/>
  <c r="D110" i="3"/>
  <c r="H74" i="3" l="1"/>
  <c r="G70" i="3"/>
  <c r="G115" i="3"/>
  <c r="H75" i="3"/>
  <c r="G116" i="3"/>
  <c r="G85" i="3"/>
  <c r="F101" i="3"/>
  <c r="F107" i="3" s="1"/>
  <c r="F118" i="3"/>
  <c r="F84" i="3"/>
  <c r="I78" i="3"/>
  <c r="H117" i="3"/>
  <c r="G9" i="4"/>
  <c r="G34" i="4" s="1"/>
  <c r="G50" i="3"/>
  <c r="F41" i="4"/>
  <c r="H53" i="3"/>
  <c r="G112" i="3"/>
  <c r="G51" i="3"/>
  <c r="G7" i="4" s="1"/>
  <c r="F32" i="4"/>
  <c r="F22" i="4"/>
  <c r="G18" i="4"/>
  <c r="G39" i="4" s="1"/>
  <c r="F17" i="4"/>
  <c r="G4" i="4"/>
  <c r="H4" i="4" s="1"/>
  <c r="E29" i="4"/>
  <c r="F33" i="4"/>
  <c r="G8" i="4"/>
  <c r="G41" i="4"/>
  <c r="H20" i="4"/>
  <c r="F40" i="4"/>
  <c r="G19" i="4"/>
  <c r="F35" i="4"/>
  <c r="G10" i="4"/>
  <c r="F6" i="4"/>
  <c r="H54" i="3"/>
  <c r="G113" i="3"/>
  <c r="G32" i="4" l="1"/>
  <c r="H9" i="4"/>
  <c r="I9" i="4" s="1"/>
  <c r="F110" i="3"/>
  <c r="F108" i="3"/>
  <c r="J78" i="3"/>
  <c r="J117" i="3" s="1"/>
  <c r="I117" i="3"/>
  <c r="H85" i="3"/>
  <c r="G101" i="3"/>
  <c r="G107" i="3" s="1"/>
  <c r="G110" i="3" s="1"/>
  <c r="G84" i="3"/>
  <c r="G118" i="3"/>
  <c r="I75" i="3"/>
  <c r="H116" i="3"/>
  <c r="I74" i="3"/>
  <c r="H70" i="3"/>
  <c r="H115" i="3"/>
  <c r="H50" i="3"/>
  <c r="G3" i="4"/>
  <c r="I53" i="3"/>
  <c r="H51" i="3"/>
  <c r="H7" i="4" s="1"/>
  <c r="H112" i="3"/>
  <c r="G22" i="4"/>
  <c r="G31" i="4" s="1"/>
  <c r="H18" i="4"/>
  <c r="I18" i="4" s="1"/>
  <c r="G17" i="4"/>
  <c r="I4" i="4"/>
  <c r="H3" i="4"/>
  <c r="H32" i="4"/>
  <c r="F31" i="4"/>
  <c r="F29" i="4"/>
  <c r="G35" i="4"/>
  <c r="H10" i="4"/>
  <c r="G6" i="4"/>
  <c r="G40" i="4"/>
  <c r="H19" i="4"/>
  <c r="I20" i="4"/>
  <c r="H41" i="4"/>
  <c r="G33" i="4"/>
  <c r="H8" i="4"/>
  <c r="G108" i="3"/>
  <c r="I54" i="3"/>
  <c r="H113" i="3"/>
  <c r="H34" i="4" l="1"/>
  <c r="J74" i="3"/>
  <c r="I115" i="3"/>
  <c r="I70" i="3"/>
  <c r="J75" i="3"/>
  <c r="J116" i="3" s="1"/>
  <c r="I116" i="3"/>
  <c r="I85" i="3"/>
  <c r="H101" i="3"/>
  <c r="H107" i="3" s="1"/>
  <c r="H118" i="3"/>
  <c r="H84" i="3"/>
  <c r="I50" i="3"/>
  <c r="H22" i="4"/>
  <c r="J53" i="3"/>
  <c r="I112" i="3"/>
  <c r="I51" i="3"/>
  <c r="I7" i="4" s="1"/>
  <c r="G29" i="4"/>
  <c r="H39" i="4"/>
  <c r="H33" i="4"/>
  <c r="I8" i="4"/>
  <c r="I41" i="4"/>
  <c r="J20" i="4"/>
  <c r="J41" i="4" s="1"/>
  <c r="H35" i="4"/>
  <c r="I10" i="4"/>
  <c r="H6" i="4"/>
  <c r="I39" i="4"/>
  <c r="J18" i="4"/>
  <c r="I32" i="4"/>
  <c r="J4" i="4"/>
  <c r="I3" i="4"/>
  <c r="I34" i="4"/>
  <c r="J9" i="4"/>
  <c r="J34" i="4" s="1"/>
  <c r="H40" i="4"/>
  <c r="I19" i="4"/>
  <c r="H17" i="4"/>
  <c r="H108" i="3"/>
  <c r="H110" i="3"/>
  <c r="J54" i="3"/>
  <c r="I113" i="3"/>
  <c r="J85" i="3" l="1"/>
  <c r="I101" i="3"/>
  <c r="I107" i="3" s="1"/>
  <c r="I118" i="3"/>
  <c r="I84" i="3"/>
  <c r="J115" i="3"/>
  <c r="J70" i="3"/>
  <c r="H31" i="4"/>
  <c r="H29" i="4"/>
  <c r="J50" i="3"/>
  <c r="J51" i="3"/>
  <c r="J7" i="4" s="1"/>
  <c r="J112" i="3"/>
  <c r="I22" i="4"/>
  <c r="J39" i="4"/>
  <c r="I35" i="4"/>
  <c r="J10" i="4"/>
  <c r="I6" i="4"/>
  <c r="J3" i="4"/>
  <c r="J32" i="4"/>
  <c r="I17" i="4"/>
  <c r="I40" i="4"/>
  <c r="J19" i="4"/>
  <c r="J40" i="4" s="1"/>
  <c r="I33" i="4"/>
  <c r="J8" i="4"/>
  <c r="J33" i="4" s="1"/>
  <c r="I108" i="3"/>
  <c r="I110" i="3"/>
  <c r="J113" i="3"/>
  <c r="J101" i="3" l="1"/>
  <c r="J107" i="3" s="1"/>
  <c r="J84" i="3"/>
  <c r="J118" i="3"/>
  <c r="I29" i="4"/>
  <c r="I31" i="4"/>
  <c r="J22" i="4"/>
  <c r="J35" i="4"/>
  <c r="J6" i="4"/>
  <c r="J17" i="4"/>
  <c r="J108" i="3"/>
  <c r="J110" i="3"/>
  <c r="J29" i="4" l="1"/>
  <c r="L41" i="4" l="1"/>
  <c r="L32" i="4"/>
  <c r="L40" i="4"/>
  <c r="L35" i="4"/>
</calcChain>
</file>

<file path=xl/sharedStrings.xml><?xml version="1.0" encoding="utf-8"?>
<sst xmlns="http://schemas.openxmlformats.org/spreadsheetml/2006/main" count="382" uniqueCount="112">
  <si>
    <t>3.217 Principaux impôts par catégorie</t>
  </si>
  <si>
    <t>Taxe sur la valeur ajoutée (TVA) (D211)</t>
  </si>
  <si>
    <t>Impôts et droits sur les importations (D212)</t>
  </si>
  <si>
    <t xml:space="preserve">  Droits d'importation au profit de l'Union Européenne</t>
  </si>
  <si>
    <t>Impôts sur les produits (D214)</t>
  </si>
  <si>
    <t xml:space="preserve">  Accises sur les produits énergétiques (TICPE)</t>
  </si>
  <si>
    <t xml:space="preserve">  Accises sur l'électricité (TICFE)</t>
  </si>
  <si>
    <t xml:space="preserve">  Accises sur le gaz naturel (TICGN)</t>
  </si>
  <si>
    <t xml:space="preserve">  Autres taxes sur l'énergie</t>
  </si>
  <si>
    <t xml:space="preserve">  Accises sur les tabacs</t>
  </si>
  <si>
    <t xml:space="preserve">  Accises sur les alcools et autres boissons</t>
  </si>
  <si>
    <t xml:space="preserve">  Droits d'enregistrement (sur transactions immobilières et autres)</t>
  </si>
  <si>
    <t xml:space="preserve">  Taxe sur les conventions d'assurances</t>
  </si>
  <si>
    <t xml:space="preserve">  Taxe de solidarité additionnelle (sur complémentaires santé)</t>
  </si>
  <si>
    <t xml:space="preserve">  Autres taxes sur contrats d'assurance</t>
  </si>
  <si>
    <t xml:space="preserve">  Prélèvements sur les jeux, casinos, paris sportifs et hippiques (**)</t>
  </si>
  <si>
    <t xml:space="preserve">  Taxe sur les certificats d'immatriculation des véhicules</t>
  </si>
  <si>
    <t xml:space="preserve">  Taxe additionnelle sur véhicules (malus auto)</t>
  </si>
  <si>
    <t xml:space="preserve">  Taxes sur services de transport</t>
  </si>
  <si>
    <t xml:space="preserve">  Taxe sur les transactions financières</t>
  </si>
  <si>
    <t xml:space="preserve">  Taxes sur ventes de produits pharmaceutiques</t>
  </si>
  <si>
    <t xml:space="preserve">  Taxes sur services numériques et télécommunications</t>
  </si>
  <si>
    <t xml:space="preserve">  Taxes sur spectacles et divertissements</t>
  </si>
  <si>
    <t xml:space="preserve">  Taxe de séjour</t>
  </si>
  <si>
    <t xml:space="preserve">  Taxe générale sur les activités polluantes</t>
  </si>
  <si>
    <t xml:space="preserve">    dont part classée en impôts sur la production</t>
  </si>
  <si>
    <t xml:space="preserve">  Redevances des agences de l'eau</t>
  </si>
  <si>
    <t xml:space="preserve">  Octroi de mer des départements d'outre-mer</t>
  </si>
  <si>
    <t xml:space="preserve">    dont part classée en impôts sur importations</t>
  </si>
  <si>
    <t>Impôts sur les salaires et la main d'œuvre (D291)</t>
  </si>
  <si>
    <t xml:space="preserve">  Taxe sur les salaires</t>
  </si>
  <si>
    <t xml:space="preserve">  Versement mobilité</t>
  </si>
  <si>
    <t xml:space="preserve">  Contributions pour la formation professionnelle et l'apprentissage</t>
  </si>
  <si>
    <t xml:space="preserve">  Forfait social</t>
  </si>
  <si>
    <t xml:space="preserve">  Contribution au fonds national d'aide au logement (FNAL)</t>
  </si>
  <si>
    <t xml:space="preserve">  Contribution de solidarité pour l'autonomie (CNSA)</t>
  </si>
  <si>
    <t xml:space="preserve">  Participation des employeurs à l'effort de construction</t>
  </si>
  <si>
    <t xml:space="preserve">  Cotisations au régime de garantie des salaires (AGS)</t>
  </si>
  <si>
    <t xml:space="preserve">  Contribution patronale sur stock-options</t>
  </si>
  <si>
    <t>Impôts divers sur la production (D292)</t>
  </si>
  <si>
    <t xml:space="preserve">  Taxe foncière</t>
  </si>
  <si>
    <t xml:space="preserve">     dont taxe foncière payée par les ménages (*)</t>
  </si>
  <si>
    <t xml:space="preserve">     dont taxe foncière hors ménages</t>
  </si>
  <si>
    <t xml:space="preserve">  Cotisation foncière des entreprises</t>
  </si>
  <si>
    <t xml:space="preserve">  Impositions forfaitaires sur les entreprises de réseaux</t>
  </si>
  <si>
    <t xml:space="preserve">  Cotisation sur la valeur ajoutée des entreprises</t>
  </si>
  <si>
    <t xml:space="preserve">  Taxe professionnelle (TP)</t>
  </si>
  <si>
    <t xml:space="preserve">  Contribution sociale de solidarité des sociétés</t>
  </si>
  <si>
    <t xml:space="preserve">  Contributions des banques aux mécanismes de garantie des dépôts et de résolution bancaire</t>
  </si>
  <si>
    <t xml:space="preserve">  Taxes pour organismes consulaires (Commerce et Industrie, Métiers et Artisanat, Agriculture)</t>
  </si>
  <si>
    <t xml:space="preserve">  Taxe sur les surfaces commerciales</t>
  </si>
  <si>
    <t xml:space="preserve">  Taxes sur véhicules des entreprises</t>
  </si>
  <si>
    <t xml:space="preserve">  Taxe GEMAPI (milieux aquatiques et prévention des inondations)</t>
  </si>
  <si>
    <t xml:space="preserve">  Autres taxes adossées aux impôts fonciers locaux (dont Taxe spéciale d'équipement)</t>
  </si>
  <si>
    <t xml:space="preserve">  Quotas carbone (taxe sur émissions de gaz à effet de serre)</t>
  </si>
  <si>
    <t xml:space="preserve">  Contributions des producteurs d'électricité</t>
  </si>
  <si>
    <t>Impôts courants sur le revenu (D51)</t>
  </si>
  <si>
    <t xml:space="preserve">  Contribution sociale généralisée (CSG) (**)</t>
  </si>
  <si>
    <t xml:space="preserve">  Contribution au remboursement de la dette sociale (CRDS) (**)</t>
  </si>
  <si>
    <t xml:space="preserve">  Prélèvement de solidarité et autres contributions sociales</t>
  </si>
  <si>
    <t xml:space="preserve">  Prélèvements sur les revenus de capitaux mobiliers</t>
  </si>
  <si>
    <t xml:space="preserve">  Impôt sur le revenu des personnes physiques (IRPP), avant crédits d'impôt</t>
  </si>
  <si>
    <t xml:space="preserve">  Crédits d'impôt sur l'IRPP : utilisés en déduction de l'impôt dû</t>
  </si>
  <si>
    <t xml:space="preserve">  Crédits d'impôt sur l'IRPP : au-delà de l'impôt dû, payés par l'administration</t>
  </si>
  <si>
    <t xml:space="preserve">  Impôt sur les sociétés (IS), avant crédits d'impôt</t>
  </si>
  <si>
    <t xml:space="preserve">  Crédits d'impôt sur l'IS : utilisés en déduction de l'impôt dû</t>
  </si>
  <si>
    <t xml:space="preserve">  Crédits d'impôt sur l'IS : au-delà de l'impôt dû, payés par l'administration</t>
  </si>
  <si>
    <t xml:space="preserve">  Contribution sociale sur les bénéfices des sociétés</t>
  </si>
  <si>
    <t xml:space="preserve">  Remises pharmaceutiques</t>
  </si>
  <si>
    <t>N.D.</t>
  </si>
  <si>
    <t>Autres impôts courants (D59)</t>
  </si>
  <si>
    <t xml:space="preserve">  Taxe d'habitation</t>
  </si>
  <si>
    <t xml:space="preserve">  Impôt sur la fortune (IFI, ex ISF)</t>
  </si>
  <si>
    <t xml:space="preserve">  Taxe sur les véhicules (vignette auto des ménages)</t>
  </si>
  <si>
    <t/>
  </si>
  <si>
    <t>Impôts en capital (D91r)</t>
  </si>
  <si>
    <t xml:space="preserve">  Droits de mutation à titre gratuit</t>
  </si>
  <si>
    <t xml:space="preserve">     dont sur donations</t>
  </si>
  <si>
    <t xml:space="preserve">     dont sur successions</t>
  </si>
  <si>
    <t xml:space="preserve">  Taxations exceptionnelles sur la réserve de capitalisation des assurances</t>
  </si>
  <si>
    <t xml:space="preserve"> </t>
  </si>
  <si>
    <t>Cotisations sociales</t>
  </si>
  <si>
    <t xml:space="preserve">  Cotisations sociales effectives</t>
  </si>
  <si>
    <t xml:space="preserve">  Cotisations sociales imputées</t>
  </si>
  <si>
    <t>Impôts et cotisations susceptibles de ne pas être collectés</t>
  </si>
  <si>
    <t>Ensemble des impôts et cotisations sociales (I)</t>
  </si>
  <si>
    <t xml:space="preserve">  Crédits d'impôt (IV)</t>
  </si>
  <si>
    <t xml:space="preserve">    Utilisés en déduction de l'impôt dû</t>
  </si>
  <si>
    <t xml:space="preserve">    Au-delà de l'impôt dû, payés par l'administration</t>
  </si>
  <si>
    <t>Prélèvements obligatoires = (I)+(II)+(III)+(IV)</t>
  </si>
  <si>
    <t xml:space="preserve">  en % du PIB</t>
  </si>
  <si>
    <t xml:space="preserve">  Taxes sur services de logement et sur constructions</t>
  </si>
  <si>
    <t xml:space="preserve">  Taxes sur les bureaux (création et surfaces)</t>
  </si>
  <si>
    <t xml:space="preserve">  Contribution à l'audiovisuel public</t>
  </si>
  <si>
    <t xml:space="preserve">  Cotisations sociales imputées (III)</t>
  </si>
  <si>
    <t xml:space="preserve">  Impôts et cotisations sociales susceptibles de ne pas être collectés (II)</t>
  </si>
  <si>
    <t>Milliards d'euros</t>
  </si>
  <si>
    <t>Source : Comptes nationaux - Base 2020, Insee</t>
  </si>
  <si>
    <t>(*) Ce sont ici les ménages "purs", c'est-à-dire hors entreprises individuelles.</t>
  </si>
  <si>
    <t>(**) La CSG et la CRDS prélevés sur les jeux sont ici inclus aux prélèvements sur jeux (impôts sur produits) et non aux lignes CSG et CRDS. Sur les jeux, l'assiette de ces prélèvements est essentiellement le produit brut des sociétés de jeux (mises des joueurs nettes des gains versés aux gagnants), et non les gains versés.</t>
  </si>
  <si>
    <t xml:space="preserve">     dont DMTO en ressources des collectivités locales</t>
  </si>
  <si>
    <t xml:space="preserve">    dont contribution au fonds de résolution unique (impôt de l’Union européenne)</t>
  </si>
  <si>
    <t xml:space="preserve">  dont impôts nationaux</t>
  </si>
  <si>
    <t xml:space="preserve">  dont impôts de l’Union européenne</t>
  </si>
  <si>
    <t>Pour mémoire PIB</t>
  </si>
  <si>
    <t>écart P.O.  Total entre scénario et réalité</t>
  </si>
  <si>
    <t xml:space="preserve"> Taxe foncière hors ménages</t>
  </si>
  <si>
    <t xml:space="preserve">  Taxe foncière hors ménages</t>
  </si>
  <si>
    <t>écart P.O.  entre scénario comme croissance du PIBet réalité</t>
  </si>
  <si>
    <t>Ensemble des impôts et cotisations sociales recalculés (I)</t>
  </si>
  <si>
    <t>Prélèvements obligatoires recalculés = (I)+(II)+(III)+(IV)</t>
  </si>
  <si>
    <t>Source : Comptes nationaux - Base 2020, Insee; calcul de l'auteur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</si>
</sst>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sz val="10"/>
      <name val="Arial"/>
      <family val="2"/>
    </font>
    <font>
      <b/>
      <sz val="10"/>
      <name val="Arial"/>
      <family val="2"/>
    </font>
    <font>
      <i/>
      <sz val="11"/>
      <color theme="1"/>
      <name val="Calibri"/>
      <family val="2"/>
      <scheme val="minor"/>
    </font>
    <font>
      <i/>
      <sz val="10"/>
      <name val="Arial"/>
      <family val="2"/>
    </font>
    <font>
      <b/>
      <sz val="12"/>
      <name val="Arial"/>
      <family val="2"/>
    </font>
    <font>
      <sz val="12"/>
      <color theme="1"/>
      <name val="Calibri"/>
      <family val="2"/>
      <scheme val="minor"/>
    </font>
    <font>
      <i/>
      <sz val="12"/>
      <color theme="1"/>
      <name val="Calibri"/>
      <family val="2"/>
      <scheme val="minor"/>
    </font>
    <font>
      <sz val="12"/>
      <name val="Arial"/>
      <family val="2"/>
    </font>
    <font>
      <sz val="12"/>
      <color theme="1"/>
      <name val="Arial"/>
      <family val="2"/>
    </font>
    <font>
      <i/>
      <sz val="12"/>
      <color theme="1"/>
      <name val="Arial"/>
      <family val="2"/>
    </font>
    <font>
      <b/>
      <sz val="12"/>
      <color theme="1"/>
      <name val="Arial"/>
      <family val="2"/>
    </font>
    <font>
      <sz val="12"/>
      <color indexed="8"/>
      <name val="Arial"/>
      <family val="2"/>
    </font>
    <font>
      <b/>
      <i/>
      <sz val="12"/>
      <color theme="1"/>
      <name val="Arial"/>
      <family val="2"/>
    </font>
    <font>
      <sz val="14"/>
      <color theme="1"/>
      <name val="Arial"/>
      <family val="2"/>
    </font>
    <font>
      <sz val="14"/>
      <name val="Arial"/>
      <family val="2"/>
    </font>
    <font>
      <i/>
      <sz val="14"/>
      <color theme="1"/>
      <name val="Arial"/>
      <family val="2"/>
    </font>
    <font>
      <sz val="14"/>
      <color theme="1"/>
      <name val="Calibri"/>
      <family val="2"/>
      <scheme val="minor"/>
    </font>
    <font>
      <i/>
      <sz val="14"/>
      <color theme="1"/>
      <name val="Calibri"/>
      <family val="2"/>
      <scheme val="minor"/>
    </font>
    <font>
      <b/>
      <i/>
      <sz val="14"/>
      <color theme="1"/>
      <name val="Arial"/>
      <family val="2"/>
    </font>
    <font>
      <sz val="14"/>
      <color indexed="8"/>
      <name val="Arial"/>
      <family val="2"/>
    </font>
    <font>
      <b/>
      <sz val="14"/>
      <color theme="1"/>
      <name val="Arial"/>
      <family val="2"/>
    </font>
  </fonts>
  <fills count="7">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88">
    <xf numFmtId="0" fontId="0" fillId="0" borderId="0" xfId="0"/>
    <xf numFmtId="0" fontId="2" fillId="0" borderId="0" xfId="0" applyFont="1"/>
    <xf numFmtId="164" fontId="0" fillId="0" borderId="0" xfId="0" applyNumberFormat="1"/>
    <xf numFmtId="164" fontId="0" fillId="0" borderId="0" xfId="0" applyNumberFormat="1" applyFill="1" applyAlignment="1">
      <alignment horizontal="right"/>
    </xf>
    <xf numFmtId="164" fontId="0" fillId="0" borderId="0" xfId="0" applyNumberFormat="1" applyAlignment="1">
      <alignment horizontal="right"/>
    </xf>
    <xf numFmtId="164" fontId="3" fillId="0" borderId="0" xfId="0" applyNumberFormat="1" applyFont="1"/>
    <xf numFmtId="164" fontId="3" fillId="0" borderId="0" xfId="0" applyNumberFormat="1" applyFont="1" applyFill="1" applyAlignment="1">
      <alignment horizontal="right"/>
    </xf>
    <xf numFmtId="0" fontId="3" fillId="0" borderId="0" xfId="0" applyFont="1"/>
    <xf numFmtId="164" fontId="4" fillId="0" borderId="0" xfId="1" applyNumberFormat="1" applyFont="1"/>
    <xf numFmtId="0" fontId="0" fillId="0" borderId="0" xfId="0" applyFill="1"/>
    <xf numFmtId="0" fontId="2" fillId="0" borderId="0" xfId="0" applyFont="1" applyFill="1"/>
    <xf numFmtId="164" fontId="4" fillId="0" borderId="0" xfId="1" applyNumberFormat="1" applyFont="1" applyFill="1"/>
    <xf numFmtId="0" fontId="5" fillId="0" borderId="0" xfId="0" applyFont="1"/>
    <xf numFmtId="0" fontId="6" fillId="0" borderId="0" xfId="0" applyFont="1"/>
    <xf numFmtId="0" fontId="7" fillId="0" borderId="0" xfId="0" applyFont="1"/>
    <xf numFmtId="0" fontId="6" fillId="4" borderId="0" xfId="0" applyFont="1" applyFill="1"/>
    <xf numFmtId="0" fontId="9" fillId="0" borderId="0" xfId="0" applyFont="1"/>
    <xf numFmtId="0" fontId="9" fillId="0" borderId="0" xfId="0" applyFont="1" applyFill="1"/>
    <xf numFmtId="164" fontId="9" fillId="0" borderId="0" xfId="0" applyNumberFormat="1" applyFont="1"/>
    <xf numFmtId="164" fontId="9" fillId="0" borderId="0" xfId="0" applyNumberFormat="1" applyFont="1" applyFill="1" applyAlignment="1">
      <alignment horizontal="right"/>
    </xf>
    <xf numFmtId="164" fontId="9" fillId="0" borderId="0" xfId="0" applyNumberFormat="1" applyFont="1" applyAlignment="1">
      <alignment horizontal="right"/>
    </xf>
    <xf numFmtId="0" fontId="9" fillId="0" borderId="1" xfId="0" applyFont="1" applyBorder="1"/>
    <xf numFmtId="0" fontId="8" fillId="0" borderId="2" xfId="0" applyFont="1" applyBorder="1"/>
    <xf numFmtId="0" fontId="8" fillId="0" borderId="3" xfId="0" applyFont="1" applyBorder="1"/>
    <xf numFmtId="0" fontId="8" fillId="0" borderId="4" xfId="0" applyFont="1" applyFill="1" applyBorder="1"/>
    <xf numFmtId="164" fontId="9" fillId="0" borderId="5" xfId="0" applyNumberFormat="1" applyFont="1" applyBorder="1"/>
    <xf numFmtId="164" fontId="9" fillId="0" borderId="6" xfId="0" applyNumberFormat="1" applyFont="1" applyBorder="1"/>
    <xf numFmtId="164" fontId="10" fillId="0" borderId="6" xfId="0" applyNumberFormat="1" applyFont="1" applyBorder="1"/>
    <xf numFmtId="164" fontId="9" fillId="0" borderId="8" xfId="0" applyNumberFormat="1" applyFont="1" applyFill="1" applyBorder="1" applyAlignment="1">
      <alignment horizontal="right"/>
    </xf>
    <xf numFmtId="164" fontId="9" fillId="0" borderId="9" xfId="0" applyNumberFormat="1" applyFont="1" applyFill="1" applyBorder="1" applyAlignment="1">
      <alignment horizontal="right"/>
    </xf>
    <xf numFmtId="164" fontId="9" fillId="0" borderId="10" xfId="0" applyNumberFormat="1" applyFont="1" applyFill="1" applyBorder="1" applyAlignment="1">
      <alignment horizontal="right"/>
    </xf>
    <xf numFmtId="164" fontId="9" fillId="0" borderId="11" xfId="0" applyNumberFormat="1" applyFont="1" applyFill="1" applyBorder="1" applyAlignment="1">
      <alignment horizontal="right"/>
    </xf>
    <xf numFmtId="164" fontId="9" fillId="0" borderId="0" xfId="0" applyNumberFormat="1" applyFont="1" applyFill="1" applyBorder="1" applyAlignment="1">
      <alignment horizontal="right"/>
    </xf>
    <xf numFmtId="164" fontId="9" fillId="0" borderId="12" xfId="0" applyNumberFormat="1" applyFont="1" applyFill="1" applyBorder="1" applyAlignment="1">
      <alignment horizontal="right"/>
    </xf>
    <xf numFmtId="164" fontId="9" fillId="6" borderId="0" xfId="0" applyNumberFormat="1" applyFont="1" applyFill="1" applyBorder="1" applyAlignment="1">
      <alignment horizontal="right"/>
    </xf>
    <xf numFmtId="164" fontId="9" fillId="6" borderId="12" xfId="0" applyNumberFormat="1" applyFont="1" applyFill="1" applyBorder="1" applyAlignment="1">
      <alignment horizontal="right"/>
    </xf>
    <xf numFmtId="164" fontId="10" fillId="0" borderId="11" xfId="0" applyNumberFormat="1" applyFont="1" applyFill="1" applyBorder="1" applyAlignment="1">
      <alignment horizontal="right"/>
    </xf>
    <xf numFmtId="164" fontId="10" fillId="0" borderId="0" xfId="0" applyNumberFormat="1" applyFont="1" applyFill="1" applyBorder="1" applyAlignment="1">
      <alignment horizontal="right"/>
    </xf>
    <xf numFmtId="164" fontId="10" fillId="0" borderId="12" xfId="0" applyNumberFormat="1" applyFont="1" applyFill="1" applyBorder="1" applyAlignment="1">
      <alignment horizontal="right"/>
    </xf>
    <xf numFmtId="164" fontId="10" fillId="0" borderId="13" xfId="0" applyNumberFormat="1" applyFont="1" applyFill="1" applyBorder="1" applyAlignment="1">
      <alignment horizontal="right"/>
    </xf>
    <xf numFmtId="164" fontId="10" fillId="0" borderId="14" xfId="0" applyNumberFormat="1" applyFont="1" applyFill="1" applyBorder="1" applyAlignment="1">
      <alignment horizontal="right"/>
    </xf>
    <xf numFmtId="164" fontId="10" fillId="0" borderId="15" xfId="0" applyNumberFormat="1" applyFont="1" applyFill="1" applyBorder="1" applyAlignment="1">
      <alignment horizontal="right"/>
    </xf>
    <xf numFmtId="164" fontId="9" fillId="5" borderId="6" xfId="0" applyNumberFormat="1" applyFont="1" applyFill="1" applyBorder="1"/>
    <xf numFmtId="164" fontId="9" fillId="5" borderId="11" xfId="0" applyNumberFormat="1" applyFont="1" applyFill="1" applyBorder="1" applyAlignment="1">
      <alignment horizontal="right"/>
    </xf>
    <xf numFmtId="164" fontId="9" fillId="0" borderId="7" xfId="0" applyNumberFormat="1" applyFont="1" applyBorder="1"/>
    <xf numFmtId="164" fontId="9" fillId="6" borderId="11" xfId="0" applyNumberFormat="1" applyFont="1" applyFill="1" applyBorder="1" applyAlignment="1">
      <alignment horizontal="right"/>
    </xf>
    <xf numFmtId="164" fontId="9" fillId="0" borderId="0" xfId="0" applyNumberFormat="1" applyFont="1" applyBorder="1"/>
    <xf numFmtId="164" fontId="9" fillId="0" borderId="14" xfId="0" applyNumberFormat="1" applyFont="1" applyFill="1" applyBorder="1" applyAlignment="1">
      <alignment horizontal="right"/>
    </xf>
    <xf numFmtId="164" fontId="9" fillId="0" borderId="15" xfId="0" applyNumberFormat="1" applyFont="1" applyFill="1" applyBorder="1" applyAlignment="1">
      <alignment horizontal="right"/>
    </xf>
    <xf numFmtId="164" fontId="9" fillId="5" borderId="0" xfId="0" applyNumberFormat="1" applyFont="1" applyFill="1" applyBorder="1" applyAlignment="1">
      <alignment horizontal="right"/>
    </xf>
    <xf numFmtId="0" fontId="9" fillId="0" borderId="5" xfId="0" applyFont="1" applyBorder="1"/>
    <xf numFmtId="164" fontId="9" fillId="0" borderId="8" xfId="0" applyNumberFormat="1" applyFont="1" applyBorder="1"/>
    <xf numFmtId="164" fontId="9" fillId="0" borderId="11" xfId="0" applyNumberFormat="1" applyFont="1" applyBorder="1"/>
    <xf numFmtId="164" fontId="9" fillId="5" borderId="11" xfId="0" applyNumberFormat="1" applyFont="1" applyFill="1" applyBorder="1"/>
    <xf numFmtId="164" fontId="10" fillId="0" borderId="11" xfId="0" applyNumberFormat="1" applyFont="1" applyBorder="1"/>
    <xf numFmtId="0" fontId="8" fillId="0" borderId="8" xfId="0" applyFont="1" applyBorder="1"/>
    <xf numFmtId="0" fontId="8" fillId="0" borderId="9" xfId="0" applyFont="1" applyBorder="1"/>
    <xf numFmtId="0" fontId="8" fillId="0" borderId="10" xfId="0" applyFont="1" applyFill="1" applyBorder="1"/>
    <xf numFmtId="164" fontId="9" fillId="6" borderId="11" xfId="0" applyNumberFormat="1" applyFont="1" applyFill="1" applyBorder="1"/>
    <xf numFmtId="164" fontId="10" fillId="0" borderId="13" xfId="0" applyNumberFormat="1" applyFont="1" applyBorder="1"/>
    <xf numFmtId="164" fontId="9" fillId="2" borderId="11" xfId="0" applyNumberFormat="1" applyFont="1" applyFill="1" applyBorder="1" applyAlignment="1">
      <alignment horizontal="right"/>
    </xf>
    <xf numFmtId="164" fontId="9" fillId="2" borderId="0" xfId="0" applyNumberFormat="1" applyFont="1" applyFill="1" applyBorder="1" applyAlignment="1">
      <alignment horizontal="right"/>
    </xf>
    <xf numFmtId="164" fontId="9" fillId="2" borderId="12" xfId="0" applyNumberFormat="1" applyFont="1" applyFill="1" applyBorder="1" applyAlignment="1">
      <alignment horizontal="right"/>
    </xf>
    <xf numFmtId="164" fontId="12" fillId="0" borderId="13" xfId="0" applyNumberFormat="1" applyFont="1" applyBorder="1"/>
    <xf numFmtId="164" fontId="12" fillId="0" borderId="14" xfId="0" applyNumberFormat="1" applyFont="1" applyBorder="1"/>
    <xf numFmtId="164" fontId="13" fillId="3" borderId="11" xfId="0" applyNumberFormat="1" applyFont="1" applyFill="1" applyBorder="1" applyAlignment="1">
      <alignment horizontal="right"/>
    </xf>
    <xf numFmtId="164" fontId="13" fillId="3" borderId="0" xfId="0" applyNumberFormat="1" applyFont="1" applyFill="1" applyBorder="1" applyAlignment="1">
      <alignment horizontal="right"/>
    </xf>
    <xf numFmtId="164" fontId="13" fillId="3" borderId="12" xfId="0" applyNumberFormat="1" applyFont="1" applyFill="1" applyBorder="1" applyAlignment="1">
      <alignment horizontal="right"/>
    </xf>
    <xf numFmtId="164" fontId="12" fillId="0" borderId="15" xfId="0" applyNumberFormat="1" applyFont="1" applyBorder="1"/>
    <xf numFmtId="164" fontId="9" fillId="5" borderId="8" xfId="0" applyNumberFormat="1" applyFont="1" applyFill="1" applyBorder="1" applyAlignment="1">
      <alignment horizontal="right"/>
    </xf>
    <xf numFmtId="164" fontId="9" fillId="5" borderId="12" xfId="0" applyNumberFormat="1" applyFont="1" applyFill="1" applyBorder="1" applyAlignment="1">
      <alignment horizontal="right"/>
    </xf>
    <xf numFmtId="164" fontId="9" fillId="2" borderId="11" xfId="0" applyNumberFormat="1" applyFont="1" applyFill="1" applyBorder="1"/>
    <xf numFmtId="164" fontId="13" fillId="3" borderId="11" xfId="0" applyNumberFormat="1" applyFont="1" applyFill="1" applyBorder="1"/>
    <xf numFmtId="164" fontId="10" fillId="6" borderId="11" xfId="0" applyNumberFormat="1" applyFont="1" applyFill="1" applyBorder="1"/>
    <xf numFmtId="164" fontId="10" fillId="6" borderId="11" xfId="0" applyNumberFormat="1" applyFont="1" applyFill="1" applyBorder="1" applyAlignment="1">
      <alignment horizontal="right"/>
    </xf>
    <xf numFmtId="164" fontId="10" fillId="6" borderId="0" xfId="0" applyNumberFormat="1" applyFont="1" applyFill="1" applyBorder="1" applyAlignment="1">
      <alignment horizontal="right"/>
    </xf>
    <xf numFmtId="0" fontId="14" fillId="0" borderId="5" xfId="0" applyFont="1" applyBorder="1"/>
    <xf numFmtId="0" fontId="15" fillId="0" borderId="8" xfId="0" applyFont="1" applyBorder="1"/>
    <xf numFmtId="0" fontId="15" fillId="0" borderId="9" xfId="0" applyFont="1" applyBorder="1"/>
    <xf numFmtId="0" fontId="15" fillId="0" borderId="10" xfId="0" applyFont="1" applyFill="1" applyBorder="1"/>
    <xf numFmtId="164" fontId="14" fillId="0" borderId="5" xfId="0" applyNumberFormat="1" applyFont="1" applyBorder="1"/>
    <xf numFmtId="164" fontId="14" fillId="0" borderId="9" xfId="0" applyNumberFormat="1" applyFont="1" applyFill="1" applyBorder="1" applyAlignment="1">
      <alignment horizontal="right"/>
    </xf>
    <xf numFmtId="164" fontId="14" fillId="0" borderId="10" xfId="0" applyNumberFormat="1" applyFont="1" applyFill="1" applyBorder="1" applyAlignment="1">
      <alignment horizontal="right"/>
    </xf>
    <xf numFmtId="164" fontId="14" fillId="0" borderId="6" xfId="0" applyNumberFormat="1" applyFont="1" applyBorder="1"/>
    <xf numFmtId="164" fontId="14" fillId="0" borderId="0" xfId="0" applyNumberFormat="1" applyFont="1" applyFill="1" applyBorder="1" applyAlignment="1">
      <alignment horizontal="right"/>
    </xf>
    <xf numFmtId="164" fontId="14" fillId="0" borderId="12" xfId="0" applyNumberFormat="1" applyFont="1" applyFill="1" applyBorder="1" applyAlignment="1">
      <alignment horizontal="right"/>
    </xf>
    <xf numFmtId="164" fontId="14" fillId="5" borderId="6" xfId="0" applyNumberFormat="1" applyFont="1" applyFill="1" applyBorder="1"/>
    <xf numFmtId="164" fontId="14" fillId="5" borderId="0" xfId="0" applyNumberFormat="1" applyFont="1" applyFill="1" applyBorder="1" applyAlignment="1">
      <alignment horizontal="right"/>
    </xf>
    <xf numFmtId="164" fontId="14" fillId="6" borderId="0" xfId="0" applyNumberFormat="1" applyFont="1" applyFill="1" applyBorder="1" applyAlignment="1">
      <alignment horizontal="right"/>
    </xf>
    <xf numFmtId="164" fontId="14" fillId="6" borderId="12" xfId="0" applyNumberFormat="1" applyFont="1" applyFill="1" applyBorder="1" applyAlignment="1">
      <alignment horizontal="right"/>
    </xf>
    <xf numFmtId="164" fontId="16" fillId="0" borderId="6" xfId="0" applyNumberFormat="1" applyFont="1" applyBorder="1"/>
    <xf numFmtId="164" fontId="16" fillId="0" borderId="0" xfId="0" applyNumberFormat="1" applyFont="1" applyFill="1" applyBorder="1" applyAlignment="1">
      <alignment horizontal="right"/>
    </xf>
    <xf numFmtId="164" fontId="16" fillId="0" borderId="12" xfId="0" applyNumberFormat="1" applyFont="1" applyFill="1" applyBorder="1" applyAlignment="1">
      <alignment horizontal="right"/>
    </xf>
    <xf numFmtId="0" fontId="0" fillId="0" borderId="0" xfId="0" applyBorder="1"/>
    <xf numFmtId="164" fontId="14" fillId="0" borderId="11" xfId="0" applyNumberFormat="1" applyFont="1" applyBorder="1"/>
    <xf numFmtId="164" fontId="16" fillId="0" borderId="11" xfId="0" applyNumberFormat="1" applyFont="1" applyBorder="1"/>
    <xf numFmtId="164" fontId="14" fillId="0" borderId="0" xfId="0" applyNumberFormat="1" applyFont="1" applyBorder="1"/>
    <xf numFmtId="164" fontId="16" fillId="0" borderId="7" xfId="0" applyNumberFormat="1" applyFont="1" applyBorder="1"/>
    <xf numFmtId="164" fontId="14" fillId="0" borderId="8" xfId="0" applyNumberFormat="1" applyFont="1" applyFill="1" applyBorder="1" applyAlignment="1">
      <alignment horizontal="right"/>
    </xf>
    <xf numFmtId="164" fontId="14" fillId="0" borderId="11" xfId="0" applyNumberFormat="1" applyFont="1" applyFill="1" applyBorder="1" applyAlignment="1">
      <alignment horizontal="right"/>
    </xf>
    <xf numFmtId="164" fontId="14" fillId="5" borderId="11" xfId="0" applyNumberFormat="1" applyFont="1" applyFill="1" applyBorder="1" applyAlignment="1">
      <alignment horizontal="right"/>
    </xf>
    <xf numFmtId="164" fontId="16" fillId="0" borderId="11" xfId="0" applyNumberFormat="1" applyFont="1" applyFill="1" applyBorder="1" applyAlignment="1">
      <alignment horizontal="right"/>
    </xf>
    <xf numFmtId="164" fontId="16" fillId="0" borderId="13" xfId="0" applyNumberFormat="1" applyFont="1" applyFill="1" applyBorder="1" applyAlignment="1">
      <alignment horizontal="right"/>
    </xf>
    <xf numFmtId="164" fontId="16" fillId="0" borderId="14" xfId="0" applyNumberFormat="1" applyFont="1" applyFill="1" applyBorder="1" applyAlignment="1">
      <alignment horizontal="right"/>
    </xf>
    <xf numFmtId="164" fontId="16" fillId="0" borderId="15" xfId="0" applyNumberFormat="1" applyFont="1" applyFill="1" applyBorder="1" applyAlignment="1">
      <alignment horizontal="right"/>
    </xf>
    <xf numFmtId="164" fontId="14" fillId="0" borderId="7" xfId="0" applyNumberFormat="1" applyFont="1" applyBorder="1"/>
    <xf numFmtId="164" fontId="14" fillId="0" borderId="14" xfId="0" applyNumberFormat="1" applyFont="1" applyFill="1" applyBorder="1" applyAlignment="1">
      <alignment horizontal="right"/>
    </xf>
    <xf numFmtId="164" fontId="14" fillId="0" borderId="15" xfId="0" applyNumberFormat="1" applyFont="1" applyFill="1" applyBorder="1" applyAlignment="1">
      <alignment horizontal="right"/>
    </xf>
    <xf numFmtId="164" fontId="17" fillId="0" borderId="0" xfId="0" applyNumberFormat="1" applyFont="1"/>
    <xf numFmtId="164" fontId="17" fillId="0" borderId="0" xfId="0" applyNumberFormat="1" applyFont="1" applyFill="1" applyAlignment="1">
      <alignment horizontal="right"/>
    </xf>
    <xf numFmtId="0" fontId="14" fillId="0" borderId="1" xfId="0" applyFont="1" applyBorder="1"/>
    <xf numFmtId="164" fontId="14" fillId="6" borderId="11" xfId="0" applyNumberFormat="1" applyFont="1" applyFill="1" applyBorder="1"/>
    <xf numFmtId="164" fontId="14" fillId="6" borderId="11" xfId="0" applyNumberFormat="1" applyFont="1" applyFill="1" applyBorder="1" applyAlignment="1">
      <alignment horizontal="right"/>
    </xf>
    <xf numFmtId="164" fontId="16" fillId="6" borderId="11" xfId="0" applyNumberFormat="1" applyFont="1" applyFill="1" applyBorder="1"/>
    <xf numFmtId="164" fontId="16" fillId="6" borderId="11" xfId="0" applyNumberFormat="1" applyFont="1" applyFill="1" applyBorder="1" applyAlignment="1">
      <alignment horizontal="right"/>
    </xf>
    <xf numFmtId="164" fontId="16" fillId="6" borderId="0" xfId="0" applyNumberFormat="1" applyFont="1" applyFill="1" applyBorder="1" applyAlignment="1">
      <alignment horizontal="right"/>
    </xf>
    <xf numFmtId="164" fontId="16" fillId="6" borderId="12" xfId="0" applyNumberFormat="1" applyFont="1" applyFill="1" applyBorder="1" applyAlignment="1">
      <alignment horizontal="right"/>
    </xf>
    <xf numFmtId="164" fontId="14" fillId="5" borderId="12" xfId="0" applyNumberFormat="1" applyFont="1" applyFill="1" applyBorder="1" applyAlignment="1">
      <alignment horizontal="right"/>
    </xf>
    <xf numFmtId="164" fontId="16" fillId="0" borderId="13" xfId="0" applyNumberFormat="1" applyFont="1" applyBorder="1"/>
    <xf numFmtId="164" fontId="18" fillId="0" borderId="0" xfId="0" applyNumberFormat="1" applyFont="1"/>
    <xf numFmtId="164" fontId="18" fillId="0" borderId="0" xfId="0" applyNumberFormat="1" applyFont="1" applyFill="1" applyAlignment="1">
      <alignment horizontal="right"/>
    </xf>
    <xf numFmtId="0" fontId="15" fillId="0" borderId="2" xfId="0" applyFont="1" applyBorder="1"/>
    <xf numFmtId="0" fontId="15" fillId="0" borderId="3" xfId="0" applyFont="1" applyBorder="1"/>
    <xf numFmtId="0" fontId="15" fillId="0" borderId="4" xfId="0" applyFont="1" applyFill="1" applyBorder="1"/>
    <xf numFmtId="164" fontId="14" fillId="0" borderId="13" xfId="0" applyNumberFormat="1" applyFont="1" applyFill="1" applyBorder="1" applyAlignment="1">
      <alignment horizontal="right"/>
    </xf>
    <xf numFmtId="164" fontId="14" fillId="2" borderId="6" xfId="0" applyNumberFormat="1" applyFont="1" applyFill="1" applyBorder="1"/>
    <xf numFmtId="164" fontId="14" fillId="2" borderId="11" xfId="0" applyNumberFormat="1" applyFont="1" applyFill="1" applyBorder="1" applyAlignment="1">
      <alignment horizontal="right"/>
    </xf>
    <xf numFmtId="164" fontId="14" fillId="2" borderId="0" xfId="0" applyNumberFormat="1" applyFont="1" applyFill="1" applyBorder="1" applyAlignment="1">
      <alignment horizontal="right"/>
    </xf>
    <xf numFmtId="164" fontId="14" fillId="2" borderId="12" xfId="0" applyNumberFormat="1" applyFont="1" applyFill="1" applyBorder="1" applyAlignment="1">
      <alignment horizontal="right"/>
    </xf>
    <xf numFmtId="164" fontId="19" fillId="3" borderId="6" xfId="0" applyNumberFormat="1" applyFont="1" applyFill="1" applyBorder="1"/>
    <xf numFmtId="164" fontId="19" fillId="3" borderId="11" xfId="0" applyNumberFormat="1" applyFont="1" applyFill="1" applyBorder="1" applyAlignment="1">
      <alignment horizontal="right"/>
    </xf>
    <xf numFmtId="164" fontId="19" fillId="3" borderId="0" xfId="0" applyNumberFormat="1" applyFont="1" applyFill="1" applyBorder="1" applyAlignment="1">
      <alignment horizontal="right"/>
    </xf>
    <xf numFmtId="164" fontId="19" fillId="3" borderId="12" xfId="0" applyNumberFormat="1" applyFont="1" applyFill="1" applyBorder="1" applyAlignment="1">
      <alignment horizontal="right"/>
    </xf>
    <xf numFmtId="164" fontId="20" fillId="0" borderId="13" xfId="0" applyNumberFormat="1" applyFont="1" applyBorder="1"/>
    <xf numFmtId="164" fontId="20" fillId="0" borderId="14" xfId="0" applyNumberFormat="1" applyFont="1" applyBorder="1"/>
    <xf numFmtId="164" fontId="20" fillId="0" borderId="15" xfId="0" applyNumberFormat="1" applyFont="1" applyBorder="1"/>
    <xf numFmtId="164" fontId="14" fillId="6" borderId="6" xfId="0" applyNumberFormat="1" applyFont="1" applyFill="1" applyBorder="1"/>
    <xf numFmtId="164" fontId="16" fillId="6" borderId="6" xfId="0" applyNumberFormat="1" applyFont="1" applyFill="1" applyBorder="1"/>
    <xf numFmtId="164" fontId="14" fillId="2" borderId="1" xfId="0" applyNumberFormat="1" applyFont="1" applyFill="1" applyBorder="1"/>
    <xf numFmtId="164" fontId="14" fillId="2" borderId="2" xfId="0" applyNumberFormat="1" applyFont="1" applyFill="1" applyBorder="1" applyAlignment="1">
      <alignment horizontal="right"/>
    </xf>
    <xf numFmtId="164" fontId="14" fillId="2" borderId="3" xfId="0" applyNumberFormat="1" applyFont="1" applyFill="1" applyBorder="1" applyAlignment="1">
      <alignment horizontal="right"/>
    </xf>
    <xf numFmtId="164" fontId="14" fillId="2" borderId="4" xfId="0" applyNumberFormat="1" applyFont="1" applyFill="1" applyBorder="1" applyAlignment="1">
      <alignment horizontal="right"/>
    </xf>
    <xf numFmtId="164" fontId="19" fillId="4" borderId="0" xfId="0" applyNumberFormat="1" applyFont="1" applyFill="1" applyBorder="1" applyAlignment="1">
      <alignment horizontal="right"/>
    </xf>
    <xf numFmtId="164" fontId="19" fillId="4" borderId="0" xfId="0" applyNumberFormat="1" applyFont="1" applyFill="1" applyBorder="1"/>
    <xf numFmtId="0" fontId="6" fillId="4" borderId="0" xfId="0" applyFont="1" applyFill="1" applyBorder="1"/>
    <xf numFmtId="164" fontId="19" fillId="3" borderId="13" xfId="0" applyNumberFormat="1" applyFont="1" applyFill="1" applyBorder="1" applyAlignment="1">
      <alignment horizontal="right"/>
    </xf>
    <xf numFmtId="164" fontId="19" fillId="3" borderId="14" xfId="0" applyNumberFormat="1" applyFont="1" applyFill="1" applyBorder="1" applyAlignment="1">
      <alignment horizontal="right"/>
    </xf>
    <xf numFmtId="164" fontId="19" fillId="3" borderId="15" xfId="0" applyNumberFormat="1" applyFont="1" applyFill="1" applyBorder="1" applyAlignment="1">
      <alignment horizontal="right"/>
    </xf>
    <xf numFmtId="164" fontId="21" fillId="5" borderId="6" xfId="0" applyNumberFormat="1" applyFont="1" applyFill="1" applyBorder="1"/>
    <xf numFmtId="164" fontId="21" fillId="6" borderId="6" xfId="0" applyNumberFormat="1" applyFont="1" applyFill="1" applyBorder="1"/>
    <xf numFmtId="164" fontId="14" fillId="0" borderId="0" xfId="0" applyNumberFormat="1" applyFont="1"/>
    <xf numFmtId="164" fontId="21" fillId="6" borderId="8" xfId="0" applyNumberFormat="1" applyFont="1" applyFill="1" applyBorder="1" applyAlignment="1">
      <alignment horizontal="right"/>
    </xf>
    <xf numFmtId="164" fontId="21" fillId="6" borderId="9" xfId="0" applyNumberFormat="1" applyFont="1" applyFill="1" applyBorder="1" applyAlignment="1">
      <alignment horizontal="right"/>
    </xf>
    <xf numFmtId="164" fontId="21" fillId="6" borderId="10" xfId="0" applyNumberFormat="1" applyFont="1" applyFill="1" applyBorder="1" applyAlignment="1">
      <alignment horizontal="right"/>
    </xf>
    <xf numFmtId="164" fontId="21" fillId="6" borderId="11" xfId="0" applyNumberFormat="1" applyFont="1" applyFill="1" applyBorder="1" applyAlignment="1">
      <alignment horizontal="right"/>
    </xf>
    <xf numFmtId="164" fontId="21" fillId="6" borderId="0" xfId="0" applyNumberFormat="1" applyFont="1" applyFill="1" applyBorder="1" applyAlignment="1">
      <alignment horizontal="right"/>
    </xf>
    <xf numFmtId="164" fontId="21" fillId="6" borderId="12" xfId="0" applyNumberFormat="1" applyFont="1" applyFill="1" applyBorder="1" applyAlignment="1">
      <alignment horizontal="right"/>
    </xf>
    <xf numFmtId="164" fontId="11" fillId="5" borderId="11" xfId="0" applyNumberFormat="1" applyFont="1" applyFill="1" applyBorder="1"/>
    <xf numFmtId="164" fontId="11" fillId="5" borderId="8" xfId="0" applyNumberFormat="1" applyFont="1" applyFill="1" applyBorder="1" applyAlignment="1">
      <alignment horizontal="right"/>
    </xf>
    <xf numFmtId="164" fontId="11" fillId="5" borderId="9" xfId="0" applyNumberFormat="1" applyFont="1" applyFill="1" applyBorder="1" applyAlignment="1">
      <alignment horizontal="right"/>
    </xf>
    <xf numFmtId="164" fontId="11" fillId="5" borderId="10" xfId="0" applyNumberFormat="1" applyFont="1" applyFill="1" applyBorder="1" applyAlignment="1">
      <alignment horizontal="right"/>
    </xf>
    <xf numFmtId="164" fontId="11" fillId="5" borderId="11" xfId="0" applyNumberFormat="1" applyFont="1" applyFill="1" applyBorder="1" applyAlignment="1">
      <alignment horizontal="right"/>
    </xf>
    <xf numFmtId="164" fontId="11" fillId="5" borderId="0" xfId="0" applyNumberFormat="1" applyFont="1" applyFill="1" applyBorder="1" applyAlignment="1">
      <alignment horizontal="right"/>
    </xf>
    <xf numFmtId="164" fontId="11" fillId="5" borderId="12" xfId="0" applyNumberFormat="1" applyFont="1" applyFill="1" applyBorder="1" applyAlignment="1">
      <alignment horizontal="right"/>
    </xf>
    <xf numFmtId="164" fontId="11" fillId="5" borderId="13" xfId="0" applyNumberFormat="1" applyFont="1" applyFill="1" applyBorder="1" applyAlignment="1">
      <alignment horizontal="right"/>
    </xf>
    <xf numFmtId="164" fontId="11" fillId="5" borderId="14" xfId="0" applyNumberFormat="1" applyFont="1" applyFill="1" applyBorder="1" applyAlignment="1">
      <alignment horizontal="right"/>
    </xf>
    <xf numFmtId="164" fontId="11" fillId="5" borderId="15" xfId="0" applyNumberFormat="1" applyFont="1" applyFill="1" applyBorder="1" applyAlignment="1">
      <alignment horizontal="right"/>
    </xf>
    <xf numFmtId="164" fontId="11" fillId="4" borderId="8" xfId="0" applyNumberFormat="1" applyFont="1" applyFill="1" applyBorder="1"/>
    <xf numFmtId="164" fontId="11" fillId="6" borderId="11" xfId="0" applyNumberFormat="1" applyFont="1" applyFill="1" applyBorder="1"/>
    <xf numFmtId="164" fontId="11" fillId="6" borderId="13" xfId="0" applyNumberFormat="1" applyFont="1" applyFill="1" applyBorder="1"/>
    <xf numFmtId="164" fontId="14" fillId="0" borderId="8" xfId="0" applyNumberFormat="1" applyFont="1" applyBorder="1"/>
    <xf numFmtId="164" fontId="14" fillId="2" borderId="11" xfId="0" applyNumberFormat="1" applyFont="1" applyFill="1" applyBorder="1"/>
    <xf numFmtId="164" fontId="19" fillId="3" borderId="13" xfId="0" applyNumberFormat="1" applyFont="1" applyFill="1" applyBorder="1"/>
    <xf numFmtId="164" fontId="21" fillId="6" borderId="13" xfId="0" applyNumberFormat="1" applyFont="1" applyFill="1" applyBorder="1" applyAlignment="1">
      <alignment horizontal="right"/>
    </xf>
    <xf numFmtId="164" fontId="21" fillId="6" borderId="14" xfId="0" applyNumberFormat="1" applyFont="1" applyFill="1" applyBorder="1" applyAlignment="1">
      <alignment horizontal="right"/>
    </xf>
    <xf numFmtId="164" fontId="21" fillId="6" borderId="15" xfId="0" applyNumberFormat="1" applyFont="1" applyFill="1" applyBorder="1" applyAlignment="1">
      <alignment horizontal="right"/>
    </xf>
    <xf numFmtId="164" fontId="21" fillId="6" borderId="7" xfId="0" applyNumberFormat="1" applyFont="1" applyFill="1" applyBorder="1"/>
    <xf numFmtId="164" fontId="21" fillId="6" borderId="5" xfId="0" applyNumberFormat="1" applyFont="1" applyFill="1" applyBorder="1"/>
    <xf numFmtId="164" fontId="14" fillId="6" borderId="8" xfId="0" applyNumberFormat="1" applyFont="1" applyFill="1" applyBorder="1" applyAlignment="1">
      <alignment horizontal="right"/>
    </xf>
    <xf numFmtId="164" fontId="14" fillId="6" borderId="9" xfId="0" applyNumberFormat="1" applyFont="1" applyFill="1" applyBorder="1" applyAlignment="1">
      <alignment horizontal="right"/>
    </xf>
    <xf numFmtId="164" fontId="14" fillId="6" borderId="10" xfId="0" applyNumberFormat="1" applyFont="1" applyFill="1" applyBorder="1" applyAlignment="1">
      <alignment horizontal="right"/>
    </xf>
    <xf numFmtId="164" fontId="14" fillId="6" borderId="8" xfId="0" applyNumberFormat="1" applyFont="1" applyFill="1" applyBorder="1"/>
    <xf numFmtId="164" fontId="14" fillId="6" borderId="0" xfId="0" applyNumberFormat="1" applyFont="1" applyFill="1" applyBorder="1"/>
    <xf numFmtId="164" fontId="14" fillId="6" borderId="12" xfId="0" applyNumberFormat="1" applyFont="1" applyFill="1" applyBorder="1"/>
    <xf numFmtId="164" fontId="14" fillId="6" borderId="13" xfId="0" applyNumberFormat="1" applyFont="1" applyFill="1" applyBorder="1" applyAlignment="1">
      <alignment horizontal="right"/>
    </xf>
    <xf numFmtId="164" fontId="14" fillId="6" borderId="14" xfId="0" applyNumberFormat="1" applyFont="1" applyFill="1" applyBorder="1" applyAlignment="1">
      <alignment horizontal="right"/>
    </xf>
    <xf numFmtId="164" fontId="14" fillId="6" borderId="15" xfId="0" applyNumberFormat="1" applyFont="1" applyFill="1" applyBorder="1" applyAlignment="1">
      <alignment horizontal="right"/>
    </xf>
    <xf numFmtId="164" fontId="20" fillId="0" borderId="0" xfId="0" applyNumberFormat="1" applyFont="1" applyBorder="1"/>
  </cellXfs>
  <cellStyles count="2">
    <cellStyle name="Excel.Chart"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92"/>
  <sheetViews>
    <sheetView zoomScale="80" zoomScaleNormal="80" workbookViewId="0">
      <selection activeCell="D5" sqref="D5"/>
    </sheetView>
  </sheetViews>
  <sheetFormatPr baseColWidth="10" defaultRowHeight="15" x14ac:dyDescent="0.25"/>
  <cols>
    <col min="1" max="1" width="8.7109375" customWidth="1"/>
    <col min="2" max="2" width="74.140625" customWidth="1"/>
    <col min="32" max="32" width="11.42578125" style="9"/>
  </cols>
  <sheetData>
    <row r="1" spans="1:32" x14ac:dyDescent="0.25">
      <c r="A1" s="1" t="s">
        <v>0</v>
      </c>
    </row>
    <row r="2" spans="1:32" x14ac:dyDescent="0.25">
      <c r="A2" s="1"/>
    </row>
    <row r="3" spans="1:32" x14ac:dyDescent="0.25">
      <c r="C3" s="1">
        <v>1995</v>
      </c>
      <c r="D3" s="1">
        <v>1996</v>
      </c>
      <c r="E3" s="1">
        <v>1997</v>
      </c>
      <c r="F3" s="1">
        <v>1998</v>
      </c>
      <c r="G3" s="1">
        <v>1999</v>
      </c>
      <c r="H3" s="1">
        <v>2000</v>
      </c>
      <c r="I3" s="1">
        <v>2001</v>
      </c>
      <c r="J3" s="1">
        <v>2002</v>
      </c>
      <c r="K3" s="1">
        <v>2003</v>
      </c>
      <c r="L3" s="1">
        <v>2004</v>
      </c>
      <c r="M3" s="1">
        <v>2005</v>
      </c>
      <c r="N3" s="1">
        <v>2006</v>
      </c>
      <c r="O3" s="1">
        <v>2007</v>
      </c>
      <c r="P3" s="1">
        <v>2008</v>
      </c>
      <c r="Q3" s="1">
        <v>2009</v>
      </c>
      <c r="R3" s="1">
        <v>2010</v>
      </c>
      <c r="S3" s="1">
        <v>2011</v>
      </c>
      <c r="T3" s="1">
        <v>2012</v>
      </c>
      <c r="U3" s="1">
        <v>2013</v>
      </c>
      <c r="V3" s="1">
        <v>2014</v>
      </c>
      <c r="W3" s="1">
        <v>2015</v>
      </c>
      <c r="X3" s="1">
        <v>2016</v>
      </c>
      <c r="Y3" s="1">
        <v>2017</v>
      </c>
      <c r="Z3" s="1">
        <v>2018</v>
      </c>
      <c r="AA3" s="1">
        <v>2019</v>
      </c>
      <c r="AB3" s="1">
        <v>2020</v>
      </c>
      <c r="AC3" s="1">
        <v>2021</v>
      </c>
      <c r="AD3" s="1">
        <v>2022</v>
      </c>
      <c r="AE3" s="1">
        <v>2023</v>
      </c>
      <c r="AF3" s="10">
        <v>2024</v>
      </c>
    </row>
    <row r="4" spans="1:32" x14ac:dyDescent="0.25">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x14ac:dyDescent="0.25">
      <c r="B5" s="2" t="s">
        <v>1</v>
      </c>
      <c r="C5" s="3">
        <v>89.583300000000008</v>
      </c>
      <c r="D5" s="3">
        <v>96.341899999999995</v>
      </c>
      <c r="E5" s="3">
        <v>99.158699999999996</v>
      </c>
      <c r="F5" s="3">
        <v>102.0457</v>
      </c>
      <c r="G5" s="3">
        <v>106.1451</v>
      </c>
      <c r="H5" s="3">
        <v>107.3327</v>
      </c>
      <c r="I5" s="3">
        <v>108.75139999999999</v>
      </c>
      <c r="J5" s="3">
        <v>110.5804</v>
      </c>
      <c r="K5" s="3">
        <v>113.74930000000001</v>
      </c>
      <c r="L5" s="3">
        <v>120.32299999999999</v>
      </c>
      <c r="M5" s="3">
        <v>126.72239999999999</v>
      </c>
      <c r="N5" s="3">
        <v>131.78100000000001</v>
      </c>
      <c r="O5" s="3">
        <v>136.67400000000001</v>
      </c>
      <c r="P5" s="3">
        <v>137.80549999999999</v>
      </c>
      <c r="Q5" s="3">
        <v>130.58010000000002</v>
      </c>
      <c r="R5" s="3">
        <v>135.8331</v>
      </c>
      <c r="S5" s="3">
        <v>140.84810000000002</v>
      </c>
      <c r="T5" s="3">
        <v>142.8391</v>
      </c>
      <c r="U5" s="3">
        <v>144.91800000000001</v>
      </c>
      <c r="V5" s="3">
        <v>148.922</v>
      </c>
      <c r="W5" s="3">
        <v>152.167</v>
      </c>
      <c r="X5" s="3">
        <v>154.96700000000001</v>
      </c>
      <c r="Y5" s="3">
        <v>162.452</v>
      </c>
      <c r="Z5" s="3">
        <v>168.17699999999999</v>
      </c>
      <c r="AA5" s="3">
        <v>174.42400000000001</v>
      </c>
      <c r="AB5" s="3">
        <v>162.09</v>
      </c>
      <c r="AC5" s="3">
        <v>185.35</v>
      </c>
      <c r="AD5" s="3">
        <v>199.27199999999999</v>
      </c>
      <c r="AE5" s="3">
        <v>206.04900000000001</v>
      </c>
      <c r="AF5" s="3">
        <v>206.33199999999999</v>
      </c>
    </row>
    <row r="6" spans="1:32" x14ac:dyDescent="0.25">
      <c r="B6" s="2"/>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x14ac:dyDescent="0.25">
      <c r="B7" s="2" t="s">
        <v>2</v>
      </c>
      <c r="C7" s="3">
        <v>1.7757000000000001</v>
      </c>
      <c r="D7" s="3">
        <v>1.5326000000000002</v>
      </c>
      <c r="E7" s="3">
        <v>1.7201</v>
      </c>
      <c r="F7" s="3">
        <v>1.6189</v>
      </c>
      <c r="G7" s="3">
        <v>1.6180000000000001</v>
      </c>
      <c r="H7" s="3">
        <v>1.8106</v>
      </c>
      <c r="I7" s="3">
        <v>1.752</v>
      </c>
      <c r="J7" s="3">
        <v>1.6244000000000001</v>
      </c>
      <c r="K7" s="3">
        <v>1.5834999999999999</v>
      </c>
      <c r="L7" s="3">
        <v>1.7227000000000001</v>
      </c>
      <c r="M7" s="3">
        <v>1.9854000000000001</v>
      </c>
      <c r="N7" s="3">
        <v>2.0270000000000001</v>
      </c>
      <c r="O7" s="3">
        <v>2.1829999999999998</v>
      </c>
      <c r="P7" s="3">
        <v>2.1459999999999999</v>
      </c>
      <c r="Q7" s="3">
        <v>1.9910000000000001</v>
      </c>
      <c r="R7" s="3">
        <v>2.2810000000000001</v>
      </c>
      <c r="S7" s="3">
        <v>2.6640000000000001</v>
      </c>
      <c r="T7" s="3">
        <v>2.5009999999999999</v>
      </c>
      <c r="U7" s="3">
        <v>2.5259999999999998</v>
      </c>
      <c r="V7" s="3">
        <v>2.4500000000000002</v>
      </c>
      <c r="W7" s="3">
        <v>2.5489999999999999</v>
      </c>
      <c r="X7" s="3">
        <v>2.4569999999999999</v>
      </c>
      <c r="Y7" s="3">
        <v>2.5259999999999998</v>
      </c>
      <c r="Z7" s="3">
        <v>2.6869999999999998</v>
      </c>
      <c r="AA7" s="3">
        <v>2.6909999999999998</v>
      </c>
      <c r="AB7" s="3">
        <v>2.5070000000000001</v>
      </c>
      <c r="AC7" s="3">
        <v>2.657</v>
      </c>
      <c r="AD7" s="3">
        <v>3.6619999999999999</v>
      </c>
      <c r="AE7" s="3">
        <v>3.36</v>
      </c>
      <c r="AF7" s="3">
        <v>3.2970000000000002</v>
      </c>
    </row>
    <row r="8" spans="1:32" x14ac:dyDescent="0.25">
      <c r="B8" s="2" t="s">
        <v>3</v>
      </c>
      <c r="C8" s="3">
        <v>1.4766000000000001</v>
      </c>
      <c r="D8" s="3">
        <v>1.2881000000000002</v>
      </c>
      <c r="E8" s="3">
        <v>1.4522999999999999</v>
      </c>
      <c r="F8" s="3">
        <v>1.3447</v>
      </c>
      <c r="G8" s="3">
        <v>1.3147</v>
      </c>
      <c r="H8" s="3">
        <v>1.4910000000000001</v>
      </c>
      <c r="I8" s="3">
        <v>1.4073</v>
      </c>
      <c r="J8" s="3">
        <v>1.2667999999999999</v>
      </c>
      <c r="K8" s="3">
        <v>1.2415</v>
      </c>
      <c r="L8" s="3">
        <v>1.347</v>
      </c>
      <c r="M8" s="3">
        <v>1.5877999999999999</v>
      </c>
      <c r="N8" s="3">
        <v>1.6591</v>
      </c>
      <c r="O8" s="3">
        <v>1.8022</v>
      </c>
      <c r="P8" s="3">
        <v>1.7738</v>
      </c>
      <c r="Q8" s="3">
        <v>1.627</v>
      </c>
      <c r="R8" s="3">
        <v>1.917</v>
      </c>
      <c r="S8" s="3">
        <v>2.0310000000000001</v>
      </c>
      <c r="T8" s="3">
        <v>2.048</v>
      </c>
      <c r="U8" s="3">
        <v>2.0070000000000001</v>
      </c>
      <c r="V8" s="3">
        <v>1.992</v>
      </c>
      <c r="W8" s="3">
        <v>2.097</v>
      </c>
      <c r="X8" s="3">
        <v>1.984</v>
      </c>
      <c r="Y8" s="3">
        <v>2.073</v>
      </c>
      <c r="Z8" s="3">
        <v>2.234</v>
      </c>
      <c r="AA8" s="3">
        <v>2.218</v>
      </c>
      <c r="AB8" s="3">
        <v>2.0659999999999998</v>
      </c>
      <c r="AC8" s="3">
        <v>2.1230000000000002</v>
      </c>
      <c r="AD8" s="3">
        <v>3.0129999999999999</v>
      </c>
      <c r="AE8" s="3">
        <v>2.6880000000000002</v>
      </c>
      <c r="AF8" s="3">
        <v>2.6</v>
      </c>
    </row>
    <row r="9" spans="1:32" x14ac:dyDescent="0.25">
      <c r="B9" s="2"/>
      <c r="C9" s="3"/>
      <c r="D9" s="3"/>
      <c r="E9" s="3"/>
      <c r="F9" s="3"/>
      <c r="G9" s="3"/>
      <c r="H9" s="3"/>
      <c r="I9" s="3"/>
      <c r="J9" s="3"/>
      <c r="K9" s="3"/>
      <c r="L9" s="3"/>
      <c r="M9" s="3"/>
      <c r="N9" s="3"/>
      <c r="O9" s="3"/>
      <c r="P9" s="3"/>
      <c r="Q9" s="3"/>
      <c r="R9" s="3"/>
      <c r="S9" s="3"/>
      <c r="T9" s="3"/>
      <c r="U9" s="3"/>
      <c r="V9" s="3"/>
      <c r="W9" s="3"/>
      <c r="X9" s="3"/>
      <c r="Y9" s="3"/>
      <c r="Z9" s="3"/>
      <c r="AA9" s="3"/>
      <c r="AB9" s="3"/>
      <c r="AC9" s="3"/>
      <c r="AD9" s="3"/>
      <c r="AE9" s="3"/>
      <c r="AF9" s="3"/>
    </row>
    <row r="10" spans="1:32" x14ac:dyDescent="0.25">
      <c r="B10" s="2" t="s">
        <v>4</v>
      </c>
      <c r="C10" s="3">
        <v>51.794599999999996</v>
      </c>
      <c r="D10" s="3">
        <v>53.090800000000002</v>
      </c>
      <c r="E10" s="3">
        <v>55.087799999999994</v>
      </c>
      <c r="F10" s="3">
        <v>57.8917</v>
      </c>
      <c r="G10" s="3">
        <v>59.384999999999998</v>
      </c>
      <c r="H10" s="3">
        <v>60.619399999999999</v>
      </c>
      <c r="I10" s="3">
        <v>60.787500000000001</v>
      </c>
      <c r="J10" s="3">
        <v>64.955399999999997</v>
      </c>
      <c r="K10" s="3">
        <v>65.346999999999994</v>
      </c>
      <c r="L10" s="3">
        <v>68.470799999999997</v>
      </c>
      <c r="M10" s="3">
        <v>69.913599999999988</v>
      </c>
      <c r="N10" s="3">
        <v>72.97590000000001</v>
      </c>
      <c r="O10" s="3">
        <v>73.515000000000001</v>
      </c>
      <c r="P10" s="3">
        <v>73.703500000000005</v>
      </c>
      <c r="Q10" s="3">
        <v>71.959000000000003</v>
      </c>
      <c r="R10" s="3">
        <v>76.239000000000004</v>
      </c>
      <c r="S10" s="3">
        <v>83.004000000000005</v>
      </c>
      <c r="T10" s="3">
        <v>86.295000000000002</v>
      </c>
      <c r="U10" s="3">
        <v>88.738</v>
      </c>
      <c r="V10" s="3">
        <v>90.694999999999993</v>
      </c>
      <c r="W10" s="3">
        <v>97.1</v>
      </c>
      <c r="X10" s="3">
        <v>101.596</v>
      </c>
      <c r="Y10" s="3">
        <v>108.137</v>
      </c>
      <c r="Z10" s="3">
        <v>114.261</v>
      </c>
      <c r="AA10" s="3">
        <v>117.152</v>
      </c>
      <c r="AB10" s="3">
        <v>111.075</v>
      </c>
      <c r="AC10" s="3">
        <v>122.059</v>
      </c>
      <c r="AD10" s="3">
        <v>119.11799999999999</v>
      </c>
      <c r="AE10" s="3">
        <v>111.84399999999999</v>
      </c>
      <c r="AF10" s="3">
        <v>117.626</v>
      </c>
    </row>
    <row r="11" spans="1:32" x14ac:dyDescent="0.25">
      <c r="B11" s="2" t="s">
        <v>5</v>
      </c>
      <c r="C11" s="3">
        <v>21.759</v>
      </c>
      <c r="D11" s="3">
        <v>22.527999999999999</v>
      </c>
      <c r="E11" s="3">
        <v>23.042999999999999</v>
      </c>
      <c r="F11" s="3">
        <v>24.152000000000001</v>
      </c>
      <c r="G11" s="3">
        <v>24.492999999999999</v>
      </c>
      <c r="H11" s="3">
        <v>24.154</v>
      </c>
      <c r="I11" s="3">
        <v>23.111000000000001</v>
      </c>
      <c r="J11" s="3">
        <v>24.021999999999998</v>
      </c>
      <c r="K11" s="3">
        <v>24.119</v>
      </c>
      <c r="L11" s="3">
        <v>24.946000000000002</v>
      </c>
      <c r="M11" s="3">
        <v>24.553000000000001</v>
      </c>
      <c r="N11" s="3">
        <v>24.923999999999999</v>
      </c>
      <c r="O11" s="3">
        <v>24.683</v>
      </c>
      <c r="P11" s="3">
        <v>24.213999999999999</v>
      </c>
      <c r="Q11" s="3">
        <v>23.920999999999999</v>
      </c>
      <c r="R11" s="3">
        <v>23.844999999999999</v>
      </c>
      <c r="S11" s="3">
        <v>24.140999999999998</v>
      </c>
      <c r="T11" s="3">
        <v>23.751000000000001</v>
      </c>
      <c r="U11" s="3">
        <v>23.91</v>
      </c>
      <c r="V11" s="3">
        <v>23.992999999999999</v>
      </c>
      <c r="W11" s="3">
        <v>26.536000000000001</v>
      </c>
      <c r="X11" s="3">
        <v>28.324000000000002</v>
      </c>
      <c r="Y11" s="3">
        <v>29.98</v>
      </c>
      <c r="Z11" s="3">
        <v>32.273000000000003</v>
      </c>
      <c r="AA11" s="3">
        <v>31.794</v>
      </c>
      <c r="AB11" s="3">
        <v>26.702999999999999</v>
      </c>
      <c r="AC11" s="3">
        <v>30.564</v>
      </c>
      <c r="AD11" s="3">
        <v>30.946000000000002</v>
      </c>
      <c r="AE11" s="3">
        <v>30.289000000000001</v>
      </c>
      <c r="AF11" s="3">
        <v>30.175999999999998</v>
      </c>
    </row>
    <row r="12" spans="1:32" x14ac:dyDescent="0.25">
      <c r="B12" s="2" t="s">
        <v>6</v>
      </c>
      <c r="C12" s="3">
        <v>1.2909999999999999</v>
      </c>
      <c r="D12" s="3">
        <v>1.395</v>
      </c>
      <c r="E12" s="3">
        <v>1.359</v>
      </c>
      <c r="F12" s="3">
        <v>1.2070000000000001</v>
      </c>
      <c r="G12" s="3">
        <v>1.2450000000000001</v>
      </c>
      <c r="H12" s="3">
        <v>1.2849999999999999</v>
      </c>
      <c r="I12" s="3">
        <v>1.2350000000000001</v>
      </c>
      <c r="J12" s="3">
        <v>2.5830000000000002</v>
      </c>
      <c r="K12" s="3">
        <v>2.5270000000000001</v>
      </c>
      <c r="L12" s="3">
        <v>3.012</v>
      </c>
      <c r="M12" s="3">
        <v>3.09</v>
      </c>
      <c r="N12" s="3">
        <v>3.177</v>
      </c>
      <c r="O12" s="3">
        <v>2.99</v>
      </c>
      <c r="P12" s="3">
        <v>3.2490000000000001</v>
      </c>
      <c r="Q12" s="3">
        <v>3.39</v>
      </c>
      <c r="R12" s="3">
        <v>3.7170000000000001</v>
      </c>
      <c r="S12" s="3">
        <v>4.7779999999999996</v>
      </c>
      <c r="T12" s="3">
        <v>5.5730000000000004</v>
      </c>
      <c r="U12" s="3">
        <v>7.2530000000000001</v>
      </c>
      <c r="V12" s="3">
        <v>7.6840000000000002</v>
      </c>
      <c r="W12" s="3">
        <v>8.7029999999999994</v>
      </c>
      <c r="X12" s="3">
        <v>9.35</v>
      </c>
      <c r="Y12" s="3">
        <v>9.9909999999999997</v>
      </c>
      <c r="Z12" s="3">
        <v>9.843</v>
      </c>
      <c r="AA12" s="3">
        <v>9.8520000000000003</v>
      </c>
      <c r="AB12" s="3">
        <v>9.0470000000000006</v>
      </c>
      <c r="AC12" s="3">
        <v>9.3559999999999999</v>
      </c>
      <c r="AD12" s="3">
        <v>3.4529999999999998</v>
      </c>
      <c r="AE12" s="3">
        <v>0.48899999999999999</v>
      </c>
      <c r="AF12" s="3">
        <v>4.8029999999999999</v>
      </c>
    </row>
    <row r="13" spans="1:32" x14ac:dyDescent="0.25">
      <c r="B13" s="2" t="s">
        <v>7</v>
      </c>
      <c r="C13" s="3">
        <v>0.11799999999999999</v>
      </c>
      <c r="D13" s="3">
        <v>0.125</v>
      </c>
      <c r="E13" s="3">
        <v>0.13600000000000001</v>
      </c>
      <c r="F13" s="3">
        <v>0.14099999999999999</v>
      </c>
      <c r="G13" s="3">
        <v>0.14499999999999999</v>
      </c>
      <c r="H13" s="3">
        <v>0.155</v>
      </c>
      <c r="I13" s="3">
        <v>0.152</v>
      </c>
      <c r="J13" s="3">
        <v>0.156</v>
      </c>
      <c r="K13" s="3">
        <v>0.16</v>
      </c>
      <c r="L13" s="3">
        <v>0.14199999999999999</v>
      </c>
      <c r="M13" s="3">
        <v>0.187</v>
      </c>
      <c r="N13" s="3">
        <v>9.9000000000000005E-2</v>
      </c>
      <c r="O13" s="3">
        <v>0.14899999999999999</v>
      </c>
      <c r="P13" s="3">
        <v>0.17899999999999999</v>
      </c>
      <c r="Q13" s="3">
        <v>0.22800000000000001</v>
      </c>
      <c r="R13" s="3">
        <v>0.25900000000000001</v>
      </c>
      <c r="S13" s="3">
        <v>0.22600000000000001</v>
      </c>
      <c r="T13" s="3">
        <v>0.19700000000000001</v>
      </c>
      <c r="U13" s="3">
        <v>0.20399999999999999</v>
      </c>
      <c r="V13" s="3">
        <v>0.189</v>
      </c>
      <c r="W13" s="3">
        <v>0.622</v>
      </c>
      <c r="X13" s="3">
        <v>0.90100000000000002</v>
      </c>
      <c r="Y13" s="3">
        <v>1.319</v>
      </c>
      <c r="Z13" s="3">
        <v>1.8029999999999999</v>
      </c>
      <c r="AA13" s="3">
        <v>2.077</v>
      </c>
      <c r="AB13" s="3">
        <v>2.1259999999999999</v>
      </c>
      <c r="AC13" s="3">
        <v>2.23</v>
      </c>
      <c r="AD13" s="3">
        <v>1.98</v>
      </c>
      <c r="AE13" s="3">
        <v>1.78</v>
      </c>
      <c r="AF13" s="3">
        <v>3.1829999999999998</v>
      </c>
    </row>
    <row r="14" spans="1:32" x14ac:dyDescent="0.25">
      <c r="B14" s="2" t="s">
        <v>8</v>
      </c>
      <c r="C14" s="3">
        <v>0.27700000000000002</v>
      </c>
      <c r="D14" s="3">
        <v>0.27100000000000002</v>
      </c>
      <c r="E14" s="3">
        <v>0.28499999999999998</v>
      </c>
      <c r="F14" s="3">
        <v>0.27200000000000002</v>
      </c>
      <c r="G14" s="3">
        <v>0.29099999999999998</v>
      </c>
      <c r="H14" s="3">
        <v>0.28799999999999998</v>
      </c>
      <c r="I14" s="3">
        <v>0.27600000000000002</v>
      </c>
      <c r="J14" s="3">
        <v>0.27800000000000002</v>
      </c>
      <c r="K14" s="3">
        <v>0.317</v>
      </c>
      <c r="L14" s="3">
        <v>0.32300000000000001</v>
      </c>
      <c r="M14" s="3">
        <v>0.32600000000000001</v>
      </c>
      <c r="N14" s="3">
        <v>0.33500000000000002</v>
      </c>
      <c r="O14" s="3">
        <v>0.40799999999999997</v>
      </c>
      <c r="P14" s="3">
        <v>0.34399999999999997</v>
      </c>
      <c r="Q14" s="3">
        <v>0.34599999999999997</v>
      </c>
      <c r="R14" s="3">
        <v>0.32400000000000001</v>
      </c>
      <c r="S14" s="3">
        <v>0.35399999999999998</v>
      </c>
      <c r="T14" s="3">
        <v>0.70299999999999996</v>
      </c>
      <c r="U14" s="3">
        <v>0.74099999999999999</v>
      </c>
      <c r="V14" s="3">
        <v>0.76900000000000002</v>
      </c>
      <c r="W14" s="3">
        <v>0.754</v>
      </c>
      <c r="X14" s="3">
        <v>0.74099999999999999</v>
      </c>
      <c r="Y14" s="3">
        <v>0.755</v>
      </c>
      <c r="Z14" s="3">
        <v>0.76300000000000001</v>
      </c>
      <c r="AA14" s="3">
        <v>0.77900000000000003</v>
      </c>
      <c r="AB14" s="3">
        <v>0.76</v>
      </c>
      <c r="AC14" s="3">
        <v>0.73699999999999999</v>
      </c>
      <c r="AD14" s="3">
        <v>0.75</v>
      </c>
      <c r="AE14" s="3">
        <v>0.91700000000000004</v>
      </c>
      <c r="AF14" s="3">
        <v>0.97699999999999998</v>
      </c>
    </row>
    <row r="15" spans="1:32" x14ac:dyDescent="0.25">
      <c r="B15" s="2" t="s">
        <v>9</v>
      </c>
      <c r="C15" s="3">
        <v>6.359</v>
      </c>
      <c r="D15" s="3">
        <v>6.4820000000000002</v>
      </c>
      <c r="E15" s="3">
        <v>6.6909999999999998</v>
      </c>
      <c r="F15" s="3">
        <v>7.0019999999999998</v>
      </c>
      <c r="G15" s="3">
        <v>7.02</v>
      </c>
      <c r="H15" s="3">
        <v>8.2449999999999992</v>
      </c>
      <c r="I15" s="3">
        <v>8.2810000000000006</v>
      </c>
      <c r="J15" s="3">
        <v>8.7829999999999995</v>
      </c>
      <c r="K15" s="3">
        <v>8.8689999999999998</v>
      </c>
      <c r="L15" s="3">
        <v>9.1419999999999995</v>
      </c>
      <c r="M15" s="3">
        <v>9.3239999999999998</v>
      </c>
      <c r="N15" s="3">
        <v>9.6639999999999997</v>
      </c>
      <c r="O15" s="3">
        <v>9.4719999999999995</v>
      </c>
      <c r="P15" s="3">
        <v>9.7569999999999997</v>
      </c>
      <c r="Q15" s="3">
        <v>9.9979999999999993</v>
      </c>
      <c r="R15" s="3">
        <v>10.784000000000001</v>
      </c>
      <c r="S15" s="3">
        <v>11.452</v>
      </c>
      <c r="T15" s="3">
        <v>11.832000000000001</v>
      </c>
      <c r="U15" s="3">
        <v>12.042</v>
      </c>
      <c r="V15" s="3">
        <v>11.914</v>
      </c>
      <c r="W15" s="3">
        <v>12.13</v>
      </c>
      <c r="X15" s="3">
        <v>11.864000000000001</v>
      </c>
      <c r="Y15" s="3">
        <v>12.125999999999999</v>
      </c>
      <c r="Z15" s="3">
        <v>13.148999999999999</v>
      </c>
      <c r="AA15" s="3">
        <v>13.545</v>
      </c>
      <c r="AB15" s="3">
        <v>15.417</v>
      </c>
      <c r="AC15" s="3">
        <v>15.326000000000001</v>
      </c>
      <c r="AD15" s="3">
        <v>14.361000000000001</v>
      </c>
      <c r="AE15" s="3">
        <v>14.24</v>
      </c>
      <c r="AF15" s="3">
        <v>13.606</v>
      </c>
    </row>
    <row r="16" spans="1:32" x14ac:dyDescent="0.25">
      <c r="B16" s="2" t="s">
        <v>10</v>
      </c>
      <c r="C16" s="3">
        <v>2.6659999999999999</v>
      </c>
      <c r="D16" s="3">
        <v>2.7189999999999999</v>
      </c>
      <c r="E16" s="3">
        <v>2.7869999999999999</v>
      </c>
      <c r="F16" s="3">
        <v>2.835</v>
      </c>
      <c r="G16" s="3">
        <v>2.7250000000000001</v>
      </c>
      <c r="H16" s="3">
        <v>2.72</v>
      </c>
      <c r="I16" s="3">
        <v>2.8690000000000002</v>
      </c>
      <c r="J16" s="3">
        <v>2.92</v>
      </c>
      <c r="K16" s="3">
        <v>2.7309999999999999</v>
      </c>
      <c r="L16" s="3">
        <v>2.7130000000000001</v>
      </c>
      <c r="M16" s="3">
        <v>2.7509999999999999</v>
      </c>
      <c r="N16" s="3">
        <v>3.1680000000000001</v>
      </c>
      <c r="O16" s="3">
        <v>3.1789999999999998</v>
      </c>
      <c r="P16" s="3">
        <v>3.0169999999999999</v>
      </c>
      <c r="Q16" s="3">
        <v>3.1850000000000001</v>
      </c>
      <c r="R16" s="3">
        <v>3.2370000000000001</v>
      </c>
      <c r="S16" s="3">
        <v>3.5979999999999999</v>
      </c>
      <c r="T16" s="3">
        <v>3.4180000000000001</v>
      </c>
      <c r="U16" s="3">
        <v>4.3150000000000004</v>
      </c>
      <c r="V16" s="3">
        <v>4.5090000000000003</v>
      </c>
      <c r="W16" s="3">
        <v>4.4649999999999999</v>
      </c>
      <c r="X16" s="3">
        <v>4.4930000000000003</v>
      </c>
      <c r="Y16" s="3">
        <v>4.5380000000000003</v>
      </c>
      <c r="Z16" s="3">
        <v>4.601</v>
      </c>
      <c r="AA16" s="3">
        <v>4.6509999999999998</v>
      </c>
      <c r="AB16" s="3">
        <v>4.55</v>
      </c>
      <c r="AC16" s="3">
        <v>4.774</v>
      </c>
      <c r="AD16" s="3">
        <v>4.8929999999999998</v>
      </c>
      <c r="AE16" s="3">
        <v>4.75</v>
      </c>
      <c r="AF16" s="3">
        <v>4.7489999999999997</v>
      </c>
    </row>
    <row r="17" spans="2:32" x14ac:dyDescent="0.25">
      <c r="B17" s="2" t="s">
        <v>11</v>
      </c>
      <c r="C17" s="3">
        <v>4.8330000000000002</v>
      </c>
      <c r="D17" s="3">
        <v>4.5098000000000003</v>
      </c>
      <c r="E17" s="3">
        <v>5.3198999999999996</v>
      </c>
      <c r="F17" s="3">
        <v>6.1928999999999998</v>
      </c>
      <c r="G17" s="3">
        <v>6.3208000000000002</v>
      </c>
      <c r="H17" s="3">
        <v>6.2565</v>
      </c>
      <c r="I17" s="3">
        <v>6.2786</v>
      </c>
      <c r="J17" s="3">
        <v>6.7946999999999997</v>
      </c>
      <c r="K17" s="3">
        <v>7.3887999999999998</v>
      </c>
      <c r="L17" s="3">
        <v>8.6057000000000006</v>
      </c>
      <c r="M17" s="3">
        <v>9.616200000000001</v>
      </c>
      <c r="N17" s="3">
        <v>10.947899999999999</v>
      </c>
      <c r="O17" s="3">
        <v>11.6814</v>
      </c>
      <c r="P17" s="3">
        <v>10.8772</v>
      </c>
      <c r="Q17" s="3">
        <v>8.2739999999999991</v>
      </c>
      <c r="R17" s="3">
        <v>10.776</v>
      </c>
      <c r="S17" s="3">
        <v>12.3</v>
      </c>
      <c r="T17" s="3">
        <v>12.042</v>
      </c>
      <c r="U17" s="3">
        <v>11.618</v>
      </c>
      <c r="V17" s="3">
        <v>12.24</v>
      </c>
      <c r="W17" s="3">
        <v>13.817</v>
      </c>
      <c r="X17" s="3">
        <v>14.917999999999999</v>
      </c>
      <c r="Y17" s="3">
        <v>16.925000000000001</v>
      </c>
      <c r="Z17" s="3">
        <v>18.038</v>
      </c>
      <c r="AA17" s="3">
        <v>19.565000000000001</v>
      </c>
      <c r="AB17" s="3">
        <v>18.905000000000001</v>
      </c>
      <c r="AC17" s="3">
        <v>23.44</v>
      </c>
      <c r="AD17" s="3">
        <v>24.434000000000001</v>
      </c>
      <c r="AE17" s="3">
        <v>19.378</v>
      </c>
      <c r="AF17" s="3">
        <v>17.117999999999999</v>
      </c>
    </row>
    <row r="18" spans="2:32" s="7" customFormat="1" x14ac:dyDescent="0.25">
      <c r="B18" s="5" t="s">
        <v>100</v>
      </c>
      <c r="C18" s="6">
        <v>3.988</v>
      </c>
      <c r="D18" s="6">
        <v>3.7098</v>
      </c>
      <c r="E18" s="6">
        <v>4.5318999999999994</v>
      </c>
      <c r="F18" s="6">
        <v>5.3198999999999996</v>
      </c>
      <c r="G18" s="6">
        <v>5.3068</v>
      </c>
      <c r="H18" s="6">
        <v>5.3484999999999996</v>
      </c>
      <c r="I18" s="6">
        <v>5.3666</v>
      </c>
      <c r="J18" s="6">
        <v>5.8936999999999999</v>
      </c>
      <c r="K18" s="6">
        <v>6.4758000000000004</v>
      </c>
      <c r="L18" s="6">
        <v>7.5356999999999994</v>
      </c>
      <c r="M18" s="6">
        <v>8.5992000000000015</v>
      </c>
      <c r="N18" s="6">
        <v>9.8678999999999988</v>
      </c>
      <c r="O18" s="6">
        <v>10.481399999999999</v>
      </c>
      <c r="P18" s="6">
        <v>9.7972000000000001</v>
      </c>
      <c r="Q18" s="6">
        <v>7.3209999999999997</v>
      </c>
      <c r="R18" s="6">
        <v>9.7330000000000005</v>
      </c>
      <c r="S18" s="6">
        <v>11.116</v>
      </c>
      <c r="T18" s="6">
        <v>10.702999999999999</v>
      </c>
      <c r="U18" s="6">
        <v>9.782</v>
      </c>
      <c r="V18" s="6">
        <v>10.41</v>
      </c>
      <c r="W18" s="6">
        <v>11.920999999999999</v>
      </c>
      <c r="X18" s="6">
        <v>12.872999999999999</v>
      </c>
      <c r="Y18" s="6">
        <v>14.896000000000001</v>
      </c>
      <c r="Z18" s="6">
        <v>15.717000000000001</v>
      </c>
      <c r="AA18" s="6">
        <v>17.291</v>
      </c>
      <c r="AB18" s="6">
        <v>16.905000000000001</v>
      </c>
      <c r="AC18" s="6">
        <v>21.007000000000001</v>
      </c>
      <c r="AD18" s="6">
        <v>21.605</v>
      </c>
      <c r="AE18" s="6">
        <v>16.843</v>
      </c>
      <c r="AF18" s="6">
        <v>14.663</v>
      </c>
    </row>
    <row r="19" spans="2:32" x14ac:dyDescent="0.25">
      <c r="B19" s="2" t="s">
        <v>12</v>
      </c>
      <c r="C19" s="3">
        <v>3.8370000000000002</v>
      </c>
      <c r="D19" s="3">
        <v>3.9740000000000002</v>
      </c>
      <c r="E19" s="3">
        <v>3.976</v>
      </c>
      <c r="F19" s="3">
        <v>3.9460000000000002</v>
      </c>
      <c r="G19" s="3">
        <v>4.125</v>
      </c>
      <c r="H19" s="3">
        <v>4.258</v>
      </c>
      <c r="I19" s="3">
        <v>4.4690000000000003</v>
      </c>
      <c r="J19" s="3">
        <v>4.8170000000000002</v>
      </c>
      <c r="K19" s="3">
        <v>4.9930000000000003</v>
      </c>
      <c r="L19" s="3">
        <v>6.1470000000000002</v>
      </c>
      <c r="M19" s="3">
        <v>6.2969999999999997</v>
      </c>
      <c r="N19" s="3">
        <v>6.3879999999999999</v>
      </c>
      <c r="O19" s="3">
        <v>6.5709999999999997</v>
      </c>
      <c r="P19" s="3">
        <v>6.75</v>
      </c>
      <c r="Q19" s="3">
        <v>6.827</v>
      </c>
      <c r="R19" s="3">
        <v>6.9749999999999996</v>
      </c>
      <c r="S19" s="3">
        <v>7.2320000000000002</v>
      </c>
      <c r="T19" s="3">
        <v>7.6689999999999996</v>
      </c>
      <c r="U19" s="3">
        <v>7.7389999999999999</v>
      </c>
      <c r="V19" s="3">
        <v>7.7590000000000003</v>
      </c>
      <c r="W19" s="3">
        <v>7.915</v>
      </c>
      <c r="X19" s="3">
        <v>7.992</v>
      </c>
      <c r="Y19" s="3">
        <v>8.1780000000000008</v>
      </c>
      <c r="Z19" s="3">
        <v>8.3140000000000001</v>
      </c>
      <c r="AA19" s="3">
        <v>8.5190000000000001</v>
      </c>
      <c r="AB19" s="3">
        <v>8.9510000000000005</v>
      </c>
      <c r="AC19" s="3">
        <v>9.4290000000000003</v>
      </c>
      <c r="AD19" s="3">
        <v>9.9459999999999997</v>
      </c>
      <c r="AE19" s="3">
        <v>10.65</v>
      </c>
      <c r="AF19" s="3">
        <v>11.286</v>
      </c>
    </row>
    <row r="20" spans="2:32" x14ac:dyDescent="0.25">
      <c r="B20" s="2" t="s">
        <v>13</v>
      </c>
      <c r="C20" s="3"/>
      <c r="D20" s="3"/>
      <c r="E20" s="3"/>
      <c r="F20" s="3"/>
      <c r="G20" s="3"/>
      <c r="H20" s="3">
        <v>0.26200000000000001</v>
      </c>
      <c r="I20" s="3">
        <v>0.253</v>
      </c>
      <c r="J20" s="3">
        <v>0.26800000000000002</v>
      </c>
      <c r="K20" s="3">
        <v>0.30499999999999999</v>
      </c>
      <c r="L20" s="3">
        <v>0.36499999999999999</v>
      </c>
      <c r="M20" s="3">
        <v>0.52200000000000002</v>
      </c>
      <c r="N20" s="3">
        <v>0.63700000000000001</v>
      </c>
      <c r="O20" s="3">
        <v>0.68</v>
      </c>
      <c r="P20" s="3">
        <v>0.79100000000000004</v>
      </c>
      <c r="Q20" s="3">
        <v>1.716</v>
      </c>
      <c r="R20" s="3">
        <v>1.802</v>
      </c>
      <c r="S20" s="3">
        <v>2.9809999999999999</v>
      </c>
      <c r="T20" s="3">
        <v>4.0860000000000003</v>
      </c>
      <c r="U20" s="3">
        <v>4.1609999999999996</v>
      </c>
      <c r="V20" s="3">
        <v>4.45</v>
      </c>
      <c r="W20" s="3">
        <v>4.4219999999999997</v>
      </c>
      <c r="X20" s="3">
        <v>4.7229999999999999</v>
      </c>
      <c r="Y20" s="3">
        <v>4.83</v>
      </c>
      <c r="Z20" s="3">
        <v>5.0140000000000002</v>
      </c>
      <c r="AA20" s="3">
        <v>5.0019999999999998</v>
      </c>
      <c r="AB20" s="3">
        <v>5.4050000000000002</v>
      </c>
      <c r="AC20" s="3">
        <v>5.4450000000000003</v>
      </c>
      <c r="AD20" s="3">
        <v>5.4539999999999997</v>
      </c>
      <c r="AE20" s="3">
        <v>5.6779999999999999</v>
      </c>
      <c r="AF20" s="3">
        <v>6.2110000000000003</v>
      </c>
    </row>
    <row r="21" spans="2:32" x14ac:dyDescent="0.25">
      <c r="B21" s="2" t="s">
        <v>14</v>
      </c>
      <c r="C21" s="3">
        <v>0.629</v>
      </c>
      <c r="D21" s="3">
        <v>0.67</v>
      </c>
      <c r="E21" s="3">
        <v>0.56699999999999995</v>
      </c>
      <c r="F21" s="3">
        <v>0.58899999999999997</v>
      </c>
      <c r="G21" s="3">
        <v>1.319</v>
      </c>
      <c r="H21" s="3">
        <v>1.327</v>
      </c>
      <c r="I21" s="3">
        <v>1.466</v>
      </c>
      <c r="J21" s="3">
        <v>1.585</v>
      </c>
      <c r="K21" s="3">
        <v>1.472</v>
      </c>
      <c r="L21" s="3">
        <v>0.50600000000000001</v>
      </c>
      <c r="M21" s="3">
        <v>0.42899999999999999</v>
      </c>
      <c r="N21" s="3">
        <v>0.43099999999999999</v>
      </c>
      <c r="O21" s="3">
        <v>0.37</v>
      </c>
      <c r="P21" s="3">
        <v>0.40200000000000002</v>
      </c>
      <c r="Q21" s="3">
        <v>0.437</v>
      </c>
      <c r="R21" s="3">
        <v>0.54800000000000004</v>
      </c>
      <c r="S21" s="3">
        <v>0.52400000000000002</v>
      </c>
      <c r="T21" s="3">
        <v>0.69699999999999995</v>
      </c>
      <c r="U21" s="3">
        <v>0.72099999999999997</v>
      </c>
      <c r="V21" s="3">
        <v>0.78</v>
      </c>
      <c r="W21" s="3">
        <v>0.78800000000000003</v>
      </c>
      <c r="X21" s="3">
        <v>0.82499999999999996</v>
      </c>
      <c r="Y21" s="3">
        <v>1.0329999999999999</v>
      </c>
      <c r="Z21" s="3">
        <v>1.0209999999999999</v>
      </c>
      <c r="AA21" s="3">
        <v>1.361</v>
      </c>
      <c r="AB21" s="3">
        <v>1.446</v>
      </c>
      <c r="AC21" s="3">
        <v>1.3620000000000001</v>
      </c>
      <c r="AD21" s="3">
        <v>1.4079999999999999</v>
      </c>
      <c r="AE21" s="3">
        <v>1.5469999999999999</v>
      </c>
      <c r="AF21" s="3">
        <v>1.728</v>
      </c>
    </row>
    <row r="22" spans="2:32" x14ac:dyDescent="0.25">
      <c r="B22" s="2" t="s">
        <v>15</v>
      </c>
      <c r="C22" s="3">
        <v>2.1240000000000001</v>
      </c>
      <c r="D22" s="3">
        <v>2.177</v>
      </c>
      <c r="E22" s="3">
        <v>2.613</v>
      </c>
      <c r="F22" s="3">
        <v>2.738</v>
      </c>
      <c r="G22" s="3">
        <v>2.7869999999999999</v>
      </c>
      <c r="H22" s="3">
        <v>3.1389999999999998</v>
      </c>
      <c r="I22" s="3">
        <v>3.3650000000000002</v>
      </c>
      <c r="J22" s="3">
        <v>3.68</v>
      </c>
      <c r="K22" s="3">
        <v>3.7280000000000002</v>
      </c>
      <c r="L22" s="3">
        <v>4.0339999999999998</v>
      </c>
      <c r="M22" s="3">
        <v>4.2290000000000001</v>
      </c>
      <c r="N22" s="3">
        <v>4.2430000000000003</v>
      </c>
      <c r="O22" s="3">
        <v>4.6399999999999997</v>
      </c>
      <c r="P22" s="3">
        <v>4.444</v>
      </c>
      <c r="Q22" s="3">
        <v>4.2279999999999998</v>
      </c>
      <c r="R22" s="3">
        <v>4.2450000000000001</v>
      </c>
      <c r="S22" s="3">
        <v>4.78</v>
      </c>
      <c r="T22" s="3">
        <v>4.68</v>
      </c>
      <c r="U22" s="3">
        <v>4.5510000000000002</v>
      </c>
      <c r="V22" s="3">
        <v>4.66</v>
      </c>
      <c r="W22" s="3">
        <v>4.726</v>
      </c>
      <c r="X22" s="3">
        <v>4.9569999999999999</v>
      </c>
      <c r="Y22" s="3">
        <v>5.069</v>
      </c>
      <c r="Z22" s="3">
        <v>5.3540000000000001</v>
      </c>
      <c r="AA22" s="3">
        <v>5.8310000000000004</v>
      </c>
      <c r="AB22" s="3">
        <v>4.6079999999999997</v>
      </c>
      <c r="AC22" s="3">
        <v>5.5730000000000004</v>
      </c>
      <c r="AD22" s="3">
        <v>6.54</v>
      </c>
      <c r="AE22" s="3">
        <v>6.6710000000000003</v>
      </c>
      <c r="AF22" s="3">
        <v>7.2210000000000001</v>
      </c>
    </row>
    <row r="23" spans="2:32" x14ac:dyDescent="0.25">
      <c r="B23" s="2" t="s">
        <v>91</v>
      </c>
      <c r="C23" s="3">
        <v>1.6539999999999999</v>
      </c>
      <c r="D23" s="3">
        <v>1.881</v>
      </c>
      <c r="E23" s="3">
        <v>1.861</v>
      </c>
      <c r="F23" s="3">
        <v>2.0070000000000001</v>
      </c>
      <c r="G23" s="3">
        <v>1.9770000000000001</v>
      </c>
      <c r="H23" s="3">
        <v>1.5680000000000001</v>
      </c>
      <c r="I23" s="3">
        <v>1.462</v>
      </c>
      <c r="J23" s="3">
        <v>1.2230000000000001</v>
      </c>
      <c r="K23" s="3">
        <v>1.3080000000000001</v>
      </c>
      <c r="L23" s="3">
        <v>1.4470000000000001</v>
      </c>
      <c r="M23" s="3">
        <v>1.5269999999999999</v>
      </c>
      <c r="N23" s="3">
        <v>1.554</v>
      </c>
      <c r="O23" s="3">
        <v>1.1830000000000001</v>
      </c>
      <c r="P23" s="3">
        <v>1.3560000000000001</v>
      </c>
      <c r="Q23" s="3">
        <v>1.363</v>
      </c>
      <c r="R23" s="3">
        <v>1.337</v>
      </c>
      <c r="S23" s="3">
        <v>1.532</v>
      </c>
      <c r="T23" s="3">
        <v>1.609</v>
      </c>
      <c r="U23" s="3">
        <v>1.3220000000000001</v>
      </c>
      <c r="V23" s="3">
        <v>1.363</v>
      </c>
      <c r="W23" s="3">
        <v>1.7609999999999999</v>
      </c>
      <c r="X23" s="3">
        <v>1.909</v>
      </c>
      <c r="Y23" s="3">
        <v>2.0030000000000001</v>
      </c>
      <c r="Z23" s="3">
        <v>2.2679999999999998</v>
      </c>
      <c r="AA23" s="3">
        <v>2.363</v>
      </c>
      <c r="AB23" s="3">
        <v>2.101</v>
      </c>
      <c r="AC23" s="3">
        <v>2.3050000000000002</v>
      </c>
      <c r="AD23" s="3">
        <v>2.2309999999999999</v>
      </c>
      <c r="AE23" s="3">
        <v>2.23</v>
      </c>
      <c r="AF23" s="3">
        <v>1.7050000000000001</v>
      </c>
    </row>
    <row r="24" spans="2:32" x14ac:dyDescent="0.25">
      <c r="B24" s="2" t="s">
        <v>16</v>
      </c>
      <c r="C24" s="3">
        <v>2.3260000000000001</v>
      </c>
      <c r="D24" s="3">
        <v>2.3260000000000001</v>
      </c>
      <c r="E24" s="3">
        <v>2.3260000000000001</v>
      </c>
      <c r="F24" s="3">
        <v>2.3260000000000001</v>
      </c>
      <c r="G24" s="3">
        <v>2.3260000000000001</v>
      </c>
      <c r="H24" s="3">
        <v>2.3260000000000001</v>
      </c>
      <c r="I24" s="3">
        <v>2.3260000000000001</v>
      </c>
      <c r="J24" s="3">
        <v>2.3260000000000001</v>
      </c>
      <c r="K24" s="3">
        <v>2.3260000000000001</v>
      </c>
      <c r="L24" s="3">
        <v>2.3260000000000001</v>
      </c>
      <c r="M24" s="3">
        <v>2.3260000000000001</v>
      </c>
      <c r="N24" s="3">
        <v>2.3260000000000001</v>
      </c>
      <c r="O24" s="3">
        <v>2.3260000000000001</v>
      </c>
      <c r="P24" s="3">
        <v>2.3260000000000001</v>
      </c>
      <c r="Q24" s="3">
        <v>2.3260000000000001</v>
      </c>
      <c r="R24" s="3">
        <v>2.3260000000000001</v>
      </c>
      <c r="S24" s="3">
        <v>2.3260000000000001</v>
      </c>
      <c r="T24" s="3">
        <v>2.3260000000000001</v>
      </c>
      <c r="U24" s="3">
        <v>2.3260000000000001</v>
      </c>
      <c r="V24" s="3">
        <v>2.3260000000000001</v>
      </c>
      <c r="W24" s="3">
        <v>2.3260000000000001</v>
      </c>
      <c r="X24" s="3">
        <v>2.3260000000000001</v>
      </c>
      <c r="Y24" s="3">
        <v>2.3260000000000001</v>
      </c>
      <c r="Z24" s="3">
        <v>2.3260000000000001</v>
      </c>
      <c r="AA24" s="3">
        <v>2.2989999999999999</v>
      </c>
      <c r="AB24" s="3">
        <v>2.0910000000000002</v>
      </c>
      <c r="AC24" s="3">
        <v>2.1629999999999998</v>
      </c>
      <c r="AD24" s="3">
        <v>1.891</v>
      </c>
      <c r="AE24" s="3">
        <v>2.0339999999999998</v>
      </c>
      <c r="AF24" s="3">
        <v>2.3620000000000001</v>
      </c>
    </row>
    <row r="25" spans="2:32" x14ac:dyDescent="0.25">
      <c r="B25" s="2" t="s">
        <v>17</v>
      </c>
      <c r="C25" s="3">
        <v>0.57099999999999995</v>
      </c>
      <c r="D25" s="3">
        <v>0.57099999999999995</v>
      </c>
      <c r="E25" s="3">
        <v>0.57099999999999995</v>
      </c>
      <c r="F25" s="3">
        <v>0.57099999999999995</v>
      </c>
      <c r="G25" s="3">
        <v>0.57099999999999995</v>
      </c>
      <c r="H25" s="3">
        <v>0.57099999999999995</v>
      </c>
      <c r="I25" s="3">
        <v>0.57099999999999995</v>
      </c>
      <c r="J25" s="3">
        <v>0.57099999999999995</v>
      </c>
      <c r="K25" s="3">
        <v>0.57099999999999995</v>
      </c>
      <c r="L25" s="3">
        <v>0.57099999999999995</v>
      </c>
      <c r="M25" s="3">
        <v>0.57099999999999995</v>
      </c>
      <c r="N25" s="3">
        <v>0.57099999999999995</v>
      </c>
      <c r="O25" s="3">
        <v>0.57099999999999995</v>
      </c>
      <c r="P25" s="3">
        <v>0.57099999999999995</v>
      </c>
      <c r="Q25" s="3">
        <v>0.57099999999999995</v>
      </c>
      <c r="R25" s="3">
        <v>0.57099999999999995</v>
      </c>
      <c r="S25" s="3">
        <v>0.57099999999999995</v>
      </c>
      <c r="T25" s="3">
        <v>0.57099999999999995</v>
      </c>
      <c r="U25" s="3">
        <v>0.57099999999999995</v>
      </c>
      <c r="V25" s="3">
        <v>0.57099999999999995</v>
      </c>
      <c r="W25" s="3">
        <v>0.57099999999999995</v>
      </c>
      <c r="X25" s="3">
        <v>0.57099999999999995</v>
      </c>
      <c r="Y25" s="3">
        <v>0.57099999999999995</v>
      </c>
      <c r="Z25" s="3">
        <v>0.57099999999999995</v>
      </c>
      <c r="AA25" s="3">
        <v>0.54400000000000004</v>
      </c>
      <c r="AB25" s="3">
        <v>0.60799999999999998</v>
      </c>
      <c r="AC25" s="3">
        <v>0.48299999999999998</v>
      </c>
      <c r="AD25" s="3">
        <v>0.48599999999999999</v>
      </c>
      <c r="AE25" s="3">
        <v>0.66300000000000003</v>
      </c>
      <c r="AF25" s="3">
        <v>0.76</v>
      </c>
    </row>
    <row r="26" spans="2:32" x14ac:dyDescent="0.25">
      <c r="B26" s="2" t="s">
        <v>18</v>
      </c>
      <c r="C26" s="3">
        <v>0.32600000000000001</v>
      </c>
      <c r="D26" s="3">
        <v>0.51600000000000001</v>
      </c>
      <c r="E26" s="3">
        <v>0.53800000000000003</v>
      </c>
      <c r="F26" s="3">
        <v>0.59599999999999997</v>
      </c>
      <c r="G26" s="3">
        <v>0.67200000000000004</v>
      </c>
      <c r="H26" s="3">
        <v>0.77500000000000002</v>
      </c>
      <c r="I26" s="3">
        <v>0.77</v>
      </c>
      <c r="J26" s="3">
        <v>0.76200000000000001</v>
      </c>
      <c r="K26" s="3">
        <v>0.79800000000000004</v>
      </c>
      <c r="L26" s="3">
        <v>0.90400000000000003</v>
      </c>
      <c r="M26" s="3">
        <v>0.90900000000000003</v>
      </c>
      <c r="N26" s="3">
        <v>0.92500000000000004</v>
      </c>
      <c r="O26" s="3">
        <v>1.097</v>
      </c>
      <c r="P26" s="3">
        <v>1.2849999999999999</v>
      </c>
      <c r="Q26" s="3">
        <v>1.1080000000000001</v>
      </c>
      <c r="R26" s="3">
        <v>1.121</v>
      </c>
      <c r="S26" s="3">
        <v>1.3240000000000001</v>
      </c>
      <c r="T26" s="3">
        <v>1.37</v>
      </c>
      <c r="U26" s="3">
        <v>1.365</v>
      </c>
      <c r="V26" s="3">
        <v>1.3879999999999999</v>
      </c>
      <c r="W26" s="3">
        <v>1.3879999999999999</v>
      </c>
      <c r="X26" s="3">
        <v>1.294</v>
      </c>
      <c r="Y26" s="3">
        <v>1.4339999999999999</v>
      </c>
      <c r="Z26" s="3">
        <v>1.4790000000000001</v>
      </c>
      <c r="AA26" s="3">
        <v>1.5389999999999999</v>
      </c>
      <c r="AB26" s="3">
        <v>0.877</v>
      </c>
      <c r="AC26" s="3">
        <v>1</v>
      </c>
      <c r="AD26" s="3">
        <v>1.554</v>
      </c>
      <c r="AE26" s="3">
        <v>1.7070000000000001</v>
      </c>
      <c r="AF26" s="3">
        <v>1.859</v>
      </c>
    </row>
    <row r="27" spans="2:32" x14ac:dyDescent="0.25">
      <c r="B27" s="2" t="s">
        <v>19</v>
      </c>
      <c r="C27" s="3"/>
      <c r="D27" s="3"/>
      <c r="E27" s="3"/>
      <c r="F27" s="3"/>
      <c r="G27" s="3"/>
      <c r="H27" s="3"/>
      <c r="I27" s="3"/>
      <c r="J27" s="3"/>
      <c r="K27" s="3"/>
      <c r="L27" s="3"/>
      <c r="M27" s="3"/>
      <c r="N27" s="3"/>
      <c r="O27" s="3"/>
      <c r="P27" s="3"/>
      <c r="Q27" s="3"/>
      <c r="R27" s="3"/>
      <c r="S27" s="3"/>
      <c r="T27" s="3">
        <v>0.245</v>
      </c>
      <c r="U27" s="3">
        <v>0.75700000000000001</v>
      </c>
      <c r="V27" s="3">
        <v>0.87</v>
      </c>
      <c r="W27" s="3">
        <v>1.0569999999999999</v>
      </c>
      <c r="X27" s="3">
        <v>0.97499999999999998</v>
      </c>
      <c r="Y27" s="3">
        <v>1.492</v>
      </c>
      <c r="Z27" s="3">
        <v>1.575</v>
      </c>
      <c r="AA27" s="3">
        <v>1.4339999999999999</v>
      </c>
      <c r="AB27" s="3">
        <v>1.8180000000000001</v>
      </c>
      <c r="AC27" s="3">
        <v>1.732</v>
      </c>
      <c r="AD27" s="3">
        <v>1.8420000000000001</v>
      </c>
      <c r="AE27" s="3">
        <v>1.601</v>
      </c>
      <c r="AF27" s="3">
        <v>1.851</v>
      </c>
    </row>
    <row r="28" spans="2:32" x14ac:dyDescent="0.25">
      <c r="B28" s="2" t="s">
        <v>20</v>
      </c>
      <c r="C28" s="3">
        <v>0.3337</v>
      </c>
      <c r="D28" s="3">
        <v>0.16669999999999999</v>
      </c>
      <c r="E28" s="3">
        <v>0.21009999999999998</v>
      </c>
      <c r="F28" s="3">
        <v>0.26689999999999997</v>
      </c>
      <c r="G28" s="3">
        <v>0.2918</v>
      </c>
      <c r="H28" s="3">
        <v>0.37060000000000004</v>
      </c>
      <c r="I28" s="3">
        <v>0.42930000000000001</v>
      </c>
      <c r="J28" s="3">
        <v>0.42080000000000001</v>
      </c>
      <c r="K28" s="3">
        <v>0.45600000000000002</v>
      </c>
      <c r="L28" s="3">
        <v>0.49319999999999997</v>
      </c>
      <c r="M28" s="3">
        <v>0.48769999999999997</v>
      </c>
      <c r="N28" s="3">
        <v>0.55459999999999998</v>
      </c>
      <c r="O28" s="3">
        <v>0.432</v>
      </c>
      <c r="P28" s="3">
        <v>0.56740000000000002</v>
      </c>
      <c r="Q28" s="3">
        <v>0.51400000000000001</v>
      </c>
      <c r="R28" s="3">
        <v>0.60899999999999999</v>
      </c>
      <c r="S28" s="3">
        <v>0.61699999999999999</v>
      </c>
      <c r="T28" s="3">
        <v>0.749</v>
      </c>
      <c r="U28" s="3">
        <v>0.624</v>
      </c>
      <c r="V28" s="3">
        <v>0.78400000000000003</v>
      </c>
      <c r="W28" s="3">
        <v>0.746</v>
      </c>
      <c r="X28" s="3">
        <v>0.73</v>
      </c>
      <c r="Y28" s="3">
        <v>0.71499999999999997</v>
      </c>
      <c r="Z28" s="3">
        <v>0.747</v>
      </c>
      <c r="AA28" s="3">
        <v>0.70499999999999996</v>
      </c>
      <c r="AB28" s="3">
        <v>0.76900000000000002</v>
      </c>
      <c r="AC28" s="3">
        <v>0.71799999999999997</v>
      </c>
      <c r="AD28" s="3">
        <v>0.83299999999999996</v>
      </c>
      <c r="AE28" s="3">
        <v>0.85299999999999998</v>
      </c>
      <c r="AF28" s="3">
        <v>0.95699999999999996</v>
      </c>
    </row>
    <row r="29" spans="2:32" x14ac:dyDescent="0.25">
      <c r="B29" s="2" t="s">
        <v>21</v>
      </c>
      <c r="C29" s="3"/>
      <c r="D29" s="3"/>
      <c r="E29" s="3"/>
      <c r="F29" s="3"/>
      <c r="G29" s="3"/>
      <c r="H29" s="3"/>
      <c r="I29" s="3"/>
      <c r="J29" s="3"/>
      <c r="K29" s="3"/>
      <c r="L29" s="3"/>
      <c r="M29" s="3"/>
      <c r="N29" s="3"/>
      <c r="O29" s="3"/>
      <c r="P29" s="3"/>
      <c r="Q29" s="3">
        <v>0.186</v>
      </c>
      <c r="R29" s="3">
        <v>0.23899999999999999</v>
      </c>
      <c r="S29" s="3">
        <v>0.24099999999999999</v>
      </c>
      <c r="T29" s="3">
        <v>0.24199999999999999</v>
      </c>
      <c r="U29" s="3">
        <v>0.254</v>
      </c>
      <c r="V29" s="3">
        <v>0.21299999999999999</v>
      </c>
      <c r="W29" s="3">
        <v>0.20100000000000001</v>
      </c>
      <c r="X29" s="3">
        <v>0.29099999999999998</v>
      </c>
      <c r="Y29" s="3">
        <v>0.25800000000000001</v>
      </c>
      <c r="Z29" s="3">
        <v>0.23300000000000001</v>
      </c>
      <c r="AA29" s="3">
        <v>0.52200000000000002</v>
      </c>
      <c r="AB29" s="3">
        <v>0.60499999999999998</v>
      </c>
      <c r="AC29" s="3">
        <v>0.71</v>
      </c>
      <c r="AD29" s="3">
        <v>0.86799999999999999</v>
      </c>
      <c r="AE29" s="3">
        <v>0.91800000000000004</v>
      </c>
      <c r="AF29" s="3">
        <v>1.0209999999999999</v>
      </c>
    </row>
    <row r="30" spans="2:32" x14ac:dyDescent="0.25">
      <c r="B30" s="2" t="s">
        <v>22</v>
      </c>
      <c r="C30" s="3">
        <v>0.26700000000000002</v>
      </c>
      <c r="D30" s="3">
        <v>0.28999999999999998</v>
      </c>
      <c r="E30" s="3">
        <v>0.27700000000000002</v>
      </c>
      <c r="F30" s="3">
        <v>0.32300000000000001</v>
      </c>
      <c r="G30" s="3">
        <v>0.32600000000000001</v>
      </c>
      <c r="H30" s="3">
        <v>0.36899999999999999</v>
      </c>
      <c r="I30" s="3">
        <v>0.40500000000000003</v>
      </c>
      <c r="J30" s="3">
        <v>0.40799999999999997</v>
      </c>
      <c r="K30" s="3">
        <v>0.41299999999999998</v>
      </c>
      <c r="L30" s="3">
        <v>0.45400000000000001</v>
      </c>
      <c r="M30" s="3">
        <v>0.443</v>
      </c>
      <c r="N30" s="3">
        <v>0.49299999999999999</v>
      </c>
      <c r="O30" s="3">
        <v>0.505</v>
      </c>
      <c r="P30" s="3">
        <v>0.53400000000000003</v>
      </c>
      <c r="Q30" s="3">
        <v>0.57499999999999996</v>
      </c>
      <c r="R30" s="3">
        <v>0.69299999999999995</v>
      </c>
      <c r="S30" s="3">
        <v>0.72799999999999998</v>
      </c>
      <c r="T30" s="3">
        <v>0.66100000000000003</v>
      </c>
      <c r="U30" s="3">
        <v>0.66800000000000004</v>
      </c>
      <c r="V30" s="3">
        <v>0.66</v>
      </c>
      <c r="W30" s="3">
        <v>0.627</v>
      </c>
      <c r="X30" s="3">
        <v>0.63900000000000001</v>
      </c>
      <c r="Y30" s="3">
        <v>0.64</v>
      </c>
      <c r="Z30" s="3">
        <v>0.64600000000000002</v>
      </c>
      <c r="AA30" s="3">
        <v>0.66</v>
      </c>
      <c r="AB30" s="3">
        <v>0.53500000000000003</v>
      </c>
      <c r="AC30" s="3">
        <v>0.58199999999999996</v>
      </c>
      <c r="AD30" s="3">
        <v>0.71399999999999997</v>
      </c>
      <c r="AE30" s="3">
        <v>0.77800000000000002</v>
      </c>
      <c r="AF30" s="3">
        <v>0.80900000000000005</v>
      </c>
    </row>
    <row r="31" spans="2:32" x14ac:dyDescent="0.25">
      <c r="B31" s="2" t="s">
        <v>23</v>
      </c>
      <c r="C31" s="3">
        <v>0.496</v>
      </c>
      <c r="D31" s="3">
        <v>0.496</v>
      </c>
      <c r="E31" s="3">
        <v>0.496</v>
      </c>
      <c r="F31" s="3">
        <v>0.496</v>
      </c>
      <c r="G31" s="3">
        <v>0.496</v>
      </c>
      <c r="H31" s="3">
        <v>0.496</v>
      </c>
      <c r="I31" s="3">
        <v>0.496</v>
      </c>
      <c r="J31" s="3">
        <v>0.496</v>
      </c>
      <c r="K31" s="3">
        <v>0.496</v>
      </c>
      <c r="L31" s="3">
        <v>0.496</v>
      </c>
      <c r="M31" s="3">
        <v>0.496</v>
      </c>
      <c r="N31" s="3">
        <v>0.496</v>
      </c>
      <c r="O31" s="3">
        <v>0.496</v>
      </c>
      <c r="P31" s="3">
        <v>0.496</v>
      </c>
      <c r="Q31" s="3">
        <v>0.496</v>
      </c>
      <c r="R31" s="3">
        <v>0.496</v>
      </c>
      <c r="S31" s="3">
        <v>0.496</v>
      </c>
      <c r="T31" s="3">
        <v>0.496</v>
      </c>
      <c r="U31" s="3">
        <v>0.496</v>
      </c>
      <c r="V31" s="3">
        <v>0.496</v>
      </c>
      <c r="W31" s="3">
        <v>0.496</v>
      </c>
      <c r="X31" s="3">
        <v>0.496</v>
      </c>
      <c r="Y31" s="3">
        <v>0.496</v>
      </c>
      <c r="Z31" s="3">
        <v>0.496</v>
      </c>
      <c r="AA31" s="3">
        <v>0.58599999999999997</v>
      </c>
      <c r="AB31" s="3">
        <v>0.40899999999999997</v>
      </c>
      <c r="AC31" s="3">
        <v>0.436</v>
      </c>
      <c r="AD31" s="3">
        <v>0.69699999999999995</v>
      </c>
      <c r="AE31" s="3">
        <v>0.80800000000000005</v>
      </c>
      <c r="AF31" s="3">
        <v>1.1060000000000001</v>
      </c>
    </row>
    <row r="32" spans="2:32" x14ac:dyDescent="0.25">
      <c r="B32" s="2" t="s">
        <v>24</v>
      </c>
      <c r="C32" s="3">
        <v>0.16</v>
      </c>
      <c r="D32" s="3">
        <v>0.16299999999999998</v>
      </c>
      <c r="E32" s="3">
        <v>0.17399999999999999</v>
      </c>
      <c r="F32" s="3">
        <v>0.16699999999999998</v>
      </c>
      <c r="G32" s="3">
        <v>0.29899999999999999</v>
      </c>
      <c r="H32" s="3">
        <v>0.502</v>
      </c>
      <c r="I32" s="3">
        <v>0.59699999999999998</v>
      </c>
      <c r="J32" s="3">
        <v>0.65399999999999991</v>
      </c>
      <c r="K32" s="3">
        <v>0.57199999999999995</v>
      </c>
      <c r="L32" s="3">
        <v>0.51400000000000001</v>
      </c>
      <c r="M32" s="3">
        <v>0.373</v>
      </c>
      <c r="N32" s="3">
        <v>0.40500000000000003</v>
      </c>
      <c r="O32" s="3">
        <v>0.34199999999999997</v>
      </c>
      <c r="P32" s="3">
        <v>0.246</v>
      </c>
      <c r="Q32" s="3">
        <v>9.5000000000000001E-2</v>
      </c>
      <c r="R32" s="3">
        <v>0.11599999999999999</v>
      </c>
      <c r="S32" s="3">
        <v>0.13300000000000001</v>
      </c>
      <c r="T32" s="3">
        <v>0.214</v>
      </c>
      <c r="U32" s="3">
        <v>0.29599999999999999</v>
      </c>
      <c r="V32" s="3">
        <v>0.27700000000000002</v>
      </c>
      <c r="W32" s="3">
        <v>0.20800000000000002</v>
      </c>
      <c r="X32" s="3">
        <v>0.17799999999999999</v>
      </c>
      <c r="Y32" s="3">
        <v>0.17199999999999999</v>
      </c>
      <c r="Z32" s="3">
        <v>0.40700000000000003</v>
      </c>
      <c r="AA32" s="3">
        <v>0.43099999999999999</v>
      </c>
      <c r="AB32" s="3">
        <v>0.50800000000000001</v>
      </c>
      <c r="AC32" s="3">
        <v>0.76500000000000001</v>
      </c>
      <c r="AD32" s="3">
        <v>0.998</v>
      </c>
      <c r="AE32" s="3">
        <v>1.4970000000000001</v>
      </c>
      <c r="AF32" s="3">
        <v>1.0489999999999999</v>
      </c>
    </row>
    <row r="33" spans="2:32" s="7" customFormat="1" x14ac:dyDescent="0.25">
      <c r="B33" s="5" t="s">
        <v>25</v>
      </c>
      <c r="C33" s="6">
        <v>9.0999999999999998E-2</v>
      </c>
      <c r="D33" s="6">
        <v>9.0999999999999998E-2</v>
      </c>
      <c r="E33" s="6">
        <v>9.0999999999999998E-2</v>
      </c>
      <c r="F33" s="6">
        <v>9.0999999999999998E-2</v>
      </c>
      <c r="G33" s="6">
        <v>9.0999999999999998E-2</v>
      </c>
      <c r="H33" s="6">
        <v>9.0999999999999998E-2</v>
      </c>
      <c r="I33" s="6">
        <v>9.0999999999999998E-2</v>
      </c>
      <c r="J33" s="6">
        <v>9.0999999999999998E-2</v>
      </c>
      <c r="K33" s="6">
        <v>9.0999999999999998E-2</v>
      </c>
      <c r="L33" s="6">
        <v>9.0999999999999998E-2</v>
      </c>
      <c r="M33" s="6">
        <v>9.0999999999999998E-2</v>
      </c>
      <c r="N33" s="6">
        <v>9.0999999999999998E-2</v>
      </c>
      <c r="O33" s="6">
        <v>9.0999999999999998E-2</v>
      </c>
      <c r="P33" s="6">
        <v>9.0999999999999998E-2</v>
      </c>
      <c r="Q33" s="6">
        <v>9.0999999999999998E-2</v>
      </c>
      <c r="R33" s="6">
        <v>9.0999999999999998E-2</v>
      </c>
      <c r="S33" s="6">
        <v>9.0999999999999998E-2</v>
      </c>
      <c r="T33" s="6">
        <v>9.0999999999999998E-2</v>
      </c>
      <c r="U33" s="6">
        <v>9.0999999999999998E-2</v>
      </c>
      <c r="V33" s="6">
        <v>9.0999999999999998E-2</v>
      </c>
      <c r="W33" s="6">
        <v>9.0999999999999998E-2</v>
      </c>
      <c r="X33" s="6">
        <v>9.0999999999999998E-2</v>
      </c>
      <c r="Y33" s="6">
        <v>9.0999999999999998E-2</v>
      </c>
      <c r="Z33" s="6">
        <v>9.0999999999999998E-2</v>
      </c>
      <c r="AA33" s="6">
        <v>0.1</v>
      </c>
      <c r="AB33" s="6">
        <v>0.11600000000000001</v>
      </c>
      <c r="AC33" s="6">
        <v>0.17100000000000001</v>
      </c>
      <c r="AD33" s="6">
        <v>0.223</v>
      </c>
      <c r="AE33" s="6">
        <v>0.57399999999999995</v>
      </c>
      <c r="AF33" s="6">
        <v>3.7999999999999999E-2</v>
      </c>
    </row>
    <row r="34" spans="2:32" x14ac:dyDescent="0.25">
      <c r="B34" s="2" t="s">
        <v>26</v>
      </c>
      <c r="C34" s="3">
        <v>1.5129999999999999</v>
      </c>
      <c r="D34" s="3">
        <v>1.6539999999999999</v>
      </c>
      <c r="E34" s="3">
        <v>1.7170000000000001</v>
      </c>
      <c r="F34" s="3">
        <v>1.6949999999999998</v>
      </c>
      <c r="G34" s="3">
        <v>1.722</v>
      </c>
      <c r="H34" s="3">
        <v>1.778</v>
      </c>
      <c r="I34" s="3">
        <v>1.798</v>
      </c>
      <c r="J34" s="3">
        <v>1.9060000000000001</v>
      </c>
      <c r="K34" s="3">
        <v>1.851</v>
      </c>
      <c r="L34" s="3">
        <v>1.847</v>
      </c>
      <c r="M34" s="3">
        <v>1.718</v>
      </c>
      <c r="N34" s="3">
        <v>1.7610000000000001</v>
      </c>
      <c r="O34" s="3">
        <v>1.94</v>
      </c>
      <c r="P34" s="3">
        <v>2.0419999999999998</v>
      </c>
      <c r="Q34" s="3">
        <v>1.92</v>
      </c>
      <c r="R34" s="3">
        <v>1.8250000000000002</v>
      </c>
      <c r="S34" s="3">
        <v>2.08</v>
      </c>
      <c r="T34" s="3">
        <v>2.177</v>
      </c>
      <c r="U34" s="3">
        <v>2.1890000000000001</v>
      </c>
      <c r="V34" s="3">
        <v>2.2869999999999999</v>
      </c>
      <c r="W34" s="3">
        <v>2.2770000000000001</v>
      </c>
      <c r="X34" s="3">
        <v>2.3330000000000002</v>
      </c>
      <c r="Y34" s="3">
        <v>2.36</v>
      </c>
      <c r="Z34" s="3">
        <v>2.34</v>
      </c>
      <c r="AA34" s="3">
        <v>2.3170000000000002</v>
      </c>
      <c r="AB34" s="3">
        <v>2.169</v>
      </c>
      <c r="AC34" s="3">
        <v>2.3250000000000002</v>
      </c>
      <c r="AD34" s="3">
        <v>2.2759999999999998</v>
      </c>
      <c r="AE34" s="3">
        <v>2.0979999999999999</v>
      </c>
      <c r="AF34" s="3">
        <v>2.2029999999999998</v>
      </c>
    </row>
    <row r="35" spans="2:32" s="7" customFormat="1" x14ac:dyDescent="0.25">
      <c r="B35" s="5" t="s">
        <v>25</v>
      </c>
      <c r="C35" s="6">
        <v>0.35399999999999998</v>
      </c>
      <c r="D35" s="6">
        <v>0.35399999999999998</v>
      </c>
      <c r="E35" s="6">
        <v>0.35399999999999998</v>
      </c>
      <c r="F35" s="6">
        <v>0.35399999999999998</v>
      </c>
      <c r="G35" s="6">
        <v>0.35399999999999998</v>
      </c>
      <c r="H35" s="6">
        <v>0.35399999999999998</v>
      </c>
      <c r="I35" s="6">
        <v>0.35399999999999998</v>
      </c>
      <c r="J35" s="6">
        <v>0.35399999999999998</v>
      </c>
      <c r="K35" s="6">
        <v>0.35399999999999998</v>
      </c>
      <c r="L35" s="6">
        <v>0.35399999999999998</v>
      </c>
      <c r="M35" s="6">
        <v>0.35399999999999998</v>
      </c>
      <c r="N35" s="6">
        <v>0.35399999999999998</v>
      </c>
      <c r="O35" s="6">
        <v>0.35399999999999998</v>
      </c>
      <c r="P35" s="6">
        <v>0.35399999999999998</v>
      </c>
      <c r="Q35" s="6">
        <v>0.35399999999999998</v>
      </c>
      <c r="R35" s="6">
        <v>0.35399999999999998</v>
      </c>
      <c r="S35" s="6">
        <v>0.35399999999999998</v>
      </c>
      <c r="T35" s="6">
        <v>0.35399999999999998</v>
      </c>
      <c r="U35" s="6">
        <v>0.35399999999999998</v>
      </c>
      <c r="V35" s="6">
        <v>0.35399999999999998</v>
      </c>
      <c r="W35" s="6">
        <v>0.35399999999999998</v>
      </c>
      <c r="X35" s="6">
        <v>0.35399999999999998</v>
      </c>
      <c r="Y35" s="6">
        <v>0.35399999999999998</v>
      </c>
      <c r="Z35" s="6">
        <v>0.35399999999999998</v>
      </c>
      <c r="AA35" s="6">
        <v>0.34499999999999997</v>
      </c>
      <c r="AB35" s="6">
        <v>0.27800000000000002</v>
      </c>
      <c r="AC35" s="6">
        <v>0.30399999999999999</v>
      </c>
      <c r="AD35" s="6">
        <v>0.29299999999999998</v>
      </c>
      <c r="AE35" s="6">
        <v>0.26900000000000002</v>
      </c>
      <c r="AF35" s="6">
        <v>0.28199999999999997</v>
      </c>
    </row>
    <row r="36" spans="2:32" x14ac:dyDescent="0.25">
      <c r="B36" s="2" t="s">
        <v>27</v>
      </c>
      <c r="C36" s="3">
        <v>0.53610000000000002</v>
      </c>
      <c r="D36" s="3">
        <v>0.54150000000000009</v>
      </c>
      <c r="E36" s="3">
        <v>0.56679999999999997</v>
      </c>
      <c r="F36" s="3">
        <v>0.58719999999999994</v>
      </c>
      <c r="G36" s="3">
        <v>0.64030000000000009</v>
      </c>
      <c r="H36" s="3">
        <v>0.71660000000000001</v>
      </c>
      <c r="I36" s="3">
        <v>0.75370000000000004</v>
      </c>
      <c r="J36" s="3">
        <v>0.77859999999999996</v>
      </c>
      <c r="K36" s="3">
        <v>0.77699999999999991</v>
      </c>
      <c r="L36" s="3">
        <v>0.81769999999999998</v>
      </c>
      <c r="M36" s="3">
        <v>0.8296</v>
      </c>
      <c r="N36" s="3">
        <v>0.8569</v>
      </c>
      <c r="O36" s="3">
        <v>0.89080000000000004</v>
      </c>
      <c r="P36" s="3">
        <v>0.91120000000000001</v>
      </c>
      <c r="Q36" s="3">
        <v>0.8879999999999999</v>
      </c>
      <c r="R36" s="3">
        <v>0.94199999999999995</v>
      </c>
      <c r="S36" s="3">
        <v>0.99</v>
      </c>
      <c r="T36" s="3">
        <v>0.98499999999999999</v>
      </c>
      <c r="U36" s="3">
        <v>1.0129999999999999</v>
      </c>
      <c r="V36" s="3">
        <v>1.0830000000000002</v>
      </c>
      <c r="W36" s="3">
        <v>1.1000000000000001</v>
      </c>
      <c r="X36" s="3">
        <v>1.145</v>
      </c>
      <c r="Y36" s="3">
        <v>1.1459999999999999</v>
      </c>
      <c r="Z36" s="3">
        <v>1.194</v>
      </c>
      <c r="AA36" s="3">
        <v>1.2310000000000001</v>
      </c>
      <c r="AB36" s="3">
        <v>1.2350000000000001</v>
      </c>
      <c r="AC36" s="3">
        <v>1.369</v>
      </c>
      <c r="AD36" s="3">
        <v>1.4810000000000001</v>
      </c>
      <c r="AE36" s="3">
        <v>1.546</v>
      </c>
      <c r="AF36" s="3">
        <v>1.59</v>
      </c>
    </row>
    <row r="37" spans="2:32" s="7" customFormat="1" x14ac:dyDescent="0.25">
      <c r="B37" s="5" t="s">
        <v>28</v>
      </c>
      <c r="C37" s="6">
        <v>0.21209999999999998</v>
      </c>
      <c r="D37" s="6">
        <v>0.20150000000000001</v>
      </c>
      <c r="E37" s="6">
        <v>0.20180000000000001</v>
      </c>
      <c r="F37" s="6">
        <v>0.2072</v>
      </c>
      <c r="G37" s="6">
        <v>0.25030000000000002</v>
      </c>
      <c r="H37" s="6">
        <v>0.2676</v>
      </c>
      <c r="I37" s="6">
        <v>0.28270000000000001</v>
      </c>
      <c r="J37" s="6">
        <v>0.27960000000000002</v>
      </c>
      <c r="K37" s="6">
        <v>0.28499999999999998</v>
      </c>
      <c r="L37" s="6">
        <v>0.30669999999999997</v>
      </c>
      <c r="M37" s="6">
        <v>0.3196</v>
      </c>
      <c r="N37" s="6">
        <v>0.31489999999999996</v>
      </c>
      <c r="O37" s="6">
        <v>0.32280000000000003</v>
      </c>
      <c r="P37" s="6">
        <v>0.31119999999999998</v>
      </c>
      <c r="Q37" s="6">
        <v>0.28499999999999998</v>
      </c>
      <c r="R37" s="6">
        <v>0.29699999999999999</v>
      </c>
      <c r="S37" s="6">
        <v>0.47599999999999998</v>
      </c>
      <c r="T37" s="6">
        <v>0.40500000000000003</v>
      </c>
      <c r="U37" s="6">
        <v>0.38300000000000001</v>
      </c>
      <c r="V37" s="6">
        <v>0.4</v>
      </c>
      <c r="W37" s="6">
        <v>0.39700000000000002</v>
      </c>
      <c r="X37" s="6">
        <v>0.41099999999999998</v>
      </c>
      <c r="Y37" s="6">
        <v>0.40500000000000003</v>
      </c>
      <c r="Z37" s="6">
        <v>0.40500000000000003</v>
      </c>
      <c r="AA37" s="6">
        <v>0.41699999999999998</v>
      </c>
      <c r="AB37" s="6">
        <v>0.40200000000000002</v>
      </c>
      <c r="AC37" s="6">
        <v>0.48799999999999999</v>
      </c>
      <c r="AD37" s="6">
        <v>0.60099999999999998</v>
      </c>
      <c r="AE37" s="6">
        <v>0.626</v>
      </c>
      <c r="AF37" s="6">
        <v>0.64800000000000002</v>
      </c>
    </row>
    <row r="38" spans="2:32" x14ac:dyDescent="0.25">
      <c r="B38" s="2"/>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2:32" x14ac:dyDescent="0.25">
      <c r="B39" s="2" t="s">
        <v>29</v>
      </c>
      <c r="C39" s="3">
        <v>14.416</v>
      </c>
      <c r="D39" s="3">
        <v>15.066000000000001</v>
      </c>
      <c r="E39" s="3">
        <v>16.058</v>
      </c>
      <c r="F39" s="3">
        <v>15.55</v>
      </c>
      <c r="G39" s="3">
        <v>16.128</v>
      </c>
      <c r="H39" s="3">
        <v>16.359000000000002</v>
      </c>
      <c r="I39" s="3">
        <v>16.73</v>
      </c>
      <c r="J39" s="3">
        <v>18.077000000000002</v>
      </c>
      <c r="K39" s="3">
        <v>18.791</v>
      </c>
      <c r="L39" s="3">
        <v>20.216999999999999</v>
      </c>
      <c r="M39" s="3">
        <v>21.757000000000001</v>
      </c>
      <c r="N39" s="3">
        <v>22.542000000000002</v>
      </c>
      <c r="O39" s="3">
        <v>24.274999999999999</v>
      </c>
      <c r="P39" s="3">
        <v>25.984000000000002</v>
      </c>
      <c r="Q39" s="3">
        <v>27.327999999999999</v>
      </c>
      <c r="R39" s="3">
        <v>28.67</v>
      </c>
      <c r="S39" s="3">
        <v>29.69</v>
      </c>
      <c r="T39" s="3">
        <v>31.664000000000001</v>
      </c>
      <c r="U39" s="3">
        <v>35.344999999999999</v>
      </c>
      <c r="V39" s="3">
        <v>36.298000000000002</v>
      </c>
      <c r="W39" s="3">
        <v>36.557000000000002</v>
      </c>
      <c r="X39" s="3">
        <v>36.837000000000003</v>
      </c>
      <c r="Y39" s="3">
        <v>37.874000000000002</v>
      </c>
      <c r="Z39" s="3">
        <v>38.418999999999997</v>
      </c>
      <c r="AA39" s="3">
        <v>46.174999999999997</v>
      </c>
      <c r="AB39" s="3">
        <v>45.286999999999999</v>
      </c>
      <c r="AC39" s="3">
        <v>47.402999999999999</v>
      </c>
      <c r="AD39" s="3">
        <v>52.143000000000001</v>
      </c>
      <c r="AE39" s="3">
        <v>55.165999999999997</v>
      </c>
      <c r="AF39" s="3">
        <v>57.972000000000001</v>
      </c>
    </row>
    <row r="40" spans="2:32" x14ac:dyDescent="0.25">
      <c r="B40" s="2" t="s">
        <v>30</v>
      </c>
      <c r="C40" s="3">
        <v>6.7610000000000001</v>
      </c>
      <c r="D40" s="3">
        <v>6.7169999999999996</v>
      </c>
      <c r="E40" s="3">
        <v>6.9589999999999996</v>
      </c>
      <c r="F40" s="3">
        <v>7.0949999999999998</v>
      </c>
      <c r="G40" s="3">
        <v>7.2619999999999996</v>
      </c>
      <c r="H40" s="3">
        <v>7.5739999999999998</v>
      </c>
      <c r="I40" s="3">
        <v>8.0039999999999996</v>
      </c>
      <c r="J40" s="3">
        <v>8.3179999999999996</v>
      </c>
      <c r="K40" s="3">
        <v>8.5229999999999997</v>
      </c>
      <c r="L40" s="3">
        <v>8.99</v>
      </c>
      <c r="M40" s="3">
        <v>9.2119999999999997</v>
      </c>
      <c r="N40" s="3">
        <v>9.8119999999999994</v>
      </c>
      <c r="O40" s="3">
        <v>10.374000000000001</v>
      </c>
      <c r="P40" s="3">
        <v>11.340999999999999</v>
      </c>
      <c r="Q40" s="3">
        <v>11.201000000000001</v>
      </c>
      <c r="R40" s="3">
        <v>11.44</v>
      </c>
      <c r="S40" s="3">
        <v>11.675000000000001</v>
      </c>
      <c r="T40" s="3">
        <v>12.093999999999999</v>
      </c>
      <c r="U40" s="3">
        <v>13.127000000000001</v>
      </c>
      <c r="V40" s="3">
        <v>13.109</v>
      </c>
      <c r="W40" s="3">
        <v>13.164999999999999</v>
      </c>
      <c r="X40" s="3">
        <v>13.515000000000001</v>
      </c>
      <c r="Y40" s="3">
        <v>13.855</v>
      </c>
      <c r="Z40" s="3">
        <v>13.895</v>
      </c>
      <c r="AA40" s="3">
        <v>14.111000000000001</v>
      </c>
      <c r="AB40" s="3">
        <v>14.537000000000001</v>
      </c>
      <c r="AC40" s="3">
        <v>15.206</v>
      </c>
      <c r="AD40" s="3">
        <v>15.971</v>
      </c>
      <c r="AE40" s="3">
        <v>16.710999999999999</v>
      </c>
      <c r="AF40" s="3">
        <v>17.315000000000001</v>
      </c>
    </row>
    <row r="41" spans="2:32" x14ac:dyDescent="0.25">
      <c r="B41" s="2" t="s">
        <v>31</v>
      </c>
      <c r="C41" s="3">
        <v>2.4700000000000002</v>
      </c>
      <c r="D41" s="3">
        <v>2.7679999999999998</v>
      </c>
      <c r="E41" s="3">
        <v>2.9009999999999998</v>
      </c>
      <c r="F41" s="3">
        <v>2.895</v>
      </c>
      <c r="G41" s="3">
        <v>3.552</v>
      </c>
      <c r="H41" s="3">
        <v>3.8290000000000002</v>
      </c>
      <c r="I41" s="3">
        <v>3.9020000000000001</v>
      </c>
      <c r="J41" s="3">
        <v>4.2610000000000001</v>
      </c>
      <c r="K41" s="3">
        <v>4.6360000000000001</v>
      </c>
      <c r="L41" s="3">
        <v>4.9770000000000003</v>
      </c>
      <c r="M41" s="3">
        <v>5.1219999999999999</v>
      </c>
      <c r="N41" s="3">
        <v>5.452</v>
      </c>
      <c r="O41" s="3">
        <v>5.7370000000000001</v>
      </c>
      <c r="P41" s="3">
        <v>5.9749999999999996</v>
      </c>
      <c r="Q41" s="3">
        <v>6.077</v>
      </c>
      <c r="R41" s="3">
        <v>6.3440000000000003</v>
      </c>
      <c r="S41" s="3">
        <v>6.6369999999999996</v>
      </c>
      <c r="T41" s="3">
        <v>7.04</v>
      </c>
      <c r="U41" s="3">
        <v>7.3259999999999996</v>
      </c>
      <c r="V41" s="3">
        <v>7.71</v>
      </c>
      <c r="W41" s="3">
        <v>7.8419999999999996</v>
      </c>
      <c r="X41" s="3">
        <v>8.1750000000000007</v>
      </c>
      <c r="Y41" s="3">
        <v>8.6989999999999998</v>
      </c>
      <c r="Z41" s="3">
        <v>8.9499999999999993</v>
      </c>
      <c r="AA41" s="3">
        <v>9.2680000000000007</v>
      </c>
      <c r="AB41" s="3">
        <v>9.0419999999999998</v>
      </c>
      <c r="AC41" s="3">
        <v>9.6419999999999995</v>
      </c>
      <c r="AD41" s="3">
        <v>10.567</v>
      </c>
      <c r="AE41" s="3">
        <v>11.388999999999999</v>
      </c>
      <c r="AF41" s="3">
        <v>12.231</v>
      </c>
    </row>
    <row r="42" spans="2:32" x14ac:dyDescent="0.25">
      <c r="B42" s="2" t="s">
        <v>32</v>
      </c>
      <c r="C42" s="3"/>
      <c r="D42" s="3"/>
      <c r="E42" s="3"/>
      <c r="F42" s="3"/>
      <c r="G42" s="3"/>
      <c r="H42" s="3"/>
      <c r="I42" s="3"/>
      <c r="J42" s="3"/>
      <c r="K42" s="3"/>
      <c r="L42" s="3"/>
      <c r="M42" s="3"/>
      <c r="N42" s="3"/>
      <c r="O42" s="3">
        <v>0.55200000000000005</v>
      </c>
      <c r="P42" s="3">
        <v>0.69899999999999995</v>
      </c>
      <c r="Q42" s="3">
        <v>0.71599999999999997</v>
      </c>
      <c r="R42" s="3">
        <v>0.7</v>
      </c>
      <c r="S42" s="3">
        <v>0.72099999999999997</v>
      </c>
      <c r="T42" s="3">
        <v>0.74</v>
      </c>
      <c r="U42" s="3">
        <v>0.76300000000000001</v>
      </c>
      <c r="V42" s="3">
        <v>0.77700000000000002</v>
      </c>
      <c r="W42" s="3">
        <v>1.407</v>
      </c>
      <c r="X42" s="3">
        <v>1.504</v>
      </c>
      <c r="Y42" s="3">
        <v>1.571</v>
      </c>
      <c r="Z42" s="3">
        <v>1.9059999999999999</v>
      </c>
      <c r="AA42" s="3">
        <v>9.2029999999999994</v>
      </c>
      <c r="AB42" s="3">
        <v>8.452</v>
      </c>
      <c r="AC42" s="3">
        <v>9.109</v>
      </c>
      <c r="AD42" s="3">
        <v>10.72</v>
      </c>
      <c r="AE42" s="3">
        <v>11.271000000000001</v>
      </c>
      <c r="AF42" s="3">
        <v>11.359</v>
      </c>
    </row>
    <row r="43" spans="2:32" x14ac:dyDescent="0.25">
      <c r="B43" s="2" t="s">
        <v>33</v>
      </c>
      <c r="C43" s="3"/>
      <c r="D43" s="3"/>
      <c r="E43" s="3"/>
      <c r="F43" s="3"/>
      <c r="G43" s="3"/>
      <c r="H43" s="3"/>
      <c r="I43" s="3"/>
      <c r="J43" s="3"/>
      <c r="K43" s="3"/>
      <c r="L43" s="3"/>
      <c r="M43" s="3"/>
      <c r="N43" s="3"/>
      <c r="O43" s="3"/>
      <c r="P43" s="3"/>
      <c r="Q43" s="3">
        <v>0.314</v>
      </c>
      <c r="R43" s="3">
        <v>0.65700000000000003</v>
      </c>
      <c r="S43" s="3">
        <v>1.1499999999999999</v>
      </c>
      <c r="T43" s="3">
        <v>2.7160000000000002</v>
      </c>
      <c r="U43" s="3">
        <v>4.6539999999999999</v>
      </c>
      <c r="V43" s="3">
        <v>4.9249999999999998</v>
      </c>
      <c r="W43" s="3">
        <v>5.0190000000000001</v>
      </c>
      <c r="X43" s="3">
        <v>5.2450000000000001</v>
      </c>
      <c r="Y43" s="3">
        <v>5.4969999999999999</v>
      </c>
      <c r="Z43" s="3">
        <v>5.7149999999999999</v>
      </c>
      <c r="AA43" s="3">
        <v>5.2530000000000001</v>
      </c>
      <c r="AB43" s="3">
        <v>5.4279999999999999</v>
      </c>
      <c r="AC43" s="3">
        <v>5.1369999999999996</v>
      </c>
      <c r="AD43" s="3">
        <v>6.1929999999999996</v>
      </c>
      <c r="AE43" s="3">
        <v>6.36</v>
      </c>
      <c r="AF43" s="3">
        <v>6.3</v>
      </c>
    </row>
    <row r="44" spans="2:32" x14ac:dyDescent="0.25">
      <c r="B44" s="2" t="s">
        <v>34</v>
      </c>
      <c r="C44" s="3">
        <v>1.2729999999999999</v>
      </c>
      <c r="D44" s="3">
        <v>1.284</v>
      </c>
      <c r="E44" s="3">
        <v>1.2909999999999999</v>
      </c>
      <c r="F44" s="3">
        <v>1.367</v>
      </c>
      <c r="G44" s="3">
        <v>1.5029999999999999</v>
      </c>
      <c r="H44" s="3">
        <v>1.514</v>
      </c>
      <c r="I44" s="3">
        <v>1.7</v>
      </c>
      <c r="J44" s="3">
        <v>1.675</v>
      </c>
      <c r="K44" s="3">
        <v>1.724</v>
      </c>
      <c r="L44" s="3">
        <v>1.6930000000000001</v>
      </c>
      <c r="M44" s="3">
        <v>1.778</v>
      </c>
      <c r="N44" s="3">
        <v>1.8859999999999999</v>
      </c>
      <c r="O44" s="3">
        <v>2.383</v>
      </c>
      <c r="P44" s="3">
        <v>2.355</v>
      </c>
      <c r="Q44" s="3">
        <v>2.4380000000000002</v>
      </c>
      <c r="R44" s="3">
        <v>2.4649999999999999</v>
      </c>
      <c r="S44" s="3">
        <v>2.57</v>
      </c>
      <c r="T44" s="3">
        <v>2.6629999999999998</v>
      </c>
      <c r="U44" s="3">
        <v>2.7229999999999999</v>
      </c>
      <c r="V44" s="3">
        <v>2.7080000000000002</v>
      </c>
      <c r="W44" s="3">
        <v>2.629</v>
      </c>
      <c r="X44" s="3">
        <v>2.6739999999999999</v>
      </c>
      <c r="Y44" s="3">
        <v>2.6829999999999998</v>
      </c>
      <c r="Z44" s="3">
        <v>2.6909999999999998</v>
      </c>
      <c r="AA44" s="3">
        <v>2.8559999999999999</v>
      </c>
      <c r="AB44" s="3">
        <v>2.4780000000000002</v>
      </c>
      <c r="AC44" s="3">
        <v>2.6480000000000001</v>
      </c>
      <c r="AD44" s="3">
        <v>2.6869999999999998</v>
      </c>
      <c r="AE44" s="3">
        <v>2.8159999999999998</v>
      </c>
      <c r="AF44" s="3">
        <v>2.9350000000000001</v>
      </c>
    </row>
    <row r="45" spans="2:32" x14ac:dyDescent="0.25">
      <c r="B45" s="2" t="s">
        <v>35</v>
      </c>
      <c r="C45" s="3"/>
      <c r="D45" s="3"/>
      <c r="E45" s="3"/>
      <c r="F45" s="3"/>
      <c r="G45" s="3"/>
      <c r="H45" s="3"/>
      <c r="I45" s="3"/>
      <c r="J45" s="3"/>
      <c r="K45" s="3"/>
      <c r="L45" s="3">
        <v>0.78400000000000003</v>
      </c>
      <c r="M45" s="3">
        <v>1.6579999999999999</v>
      </c>
      <c r="N45" s="3">
        <v>1.6819999999999999</v>
      </c>
      <c r="O45" s="3">
        <v>1.744</v>
      </c>
      <c r="P45" s="3">
        <v>1.782</v>
      </c>
      <c r="Q45" s="3">
        <v>1.887</v>
      </c>
      <c r="R45" s="3">
        <v>1.917</v>
      </c>
      <c r="S45" s="3">
        <v>1.972</v>
      </c>
      <c r="T45" s="3">
        <v>2.0139999999999998</v>
      </c>
      <c r="U45" s="3">
        <v>2.0510000000000002</v>
      </c>
      <c r="V45" s="3">
        <v>2.085</v>
      </c>
      <c r="W45" s="3">
        <v>1.891</v>
      </c>
      <c r="X45" s="3">
        <v>1.92</v>
      </c>
      <c r="Y45" s="3">
        <v>1.9850000000000001</v>
      </c>
      <c r="Z45" s="3">
        <v>2.0329999999999999</v>
      </c>
      <c r="AA45" s="3">
        <v>2.0489999999999999</v>
      </c>
      <c r="AB45" s="3">
        <v>1.9930000000000001</v>
      </c>
      <c r="AC45" s="3">
        <v>2.1150000000000002</v>
      </c>
      <c r="AD45" s="3">
        <v>2.262</v>
      </c>
      <c r="AE45" s="3">
        <v>2.3690000000000002</v>
      </c>
      <c r="AF45" s="3">
        <v>2.468</v>
      </c>
    </row>
    <row r="46" spans="2:32" x14ac:dyDescent="0.25">
      <c r="B46" s="2" t="s">
        <v>36</v>
      </c>
      <c r="C46" s="3">
        <v>0.86799999999999999</v>
      </c>
      <c r="D46" s="3">
        <v>0.875</v>
      </c>
      <c r="E46" s="3">
        <v>0.88</v>
      </c>
      <c r="F46" s="3">
        <v>0.93200000000000005</v>
      </c>
      <c r="G46" s="3">
        <v>1.0249999999999999</v>
      </c>
      <c r="H46" s="3">
        <v>1.032</v>
      </c>
      <c r="I46" s="3">
        <v>1.159</v>
      </c>
      <c r="J46" s="3">
        <v>1.1419999999999999</v>
      </c>
      <c r="K46" s="3">
        <v>1.175</v>
      </c>
      <c r="L46" s="3">
        <v>1.1539999999999999</v>
      </c>
      <c r="M46" s="3">
        <v>1.212</v>
      </c>
      <c r="N46" s="3">
        <v>1.127</v>
      </c>
      <c r="O46" s="3">
        <v>1.171</v>
      </c>
      <c r="P46" s="3">
        <v>1.157</v>
      </c>
      <c r="Q46" s="3">
        <v>1.198</v>
      </c>
      <c r="R46" s="3">
        <v>1.2110000000000001</v>
      </c>
      <c r="S46" s="3">
        <v>1.2629999999999999</v>
      </c>
      <c r="T46" s="3">
        <v>1.288</v>
      </c>
      <c r="U46" s="3">
        <v>1.4279999999999999</v>
      </c>
      <c r="V46" s="3">
        <v>1.452</v>
      </c>
      <c r="W46" s="3">
        <v>1.45</v>
      </c>
      <c r="X46" s="3">
        <v>1.4750000000000001</v>
      </c>
      <c r="Y46" s="3">
        <v>1.48</v>
      </c>
      <c r="Z46" s="3">
        <v>1.5069999999999999</v>
      </c>
      <c r="AA46" s="3">
        <v>1.542</v>
      </c>
      <c r="AB46" s="3">
        <v>1.3680000000000001</v>
      </c>
      <c r="AC46" s="3">
        <v>1.31</v>
      </c>
      <c r="AD46" s="3">
        <v>1.3919999999999999</v>
      </c>
      <c r="AE46" s="3">
        <v>1.4530000000000001</v>
      </c>
      <c r="AF46" s="3">
        <v>1.4970000000000001</v>
      </c>
    </row>
    <row r="47" spans="2:32" x14ac:dyDescent="0.25">
      <c r="B47" s="2" t="s">
        <v>37</v>
      </c>
      <c r="C47" s="3">
        <v>0.89300000000000002</v>
      </c>
      <c r="D47" s="3">
        <v>0.82799999999999996</v>
      </c>
      <c r="E47" s="3">
        <v>0.67500000000000004</v>
      </c>
      <c r="F47" s="3">
        <v>0.8</v>
      </c>
      <c r="G47" s="3">
        <v>0.66900000000000004</v>
      </c>
      <c r="H47" s="3">
        <v>0.55100000000000005</v>
      </c>
      <c r="I47" s="3">
        <v>0.34399999999999997</v>
      </c>
      <c r="J47" s="3">
        <v>0.88100000000000001</v>
      </c>
      <c r="K47" s="3">
        <v>1.3819999999999999</v>
      </c>
      <c r="L47" s="3">
        <v>1.665</v>
      </c>
      <c r="M47" s="3">
        <v>1.4359999999999999</v>
      </c>
      <c r="N47" s="3">
        <v>0.78700000000000003</v>
      </c>
      <c r="O47" s="3">
        <v>0.73599999999999999</v>
      </c>
      <c r="P47" s="3">
        <v>0.54200000000000004</v>
      </c>
      <c r="Q47" s="3">
        <v>1.111</v>
      </c>
      <c r="R47" s="3">
        <v>1.7589999999999999</v>
      </c>
      <c r="S47" s="3">
        <v>1.498</v>
      </c>
      <c r="T47" s="3">
        <v>1.4179999999999999</v>
      </c>
      <c r="U47" s="3">
        <v>1.4350000000000001</v>
      </c>
      <c r="V47" s="3">
        <v>1.4610000000000001</v>
      </c>
      <c r="W47" s="3">
        <v>1.4790000000000001</v>
      </c>
      <c r="X47" s="3">
        <v>1.2589999999999999</v>
      </c>
      <c r="Y47" s="3">
        <v>0.96599999999999997</v>
      </c>
      <c r="Z47" s="3">
        <v>0.81</v>
      </c>
      <c r="AA47" s="3">
        <v>0.84099999999999997</v>
      </c>
      <c r="AB47" s="3">
        <v>0.79800000000000004</v>
      </c>
      <c r="AC47" s="3">
        <v>0.86499999999999999</v>
      </c>
      <c r="AD47" s="3">
        <v>0.93500000000000005</v>
      </c>
      <c r="AE47" s="3">
        <v>0.99099999999999999</v>
      </c>
      <c r="AF47" s="3">
        <v>1.468</v>
      </c>
    </row>
    <row r="48" spans="2:32" x14ac:dyDescent="0.25">
      <c r="B48" s="2" t="s">
        <v>38</v>
      </c>
      <c r="C48" s="3"/>
      <c r="D48" s="3"/>
      <c r="E48" s="3"/>
      <c r="F48" s="3"/>
      <c r="G48" s="3"/>
      <c r="H48" s="3"/>
      <c r="I48" s="3"/>
      <c r="J48" s="3"/>
      <c r="K48" s="3"/>
      <c r="L48" s="3"/>
      <c r="M48" s="3"/>
      <c r="N48" s="3"/>
      <c r="O48" s="3"/>
      <c r="P48" s="3">
        <v>0.22</v>
      </c>
      <c r="Q48" s="3">
        <v>0.129</v>
      </c>
      <c r="R48" s="3">
        <v>0.185</v>
      </c>
      <c r="S48" s="3">
        <v>0.26200000000000001</v>
      </c>
      <c r="T48" s="3">
        <v>0.307</v>
      </c>
      <c r="U48" s="3">
        <v>0.36399999999999999</v>
      </c>
      <c r="V48" s="3">
        <v>0.36499999999999999</v>
      </c>
      <c r="W48" s="3">
        <v>0.43</v>
      </c>
      <c r="X48" s="3">
        <v>0.107</v>
      </c>
      <c r="Y48" s="3">
        <v>0.20100000000000001</v>
      </c>
      <c r="Z48" s="3">
        <v>0.17100000000000001</v>
      </c>
      <c r="AA48" s="3">
        <v>0.45</v>
      </c>
      <c r="AB48" s="3">
        <v>0.64400000000000002</v>
      </c>
      <c r="AC48" s="3">
        <v>0.79500000000000004</v>
      </c>
      <c r="AD48" s="3">
        <v>0.82599999999999996</v>
      </c>
      <c r="AE48" s="3">
        <v>0.97099999999999997</v>
      </c>
      <c r="AF48" s="3">
        <v>1.0329999999999999</v>
      </c>
    </row>
    <row r="49" spans="2:32" x14ac:dyDescent="0.25">
      <c r="B49" s="2"/>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0" spans="2:32" x14ac:dyDescent="0.25">
      <c r="B50" s="2" t="s">
        <v>39</v>
      </c>
      <c r="C50" s="3">
        <v>35.814499999999995</v>
      </c>
      <c r="D50" s="3">
        <v>38.934800000000003</v>
      </c>
      <c r="E50" s="3">
        <v>39.822099999999999</v>
      </c>
      <c r="F50" s="3">
        <v>42.540700000000001</v>
      </c>
      <c r="G50" s="3">
        <v>43.558999999999997</v>
      </c>
      <c r="H50" s="3">
        <v>44.443399999999997</v>
      </c>
      <c r="I50" s="3">
        <v>45.071899999999999</v>
      </c>
      <c r="J50" s="3">
        <v>45.696799999999996</v>
      </c>
      <c r="K50" s="3">
        <v>46.859300000000005</v>
      </c>
      <c r="L50" s="3">
        <v>49.752399999999994</v>
      </c>
      <c r="M50" s="3">
        <v>52.422099999999986</v>
      </c>
      <c r="N50" s="3">
        <v>53.963099999999997</v>
      </c>
      <c r="O50" s="3">
        <v>57.0379</v>
      </c>
      <c r="P50" s="3">
        <v>57.652999999999999</v>
      </c>
      <c r="Q50" s="3">
        <v>60.69</v>
      </c>
      <c r="R50" s="3">
        <v>53.733999999999995</v>
      </c>
      <c r="S50" s="3">
        <v>58</v>
      </c>
      <c r="T50" s="3">
        <v>60.069999999999993</v>
      </c>
      <c r="U50" s="3">
        <v>61.207999999999998</v>
      </c>
      <c r="V50" s="3">
        <v>62.670999999999992</v>
      </c>
      <c r="W50" s="3">
        <v>64.450999999999993</v>
      </c>
      <c r="X50" s="3">
        <v>66.009</v>
      </c>
      <c r="Y50" s="3">
        <v>67.645999999999987</v>
      </c>
      <c r="Z50" s="3">
        <v>70.576000000000008</v>
      </c>
      <c r="AA50" s="3">
        <v>73.215999999999994</v>
      </c>
      <c r="AB50" s="3">
        <v>74.400000000000006</v>
      </c>
      <c r="AC50" s="3">
        <v>64.394999999999996</v>
      </c>
      <c r="AD50" s="3">
        <v>75.393000000000001</v>
      </c>
      <c r="AE50" s="3">
        <v>76.731999999999999</v>
      </c>
      <c r="AF50" s="3">
        <v>71.05</v>
      </c>
    </row>
    <row r="51" spans="2:32" x14ac:dyDescent="0.25">
      <c r="B51" s="2" t="s">
        <v>40</v>
      </c>
      <c r="C51" s="3">
        <v>12.0899</v>
      </c>
      <c r="D51" s="3">
        <v>12.9985</v>
      </c>
      <c r="E51" s="3">
        <v>13.624799999999999</v>
      </c>
      <c r="F51" s="3">
        <v>14.3339</v>
      </c>
      <c r="G51" s="3">
        <v>14.831</v>
      </c>
      <c r="H51" s="3">
        <v>15.2493</v>
      </c>
      <c r="I51" s="3">
        <v>15.611600000000001</v>
      </c>
      <c r="J51" s="3">
        <v>16.404199999999999</v>
      </c>
      <c r="K51" s="3">
        <v>17.195900000000002</v>
      </c>
      <c r="L51" s="3">
        <v>18.053000000000001</v>
      </c>
      <c r="M51" s="3">
        <v>19.425900000000002</v>
      </c>
      <c r="N51" s="3">
        <v>20.637799999999999</v>
      </c>
      <c r="O51" s="3">
        <v>21.558400000000002</v>
      </c>
      <c r="P51" s="3">
        <v>22.4954</v>
      </c>
      <c r="Q51" s="3">
        <v>24.658000000000001</v>
      </c>
      <c r="R51" s="3">
        <v>26.003</v>
      </c>
      <c r="S51" s="3">
        <v>27.303999999999998</v>
      </c>
      <c r="T51" s="3">
        <v>28.585000000000001</v>
      </c>
      <c r="U51" s="3">
        <v>29.78</v>
      </c>
      <c r="V51" s="3">
        <v>30.597999999999999</v>
      </c>
      <c r="W51" s="3">
        <v>31.587</v>
      </c>
      <c r="X51" s="3">
        <v>33.158999999999999</v>
      </c>
      <c r="Y51" s="3">
        <v>33.981000000000002</v>
      </c>
      <c r="Z51" s="3">
        <v>34.965000000000003</v>
      </c>
      <c r="AA51" s="3">
        <v>35.72</v>
      </c>
      <c r="AB51" s="3">
        <v>36.377000000000002</v>
      </c>
      <c r="AC51" s="3">
        <v>35.436999999999998</v>
      </c>
      <c r="AD51" s="3">
        <v>37.298999999999999</v>
      </c>
      <c r="AE51" s="3">
        <v>41.125</v>
      </c>
      <c r="AF51" s="3">
        <v>42.942</v>
      </c>
    </row>
    <row r="52" spans="2:32" s="7" customFormat="1" x14ac:dyDescent="0.25">
      <c r="B52" s="5" t="s">
        <v>41</v>
      </c>
      <c r="C52" s="6">
        <v>6.6589999999999998</v>
      </c>
      <c r="D52" s="6">
        <v>7.2210000000000001</v>
      </c>
      <c r="E52" s="6">
        <v>7.5270000000000001</v>
      </c>
      <c r="F52" s="6">
        <v>7.9139999999999997</v>
      </c>
      <c r="G52" s="6">
        <v>8.1829999999999998</v>
      </c>
      <c r="H52" s="6">
        <v>8.4600000000000009</v>
      </c>
      <c r="I52" s="6">
        <v>8.6660000000000004</v>
      </c>
      <c r="J52" s="6">
        <v>9.0960000000000001</v>
      </c>
      <c r="K52" s="6">
        <v>9.5459999999999994</v>
      </c>
      <c r="L52" s="6">
        <v>9.9480000000000004</v>
      </c>
      <c r="M52" s="6">
        <v>10.77</v>
      </c>
      <c r="N52" s="6">
        <v>11.465999999999999</v>
      </c>
      <c r="O52" s="6">
        <v>11.983000000000001</v>
      </c>
      <c r="P52" s="6">
        <v>12.525</v>
      </c>
      <c r="Q52" s="6">
        <v>13.647</v>
      </c>
      <c r="R52" s="6">
        <v>14.403</v>
      </c>
      <c r="S52" s="6">
        <v>15.145</v>
      </c>
      <c r="T52" s="6">
        <v>15.868</v>
      </c>
      <c r="U52" s="6">
        <v>16.539000000000001</v>
      </c>
      <c r="V52" s="6">
        <v>17.003</v>
      </c>
      <c r="W52" s="6">
        <v>17.556999999999999</v>
      </c>
      <c r="X52" s="6">
        <v>18.465</v>
      </c>
      <c r="Y52" s="6">
        <v>18.925999999999998</v>
      </c>
      <c r="Z52" s="6">
        <v>19.484000000000002</v>
      </c>
      <c r="AA52" s="6">
        <v>20.495999999999999</v>
      </c>
      <c r="AB52" s="6">
        <v>20.879000000000001</v>
      </c>
      <c r="AC52" s="6">
        <v>21.396000000000001</v>
      </c>
      <c r="AD52" s="6">
        <v>22.603000000000002</v>
      </c>
      <c r="AE52" s="6">
        <v>25.01</v>
      </c>
      <c r="AF52" s="6">
        <v>26.117999999999999</v>
      </c>
    </row>
    <row r="53" spans="2:32" s="7" customFormat="1" x14ac:dyDescent="0.25">
      <c r="B53" s="5" t="s">
        <v>42</v>
      </c>
      <c r="C53" s="6">
        <v>5.4309000000000003</v>
      </c>
      <c r="D53" s="6">
        <v>5.7774999999999999</v>
      </c>
      <c r="E53" s="6">
        <v>6.0977999999999986</v>
      </c>
      <c r="F53" s="6">
        <v>6.4199000000000002</v>
      </c>
      <c r="G53" s="6">
        <v>6.6479999999999997</v>
      </c>
      <c r="H53" s="6">
        <v>6.789299999999999</v>
      </c>
      <c r="I53" s="6">
        <v>6.9456000000000007</v>
      </c>
      <c r="J53" s="6">
        <v>7.3081999999999994</v>
      </c>
      <c r="K53" s="6">
        <v>7.6499000000000024</v>
      </c>
      <c r="L53" s="6">
        <v>8.1050000000000004</v>
      </c>
      <c r="M53" s="6">
        <v>8.6559000000000026</v>
      </c>
      <c r="N53" s="6">
        <v>9.1717999999999993</v>
      </c>
      <c r="O53" s="6">
        <v>9.5754000000000019</v>
      </c>
      <c r="P53" s="6">
        <v>9.9703999999999997</v>
      </c>
      <c r="Q53" s="6">
        <v>11.011000000000001</v>
      </c>
      <c r="R53" s="6">
        <v>11.6</v>
      </c>
      <c r="S53" s="6">
        <v>12.158999999999999</v>
      </c>
      <c r="T53" s="6">
        <v>12.717000000000001</v>
      </c>
      <c r="U53" s="6">
        <v>13.241</v>
      </c>
      <c r="V53" s="6">
        <v>13.594999999999999</v>
      </c>
      <c r="W53" s="6">
        <v>14.030000000000001</v>
      </c>
      <c r="X53" s="6">
        <v>14.693999999999999</v>
      </c>
      <c r="Y53" s="6">
        <v>15.055000000000003</v>
      </c>
      <c r="Z53" s="6">
        <v>15.481000000000002</v>
      </c>
      <c r="AA53" s="6">
        <v>15.224</v>
      </c>
      <c r="AB53" s="6">
        <v>15.497999999999999</v>
      </c>
      <c r="AC53" s="6">
        <v>14.041</v>
      </c>
      <c r="AD53" s="6">
        <v>14.696</v>
      </c>
      <c r="AE53" s="6">
        <v>16.114999999999998</v>
      </c>
      <c r="AF53" s="6">
        <v>16.824000000000002</v>
      </c>
    </row>
    <row r="54" spans="2:32" x14ac:dyDescent="0.25">
      <c r="B54" s="2" t="s">
        <v>43</v>
      </c>
      <c r="C54" s="3"/>
      <c r="D54" s="3"/>
      <c r="E54" s="3"/>
      <c r="F54" s="3"/>
      <c r="G54" s="3"/>
      <c r="H54" s="3"/>
      <c r="I54" s="3"/>
      <c r="J54" s="3"/>
      <c r="K54" s="3"/>
      <c r="L54" s="3"/>
      <c r="M54" s="3"/>
      <c r="N54" s="3"/>
      <c r="O54" s="3"/>
      <c r="P54" s="3"/>
      <c r="Q54" s="3"/>
      <c r="R54" s="3">
        <v>4.9409999999999998</v>
      </c>
      <c r="S54" s="3">
        <v>5.16</v>
      </c>
      <c r="T54" s="3">
        <v>5.4649999999999999</v>
      </c>
      <c r="U54" s="3">
        <v>5.9080000000000004</v>
      </c>
      <c r="V54" s="3">
        <v>6.1619999999999999</v>
      </c>
      <c r="W54" s="3">
        <v>6.3559999999999999</v>
      </c>
      <c r="X54" s="3">
        <v>6.5250000000000004</v>
      </c>
      <c r="Y54" s="3">
        <v>6.6589999999999998</v>
      </c>
      <c r="Z54" s="3">
        <v>6.8289999999999997</v>
      </c>
      <c r="AA54" s="3">
        <v>7.0810000000000004</v>
      </c>
      <c r="AB54" s="3">
        <v>7.1420000000000003</v>
      </c>
      <c r="AC54" s="3">
        <v>5.9509999999999996</v>
      </c>
      <c r="AD54" s="3">
        <v>6.54</v>
      </c>
      <c r="AE54" s="3">
        <v>7.093</v>
      </c>
      <c r="AF54" s="3">
        <v>7.7080000000000002</v>
      </c>
    </row>
    <row r="55" spans="2:32" x14ac:dyDescent="0.25">
      <c r="B55" s="2" t="s">
        <v>44</v>
      </c>
      <c r="C55" s="3">
        <v>9.5000000000000001E-2</v>
      </c>
      <c r="D55" s="3">
        <v>0.104</v>
      </c>
      <c r="E55" s="3">
        <v>0.113</v>
      </c>
      <c r="F55" s="3">
        <v>0.126</v>
      </c>
      <c r="G55" s="3">
        <v>0.124</v>
      </c>
      <c r="H55" s="3">
        <v>0.128</v>
      </c>
      <c r="I55" s="3">
        <v>0.13500000000000001</v>
      </c>
      <c r="J55" s="3">
        <v>0.14000000000000001</v>
      </c>
      <c r="K55" s="3">
        <v>0.14899999999999999</v>
      </c>
      <c r="L55" s="3">
        <v>0.16</v>
      </c>
      <c r="M55" s="3">
        <v>0.16700000000000001</v>
      </c>
      <c r="N55" s="3">
        <v>0.17399999999999999</v>
      </c>
      <c r="O55" s="3">
        <v>0.183</v>
      </c>
      <c r="P55" s="3">
        <v>0.19</v>
      </c>
      <c r="Q55" s="3">
        <v>0.19</v>
      </c>
      <c r="R55" s="3">
        <v>1.4359999999999999</v>
      </c>
      <c r="S55" s="3">
        <v>1.3080000000000001</v>
      </c>
      <c r="T55" s="3">
        <v>1.375</v>
      </c>
      <c r="U55" s="3">
        <v>1.45</v>
      </c>
      <c r="V55" s="3">
        <v>1.486</v>
      </c>
      <c r="W55" s="3">
        <v>1.528</v>
      </c>
      <c r="X55" s="3">
        <v>1.5649999999999999</v>
      </c>
      <c r="Y55" s="3">
        <v>1.58</v>
      </c>
      <c r="Z55" s="3">
        <v>1.6040000000000001</v>
      </c>
      <c r="AA55" s="3">
        <v>1.68</v>
      </c>
      <c r="AB55" s="3">
        <v>1.7270000000000001</v>
      </c>
      <c r="AC55" s="3">
        <v>1.6850000000000001</v>
      </c>
      <c r="AD55" s="3">
        <v>1.887</v>
      </c>
      <c r="AE55" s="3">
        <v>2.0569999999999999</v>
      </c>
      <c r="AF55" s="3">
        <v>2.2120000000000002</v>
      </c>
    </row>
    <row r="56" spans="2:32" x14ac:dyDescent="0.25">
      <c r="B56" s="2" t="s">
        <v>45</v>
      </c>
      <c r="C56" s="3"/>
      <c r="D56" s="3"/>
      <c r="E56" s="3"/>
      <c r="F56" s="3"/>
      <c r="G56" s="3"/>
      <c r="H56" s="3"/>
      <c r="I56" s="3"/>
      <c r="J56" s="3"/>
      <c r="K56" s="3"/>
      <c r="L56" s="3"/>
      <c r="M56" s="3"/>
      <c r="N56" s="3"/>
      <c r="O56" s="3"/>
      <c r="P56" s="3"/>
      <c r="Q56" s="3"/>
      <c r="R56" s="3">
        <v>10.346</v>
      </c>
      <c r="S56" s="3">
        <v>11.702999999999999</v>
      </c>
      <c r="T56" s="3">
        <v>12.584</v>
      </c>
      <c r="U56" s="3">
        <v>12.167999999999999</v>
      </c>
      <c r="V56" s="3">
        <v>12.842000000000001</v>
      </c>
      <c r="W56" s="3">
        <v>12.973000000000001</v>
      </c>
      <c r="X56" s="3">
        <v>13.542</v>
      </c>
      <c r="Y56" s="3">
        <v>13.526</v>
      </c>
      <c r="Z56" s="3">
        <v>14.226000000000001</v>
      </c>
      <c r="AA56" s="3">
        <v>15.191000000000001</v>
      </c>
      <c r="AB56" s="3">
        <v>14.986000000000001</v>
      </c>
      <c r="AC56" s="3">
        <v>7.5289999999999999</v>
      </c>
      <c r="AD56" s="3">
        <v>9.0020000000000007</v>
      </c>
      <c r="AE56" s="3">
        <v>5.2030000000000003</v>
      </c>
      <c r="AF56" s="3">
        <v>3.867</v>
      </c>
    </row>
    <row r="57" spans="2:32" x14ac:dyDescent="0.25">
      <c r="B57" s="2" t="s">
        <v>46</v>
      </c>
      <c r="C57" s="3">
        <v>17.725000000000001</v>
      </c>
      <c r="D57" s="3">
        <v>19.152000000000001</v>
      </c>
      <c r="E57" s="3">
        <v>19.356999999999999</v>
      </c>
      <c r="F57" s="3">
        <v>20.170000000000002</v>
      </c>
      <c r="G57" s="3">
        <v>19.667000000000002</v>
      </c>
      <c r="H57" s="3">
        <v>19.876000000000001</v>
      </c>
      <c r="I57" s="3">
        <v>19.853000000000002</v>
      </c>
      <c r="J57" s="3">
        <v>19.443000000000001</v>
      </c>
      <c r="K57" s="3">
        <v>20.262</v>
      </c>
      <c r="L57" s="3">
        <v>21.501999999999999</v>
      </c>
      <c r="M57" s="3">
        <v>22.588999999999999</v>
      </c>
      <c r="N57" s="3">
        <v>23.146999999999998</v>
      </c>
      <c r="O57" s="3">
        <v>24.471</v>
      </c>
      <c r="P57" s="3">
        <v>23.832999999999998</v>
      </c>
      <c r="Q57" s="3">
        <v>24.643000000000001</v>
      </c>
      <c r="R57" s="3">
        <v>0.66500000000000004</v>
      </c>
      <c r="S57" s="3">
        <v>0.253</v>
      </c>
      <c r="T57" s="3">
        <v>0.13600000000000001</v>
      </c>
      <c r="U57" s="3">
        <v>6.9000000000000006E-2</v>
      </c>
      <c r="V57" s="3">
        <v>0.11700000000000001</v>
      </c>
      <c r="W57" s="3">
        <v>1.7000000000000001E-2</v>
      </c>
      <c r="X57" s="3">
        <v>6.0000000000000001E-3</v>
      </c>
      <c r="Y57" s="3">
        <v>0.01</v>
      </c>
      <c r="Z57" s="3">
        <v>1E-3</v>
      </c>
      <c r="AA57" s="3">
        <v>1.7000000000000001E-2</v>
      </c>
      <c r="AB57" s="3">
        <v>0</v>
      </c>
      <c r="AC57" s="3">
        <v>1E-3</v>
      </c>
      <c r="AD57" s="3">
        <v>0</v>
      </c>
      <c r="AE57" s="3">
        <v>0</v>
      </c>
      <c r="AF57" s="3">
        <v>0</v>
      </c>
    </row>
    <row r="58" spans="2:32" x14ac:dyDescent="0.25">
      <c r="B58" s="2" t="s">
        <v>47</v>
      </c>
      <c r="C58" s="3">
        <v>1.8088</v>
      </c>
      <c r="D58" s="3">
        <v>2.3089</v>
      </c>
      <c r="E58" s="3">
        <v>2.3866000000000001</v>
      </c>
      <c r="F58" s="3">
        <v>2.5008000000000004</v>
      </c>
      <c r="G58" s="3">
        <v>2.6476999999999999</v>
      </c>
      <c r="H58" s="3">
        <v>2.7860999999999998</v>
      </c>
      <c r="I58" s="3">
        <v>3.0533999999999999</v>
      </c>
      <c r="J58" s="3">
        <v>3.2195</v>
      </c>
      <c r="K58" s="3">
        <v>3.2646000000000002</v>
      </c>
      <c r="L58" s="3">
        <v>3.319</v>
      </c>
      <c r="M58" s="3">
        <v>4.2762000000000002</v>
      </c>
      <c r="N58" s="3">
        <v>4.2816999999999998</v>
      </c>
      <c r="O58" s="3">
        <v>4.9012000000000002</v>
      </c>
      <c r="P58" s="3">
        <v>5.2347999999999999</v>
      </c>
      <c r="Q58" s="3">
        <v>5.452</v>
      </c>
      <c r="R58" s="3">
        <v>5.09</v>
      </c>
      <c r="S58" s="3">
        <v>5.3289999999999997</v>
      </c>
      <c r="T58" s="3">
        <v>5.6</v>
      </c>
      <c r="U58" s="3">
        <v>5.6710000000000003</v>
      </c>
      <c r="V58" s="3">
        <v>5.4530000000000003</v>
      </c>
      <c r="W58" s="3">
        <v>4.3899999999999997</v>
      </c>
      <c r="X58" s="3">
        <v>3.5510000000000002</v>
      </c>
      <c r="Y58" s="3">
        <v>3.5609999999999999</v>
      </c>
      <c r="Z58" s="3">
        <v>3.7690000000000001</v>
      </c>
      <c r="AA58" s="3">
        <v>3.9</v>
      </c>
      <c r="AB58" s="3">
        <v>4.109</v>
      </c>
      <c r="AC58" s="3">
        <v>3.6640000000000001</v>
      </c>
      <c r="AD58" s="3">
        <v>4.274</v>
      </c>
      <c r="AE58" s="3">
        <v>4.8099999999999996</v>
      </c>
      <c r="AF58" s="3">
        <v>5.2279999999999998</v>
      </c>
    </row>
    <row r="59" spans="2:32" x14ac:dyDescent="0.25">
      <c r="B59" s="2" t="s">
        <v>48</v>
      </c>
      <c r="C59" s="3"/>
      <c r="D59" s="3"/>
      <c r="E59" s="3"/>
      <c r="F59" s="3"/>
      <c r="G59" s="3"/>
      <c r="H59" s="3"/>
      <c r="I59" s="3"/>
      <c r="J59" s="3"/>
      <c r="K59" s="3"/>
      <c r="L59" s="3"/>
      <c r="M59" s="3"/>
      <c r="N59" s="3"/>
      <c r="O59" s="3"/>
      <c r="P59" s="3"/>
      <c r="Q59" s="3"/>
      <c r="R59" s="3"/>
      <c r="S59" s="3"/>
      <c r="T59" s="3"/>
      <c r="U59" s="3"/>
      <c r="V59" s="3"/>
      <c r="W59" s="3">
        <v>0.91600000000000004</v>
      </c>
      <c r="X59" s="3">
        <v>1.575</v>
      </c>
      <c r="Y59" s="3">
        <v>1.9219999999999999</v>
      </c>
      <c r="Z59" s="3">
        <v>2.2909999999999999</v>
      </c>
      <c r="AA59" s="3">
        <v>2.4319999999999999</v>
      </c>
      <c r="AB59" s="3">
        <v>3.1269999999999998</v>
      </c>
      <c r="AC59" s="3">
        <v>3.5169999999999999</v>
      </c>
      <c r="AD59" s="3">
        <v>4.8449999999999998</v>
      </c>
      <c r="AE59" s="3">
        <v>4.0350000000000001</v>
      </c>
      <c r="AF59" s="3">
        <v>0</v>
      </c>
    </row>
    <row r="60" spans="2:32" s="7" customFormat="1" x14ac:dyDescent="0.25">
      <c r="B60" s="5" t="s">
        <v>101</v>
      </c>
      <c r="C60" s="6"/>
      <c r="D60" s="6"/>
      <c r="E60" s="6"/>
      <c r="F60" s="6"/>
      <c r="G60" s="6"/>
      <c r="H60" s="6"/>
      <c r="I60" s="6"/>
      <c r="J60" s="6"/>
      <c r="K60" s="6"/>
      <c r="L60" s="6"/>
      <c r="M60" s="6"/>
      <c r="N60" s="6"/>
      <c r="O60" s="6"/>
      <c r="P60" s="6"/>
      <c r="Q60" s="6"/>
      <c r="R60" s="6"/>
      <c r="S60" s="6"/>
      <c r="T60" s="6"/>
      <c r="U60" s="6"/>
      <c r="V60" s="6"/>
      <c r="W60" s="6">
        <v>0.91600000000000004</v>
      </c>
      <c r="X60" s="6">
        <v>1.575</v>
      </c>
      <c r="Y60" s="6">
        <v>1.9219999999999999</v>
      </c>
      <c r="Z60" s="6">
        <v>2.2909999999999999</v>
      </c>
      <c r="AA60" s="6">
        <v>2.419</v>
      </c>
      <c r="AB60" s="6">
        <v>2.988</v>
      </c>
      <c r="AC60" s="6">
        <v>3.3450000000000002</v>
      </c>
      <c r="AD60" s="6">
        <v>4.6609999999999996</v>
      </c>
      <c r="AE60" s="6">
        <v>3.883</v>
      </c>
      <c r="AF60" s="6">
        <v>0</v>
      </c>
    </row>
    <row r="61" spans="2:32" x14ac:dyDescent="0.25">
      <c r="B61" s="2" t="s">
        <v>49</v>
      </c>
      <c r="C61" s="3">
        <v>1.0549999999999999</v>
      </c>
      <c r="D61" s="3">
        <v>1.101</v>
      </c>
      <c r="E61" s="3">
        <v>1.103</v>
      </c>
      <c r="F61" s="3">
        <v>1.125</v>
      </c>
      <c r="G61" s="3">
        <v>1.1259999999999999</v>
      </c>
      <c r="H61" s="3">
        <v>1.135</v>
      </c>
      <c r="I61" s="3">
        <v>1.159</v>
      </c>
      <c r="J61" s="3">
        <v>1.1579999999999999</v>
      </c>
      <c r="K61" s="3">
        <v>1.23</v>
      </c>
      <c r="L61" s="3">
        <v>1.2669999999999999</v>
      </c>
      <c r="M61" s="3">
        <v>1.302</v>
      </c>
      <c r="N61" s="3">
        <v>1.298</v>
      </c>
      <c r="O61" s="3">
        <v>1.359</v>
      </c>
      <c r="P61" s="3">
        <v>1.3380000000000001</v>
      </c>
      <c r="Q61" s="3">
        <v>1.3959999999999999</v>
      </c>
      <c r="R61" s="3">
        <v>1.6220000000000001</v>
      </c>
      <c r="S61" s="3">
        <v>1.6140000000000001</v>
      </c>
      <c r="T61" s="3">
        <v>1.782</v>
      </c>
      <c r="U61" s="3">
        <v>1.806</v>
      </c>
      <c r="V61" s="3">
        <v>1.514</v>
      </c>
      <c r="W61" s="3">
        <v>0.95299999999999996</v>
      </c>
      <c r="X61" s="3">
        <v>1.3220000000000001</v>
      </c>
      <c r="Y61" s="3">
        <v>1.343</v>
      </c>
      <c r="Z61" s="3">
        <v>1.137</v>
      </c>
      <c r="AA61" s="3">
        <v>1.042</v>
      </c>
      <c r="AB61" s="3">
        <v>1.046</v>
      </c>
      <c r="AC61" s="3">
        <v>0.98699999999999999</v>
      </c>
      <c r="AD61" s="3">
        <v>1.091</v>
      </c>
      <c r="AE61" s="3">
        <v>1.177</v>
      </c>
      <c r="AF61" s="3">
        <v>1.2709999999999999</v>
      </c>
    </row>
    <row r="62" spans="2:32" x14ac:dyDescent="0.25">
      <c r="B62" s="2" t="s">
        <v>50</v>
      </c>
      <c r="C62" s="3"/>
      <c r="D62" s="3"/>
      <c r="E62" s="3"/>
      <c r="F62" s="3"/>
      <c r="G62" s="3"/>
      <c r="H62" s="3"/>
      <c r="I62" s="3"/>
      <c r="J62" s="3"/>
      <c r="K62" s="3"/>
      <c r="L62" s="3"/>
      <c r="M62" s="3"/>
      <c r="N62" s="3"/>
      <c r="O62" s="3"/>
      <c r="P62" s="3"/>
      <c r="Q62" s="3">
        <v>0.59499999999999997</v>
      </c>
      <c r="R62" s="3">
        <v>0.60399999999999998</v>
      </c>
      <c r="S62" s="3">
        <v>0.61899999999999999</v>
      </c>
      <c r="T62" s="3">
        <v>0.66300000000000003</v>
      </c>
      <c r="U62" s="3">
        <v>0.72599999999999998</v>
      </c>
      <c r="V62" s="3">
        <v>0.72499999999999998</v>
      </c>
      <c r="W62" s="3">
        <v>0.93200000000000005</v>
      </c>
      <c r="X62" s="3">
        <v>0.94599999999999995</v>
      </c>
      <c r="Y62" s="3">
        <v>1.145</v>
      </c>
      <c r="Z62" s="3">
        <v>0.97699999999999998</v>
      </c>
      <c r="AA62" s="3">
        <v>0.99199999999999999</v>
      </c>
      <c r="AB62" s="3">
        <v>0.999</v>
      </c>
      <c r="AC62" s="3">
        <v>0.99099999999999999</v>
      </c>
      <c r="AD62" s="3">
        <v>1.056</v>
      </c>
      <c r="AE62" s="3">
        <v>1.1539999999999999</v>
      </c>
      <c r="AF62" s="3">
        <v>1.268</v>
      </c>
    </row>
    <row r="63" spans="2:32" x14ac:dyDescent="0.25">
      <c r="B63" s="2" t="s">
        <v>51</v>
      </c>
      <c r="C63" s="3">
        <v>0.94499999999999995</v>
      </c>
      <c r="D63" s="3">
        <v>0.99</v>
      </c>
      <c r="E63" s="3">
        <v>0.90800000000000003</v>
      </c>
      <c r="F63" s="3">
        <v>0.98099999999999998</v>
      </c>
      <c r="G63" s="3">
        <v>1.091</v>
      </c>
      <c r="H63" s="3">
        <v>1.28</v>
      </c>
      <c r="I63" s="3">
        <v>0.47499999999999998</v>
      </c>
      <c r="J63" s="3">
        <v>0.432</v>
      </c>
      <c r="K63" s="3">
        <v>0.33200000000000002</v>
      </c>
      <c r="L63" s="3">
        <v>1.1879999999999999</v>
      </c>
      <c r="M63" s="3">
        <v>1.2170000000000001</v>
      </c>
      <c r="N63" s="3">
        <v>1.36</v>
      </c>
      <c r="O63" s="3">
        <v>1.3560000000000001</v>
      </c>
      <c r="P63" s="3">
        <v>1.3120000000000001</v>
      </c>
      <c r="Q63" s="3">
        <v>1.27</v>
      </c>
      <c r="R63" s="3">
        <v>1.1599999999999999</v>
      </c>
      <c r="S63" s="3">
        <v>1.097</v>
      </c>
      <c r="T63" s="3">
        <v>1.155</v>
      </c>
      <c r="U63" s="3">
        <v>1.0469999999999999</v>
      </c>
      <c r="V63" s="3">
        <v>0.997</v>
      </c>
      <c r="W63" s="3">
        <v>0.92200000000000004</v>
      </c>
      <c r="X63" s="3">
        <v>0.85899999999999999</v>
      </c>
      <c r="Y63" s="3">
        <v>0.80100000000000005</v>
      </c>
      <c r="Z63" s="3">
        <v>0.91600000000000004</v>
      </c>
      <c r="AA63" s="3">
        <v>0.93500000000000005</v>
      </c>
      <c r="AB63" s="3">
        <v>0.97199999999999998</v>
      </c>
      <c r="AC63" s="3">
        <v>0.91300000000000003</v>
      </c>
      <c r="AD63" s="3">
        <v>0.86399999999999999</v>
      </c>
      <c r="AE63" s="3">
        <v>0.79200000000000004</v>
      </c>
      <c r="AF63" s="3">
        <v>1.145</v>
      </c>
    </row>
    <row r="64" spans="2:32" x14ac:dyDescent="0.25">
      <c r="B64" s="2" t="s">
        <v>92</v>
      </c>
      <c r="C64" s="3">
        <v>3.6999999999999998E-2</v>
      </c>
      <c r="D64" s="3">
        <v>4.7E-2</v>
      </c>
      <c r="E64" s="3">
        <v>-3.0000000000000001E-3</v>
      </c>
      <c r="F64" s="3">
        <v>1.2999999999999999E-2</v>
      </c>
      <c r="G64" s="3">
        <v>3.5999999999999997E-2</v>
      </c>
      <c r="H64" s="3">
        <v>6.0999999999999999E-2</v>
      </c>
      <c r="I64" s="3">
        <v>5.3999999999999999E-2</v>
      </c>
      <c r="J64" s="3">
        <v>0.16</v>
      </c>
      <c r="K64" s="3">
        <v>0.111</v>
      </c>
      <c r="L64" s="3">
        <v>0.23300000000000001</v>
      </c>
      <c r="M64" s="3">
        <v>0.21099999999999999</v>
      </c>
      <c r="N64" s="3">
        <v>0.26100000000000001</v>
      </c>
      <c r="O64" s="3">
        <v>0.23599999999999999</v>
      </c>
      <c r="P64" s="3">
        <v>0.255</v>
      </c>
      <c r="Q64" s="3">
        <v>0.219</v>
      </c>
      <c r="R64" s="3">
        <v>0.255</v>
      </c>
      <c r="S64" s="3">
        <v>0.23200000000000001</v>
      </c>
      <c r="T64" s="3">
        <v>0.29299999999999998</v>
      </c>
      <c r="U64" s="3">
        <v>0.47799999999999998</v>
      </c>
      <c r="V64" s="3">
        <v>0.64700000000000002</v>
      </c>
      <c r="W64" s="3">
        <v>0.64900000000000002</v>
      </c>
      <c r="X64" s="3">
        <v>0.66</v>
      </c>
      <c r="Y64" s="3">
        <v>0.63700000000000001</v>
      </c>
      <c r="Z64" s="3">
        <v>0.83799999999999997</v>
      </c>
      <c r="AA64" s="3">
        <v>0.92900000000000005</v>
      </c>
      <c r="AB64" s="3">
        <v>0.96399999999999997</v>
      </c>
      <c r="AC64" s="3">
        <v>0.98499999999999999</v>
      </c>
      <c r="AD64" s="3">
        <v>0.94199999999999995</v>
      </c>
      <c r="AE64" s="3">
        <v>1.0029999999999999</v>
      </c>
      <c r="AF64" s="3">
        <v>1.0549999999999999</v>
      </c>
    </row>
    <row r="65" spans="2:32" x14ac:dyDescent="0.25">
      <c r="B65" s="2" t="s">
        <v>52</v>
      </c>
      <c r="C65" s="3"/>
      <c r="D65" s="3"/>
      <c r="E65" s="3"/>
      <c r="F65" s="3"/>
      <c r="G65" s="3"/>
      <c r="H65" s="3"/>
      <c r="I65" s="3"/>
      <c r="J65" s="3"/>
      <c r="K65" s="3"/>
      <c r="L65" s="3"/>
      <c r="M65" s="3"/>
      <c r="N65" s="3"/>
      <c r="O65" s="3"/>
      <c r="P65" s="3"/>
      <c r="Q65" s="3"/>
      <c r="R65" s="3"/>
      <c r="S65" s="3"/>
      <c r="T65" s="3"/>
      <c r="U65" s="3"/>
      <c r="V65" s="3"/>
      <c r="W65" s="3"/>
      <c r="X65" s="3">
        <v>7.0000000000000001E-3</v>
      </c>
      <c r="Y65" s="3">
        <v>2.5000000000000001E-2</v>
      </c>
      <c r="Z65" s="3">
        <v>0.15</v>
      </c>
      <c r="AA65" s="3">
        <v>0.187</v>
      </c>
      <c r="AB65" s="3">
        <v>0.20100000000000001</v>
      </c>
      <c r="AC65" s="3">
        <v>0.26600000000000001</v>
      </c>
      <c r="AD65" s="3">
        <v>0.36699999999999999</v>
      </c>
      <c r="AE65" s="3">
        <v>0.44</v>
      </c>
      <c r="AF65" s="3">
        <v>0.53200000000000003</v>
      </c>
    </row>
    <row r="66" spans="2:32" x14ac:dyDescent="0.25">
      <c r="B66" s="2" t="s">
        <v>53</v>
      </c>
      <c r="C66" s="3">
        <v>0.65900000000000003</v>
      </c>
      <c r="D66" s="3">
        <v>0.65900000000000003</v>
      </c>
      <c r="E66" s="3">
        <v>0.65900000000000003</v>
      </c>
      <c r="F66" s="3">
        <v>0.65900000000000003</v>
      </c>
      <c r="G66" s="3">
        <v>0.65900000000000003</v>
      </c>
      <c r="H66" s="3">
        <v>0.65900000000000003</v>
      </c>
      <c r="I66" s="3">
        <v>0.65900000000000003</v>
      </c>
      <c r="J66" s="3">
        <v>0.65900000000000003</v>
      </c>
      <c r="K66" s="3">
        <v>0.65900000000000003</v>
      </c>
      <c r="L66" s="3">
        <v>0.65900000000000003</v>
      </c>
      <c r="M66" s="3">
        <v>0.65900000000000003</v>
      </c>
      <c r="N66" s="3">
        <v>0.65900000000000003</v>
      </c>
      <c r="O66" s="3">
        <v>0.65900000000000003</v>
      </c>
      <c r="P66" s="3">
        <v>0.65900000000000003</v>
      </c>
      <c r="Q66" s="3">
        <v>0.65900000000000003</v>
      </c>
      <c r="R66" s="3">
        <v>0.65900000000000003</v>
      </c>
      <c r="S66" s="3">
        <v>0.65900000000000003</v>
      </c>
      <c r="T66" s="3">
        <v>0.65900000000000003</v>
      </c>
      <c r="U66" s="3">
        <v>0.65900000000000003</v>
      </c>
      <c r="V66" s="3">
        <v>0.65900000000000003</v>
      </c>
      <c r="W66" s="3">
        <v>0.65900000000000003</v>
      </c>
      <c r="X66" s="3">
        <v>0.65900000000000003</v>
      </c>
      <c r="Y66" s="3">
        <v>0.65900000000000003</v>
      </c>
      <c r="Z66" s="3">
        <v>0.65900000000000003</v>
      </c>
      <c r="AA66" s="3">
        <v>0.66</v>
      </c>
      <c r="AB66" s="3">
        <v>0.622</v>
      </c>
      <c r="AC66" s="3">
        <v>0.57499999999999996</v>
      </c>
      <c r="AD66" s="3">
        <v>0.62</v>
      </c>
      <c r="AE66" s="3">
        <v>0.67100000000000004</v>
      </c>
      <c r="AF66" s="3">
        <v>0.72499999999999998</v>
      </c>
    </row>
    <row r="67" spans="2:32" x14ac:dyDescent="0.25">
      <c r="B67" s="2" t="s">
        <v>54</v>
      </c>
      <c r="C67" s="3"/>
      <c r="D67" s="3"/>
      <c r="E67" s="3"/>
      <c r="F67" s="3"/>
      <c r="G67" s="3"/>
      <c r="H67" s="3"/>
      <c r="I67" s="3"/>
      <c r="J67" s="3"/>
      <c r="K67" s="3"/>
      <c r="L67" s="3"/>
      <c r="M67" s="3"/>
      <c r="N67" s="3"/>
      <c r="O67" s="3"/>
      <c r="P67" s="3"/>
      <c r="Q67" s="3"/>
      <c r="R67" s="3"/>
      <c r="S67" s="3"/>
      <c r="T67" s="3"/>
      <c r="U67" s="3">
        <v>4.8000000000000001E-2</v>
      </c>
      <c r="V67" s="3">
        <v>0.219</v>
      </c>
      <c r="W67" s="3">
        <v>0.215</v>
      </c>
      <c r="X67" s="3">
        <v>0.312</v>
      </c>
      <c r="Y67" s="3">
        <v>0.23499999999999999</v>
      </c>
      <c r="Z67" s="3">
        <v>0.313</v>
      </c>
      <c r="AA67" s="3">
        <v>0.83</v>
      </c>
      <c r="AB67" s="3">
        <v>0.72699999999999998</v>
      </c>
      <c r="AC67" s="3">
        <v>0.72799999999999998</v>
      </c>
      <c r="AD67" s="3">
        <v>1.4690000000000001</v>
      </c>
      <c r="AE67" s="3">
        <v>1.8680000000000001</v>
      </c>
      <c r="AF67" s="3">
        <v>2.113</v>
      </c>
    </row>
    <row r="68" spans="2:32" x14ac:dyDescent="0.25">
      <c r="B68" s="2" t="s">
        <v>55</v>
      </c>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v>4.0129999999999999</v>
      </c>
      <c r="AE68" s="3">
        <v>3.7970000000000002</v>
      </c>
      <c r="AF68" s="3">
        <v>0.127</v>
      </c>
    </row>
    <row r="69" spans="2:32" x14ac:dyDescent="0.25">
      <c r="B69" s="2"/>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2:32" x14ac:dyDescent="0.25">
      <c r="B70" s="2" t="s">
        <v>56</v>
      </c>
      <c r="C70" s="3">
        <v>84.400300000000001</v>
      </c>
      <c r="D70" s="3">
        <v>92.761700000000005</v>
      </c>
      <c r="E70" s="3">
        <v>102.98039999999999</v>
      </c>
      <c r="F70" s="3">
        <v>136.4752</v>
      </c>
      <c r="G70" s="3">
        <v>148.9187</v>
      </c>
      <c r="H70" s="3">
        <v>160.7704</v>
      </c>
      <c r="I70" s="3">
        <v>171.46659999999997</v>
      </c>
      <c r="J70" s="3">
        <v>163.82259999999999</v>
      </c>
      <c r="K70" s="3">
        <v>162.79929999999999</v>
      </c>
      <c r="L70" s="3">
        <v>172.35400000000001</v>
      </c>
      <c r="M70" s="3">
        <v>182.0069</v>
      </c>
      <c r="N70" s="3">
        <v>198.8546</v>
      </c>
      <c r="O70" s="3">
        <v>206.3126</v>
      </c>
      <c r="P70" s="3">
        <v>215.4342</v>
      </c>
      <c r="Q70" s="3">
        <v>184.363</v>
      </c>
      <c r="R70" s="3">
        <v>199.37100000000001</v>
      </c>
      <c r="S70" s="3">
        <v>215.91200000000001</v>
      </c>
      <c r="T70" s="3">
        <v>232.60300000000001</v>
      </c>
      <c r="U70" s="3">
        <v>244.42699999999999</v>
      </c>
      <c r="V70" s="3">
        <v>244.75200000000001</v>
      </c>
      <c r="W70" s="3">
        <v>250.52799999999999</v>
      </c>
      <c r="X70" s="3">
        <v>250.62299999999999</v>
      </c>
      <c r="Y70" s="3">
        <v>265.29399999999998</v>
      </c>
      <c r="Z70" s="3">
        <v>288.58</v>
      </c>
      <c r="AA70" s="3">
        <v>298.22300000000001</v>
      </c>
      <c r="AB70" s="3">
        <v>289.69400000000002</v>
      </c>
      <c r="AC70" s="3">
        <v>310.28300000000002</v>
      </c>
      <c r="AD70" s="3">
        <v>350.47800000000001</v>
      </c>
      <c r="AE70" s="3">
        <v>351.26799999999997</v>
      </c>
      <c r="AF70" s="3">
        <v>359.02600000000001</v>
      </c>
    </row>
    <row r="71" spans="2:32" x14ac:dyDescent="0.25">
      <c r="B71" s="2" t="s">
        <v>57</v>
      </c>
      <c r="C71" s="3">
        <v>14.4261</v>
      </c>
      <c r="D71" s="3">
        <v>15.0069</v>
      </c>
      <c r="E71" s="3">
        <v>23.188400000000001</v>
      </c>
      <c r="F71" s="3">
        <v>51.382899999999999</v>
      </c>
      <c r="G71" s="3">
        <v>54.2393</v>
      </c>
      <c r="H71" s="3">
        <v>58.287399999999998</v>
      </c>
      <c r="I71" s="3">
        <v>61.415199999999999</v>
      </c>
      <c r="J71" s="3">
        <v>62.957999999999998</v>
      </c>
      <c r="K71" s="3">
        <v>64.650599999999997</v>
      </c>
      <c r="L71" s="3">
        <v>66.662600000000012</v>
      </c>
      <c r="M71" s="3">
        <v>71.453000000000003</v>
      </c>
      <c r="N71" s="3">
        <v>76.152299999999997</v>
      </c>
      <c r="O71" s="3">
        <v>79.827100000000002</v>
      </c>
      <c r="P71" s="3">
        <v>83.998100000000008</v>
      </c>
      <c r="Q71" s="3">
        <v>81.397000000000006</v>
      </c>
      <c r="R71" s="3">
        <v>83.043999999999997</v>
      </c>
      <c r="S71" s="3">
        <v>87.768000000000001</v>
      </c>
      <c r="T71" s="3">
        <v>91.537000000000006</v>
      </c>
      <c r="U71" s="3">
        <v>92.453000000000003</v>
      </c>
      <c r="V71" s="3">
        <v>93.3</v>
      </c>
      <c r="W71" s="3">
        <v>95.450999999999993</v>
      </c>
      <c r="X71" s="3">
        <v>96.234999999999999</v>
      </c>
      <c r="Y71" s="3">
        <v>99.055999999999997</v>
      </c>
      <c r="Z71" s="3">
        <v>124.834</v>
      </c>
      <c r="AA71" s="3">
        <v>126.024</v>
      </c>
      <c r="AB71" s="3">
        <v>123.172</v>
      </c>
      <c r="AC71" s="3">
        <v>128.95099999999999</v>
      </c>
      <c r="AD71" s="3">
        <v>141.06399999999999</v>
      </c>
      <c r="AE71" s="3">
        <v>147.44999999999999</v>
      </c>
      <c r="AF71" s="3">
        <v>153.131</v>
      </c>
    </row>
    <row r="72" spans="2:32" x14ac:dyDescent="0.25">
      <c r="B72" s="2" t="s">
        <v>58</v>
      </c>
      <c r="C72" s="3">
        <v>0</v>
      </c>
      <c r="D72" s="3">
        <v>3.2330000000000001</v>
      </c>
      <c r="E72" s="3">
        <v>3.8279999999999998</v>
      </c>
      <c r="F72" s="3">
        <v>3.99</v>
      </c>
      <c r="G72" s="3">
        <v>4.1669999999999998</v>
      </c>
      <c r="H72" s="3">
        <v>4.4530000000000003</v>
      </c>
      <c r="I72" s="3">
        <v>4.548</v>
      </c>
      <c r="J72" s="3">
        <v>4.5890000000000004</v>
      </c>
      <c r="K72" s="3">
        <v>4.6890000000000001</v>
      </c>
      <c r="L72" s="3">
        <v>4.8620000000000001</v>
      </c>
      <c r="M72" s="3">
        <v>5.194</v>
      </c>
      <c r="N72" s="3">
        <v>5.367</v>
      </c>
      <c r="O72" s="3">
        <v>5.5659999999999998</v>
      </c>
      <c r="P72" s="3">
        <v>5.859</v>
      </c>
      <c r="Q72" s="3">
        <v>5.923</v>
      </c>
      <c r="R72" s="3">
        <v>5.9180000000000001</v>
      </c>
      <c r="S72" s="3">
        <v>6.2160000000000002</v>
      </c>
      <c r="T72" s="3">
        <v>6.4980000000000002</v>
      </c>
      <c r="U72" s="3">
        <v>6.4580000000000002</v>
      </c>
      <c r="V72" s="3">
        <v>6.5670000000000002</v>
      </c>
      <c r="W72" s="3">
        <v>6.7439999999999998</v>
      </c>
      <c r="X72" s="3">
        <v>6.8680000000000003</v>
      </c>
      <c r="Y72" s="3">
        <v>7.0839999999999996</v>
      </c>
      <c r="Z72" s="3">
        <v>7.266</v>
      </c>
      <c r="AA72" s="3">
        <v>7.5049999999999999</v>
      </c>
      <c r="AB72" s="3">
        <v>7.2930000000000001</v>
      </c>
      <c r="AC72" s="3">
        <v>7.6849999999999996</v>
      </c>
      <c r="AD72" s="3">
        <v>8.3379999999999992</v>
      </c>
      <c r="AE72" s="3">
        <v>8.7270000000000003</v>
      </c>
      <c r="AF72" s="3">
        <v>9.0839999999999996</v>
      </c>
    </row>
    <row r="73" spans="2:32" x14ac:dyDescent="0.25">
      <c r="B73" s="2" t="s">
        <v>59</v>
      </c>
      <c r="C73" s="3">
        <v>0.50900000000000001</v>
      </c>
      <c r="D73" s="3">
        <v>0.55100000000000005</v>
      </c>
      <c r="E73" s="3">
        <v>0.59</v>
      </c>
      <c r="F73" s="3">
        <v>1.38</v>
      </c>
      <c r="G73" s="3">
        <v>1.7210000000000001</v>
      </c>
      <c r="H73" s="3">
        <v>1.8029999999999999</v>
      </c>
      <c r="I73" s="3">
        <v>1.9359999999999999</v>
      </c>
      <c r="J73" s="3">
        <v>1.75</v>
      </c>
      <c r="K73" s="3">
        <v>1.8069999999999999</v>
      </c>
      <c r="L73" s="3">
        <v>2.0830000000000002</v>
      </c>
      <c r="M73" s="3">
        <v>2.2130000000000001</v>
      </c>
      <c r="N73" s="3">
        <v>2.72</v>
      </c>
      <c r="O73" s="3">
        <v>3.1</v>
      </c>
      <c r="P73" s="3">
        <v>3.2559999999999998</v>
      </c>
      <c r="Q73" s="3">
        <v>3.367</v>
      </c>
      <c r="R73" s="3">
        <v>3.585</v>
      </c>
      <c r="S73" s="3">
        <v>4.3639999999999999</v>
      </c>
      <c r="T73" s="3">
        <v>6.9240000000000004</v>
      </c>
      <c r="U73" s="3">
        <v>7.9249999999999998</v>
      </c>
      <c r="V73" s="3">
        <v>8.0630000000000006</v>
      </c>
      <c r="W73" s="3">
        <v>8.5470000000000006</v>
      </c>
      <c r="X73" s="3">
        <v>8.7959999999999994</v>
      </c>
      <c r="Y73" s="3">
        <v>9.0890000000000004</v>
      </c>
      <c r="Z73" s="3">
        <v>9.24</v>
      </c>
      <c r="AA73" s="3">
        <v>10.718</v>
      </c>
      <c r="AB73" s="3">
        <v>10.356</v>
      </c>
      <c r="AC73" s="3">
        <v>11.608000000000001</v>
      </c>
      <c r="AD73" s="3">
        <v>12.818</v>
      </c>
      <c r="AE73" s="3">
        <v>13.44</v>
      </c>
      <c r="AF73" s="3">
        <v>14.646000000000001</v>
      </c>
    </row>
    <row r="74" spans="2:32" x14ac:dyDescent="0.25">
      <c r="B74" s="2" t="s">
        <v>60</v>
      </c>
      <c r="C74" s="3">
        <v>2.1240000000000001</v>
      </c>
      <c r="D74" s="3">
        <v>2.2759999999999998</v>
      </c>
      <c r="E74" s="3">
        <v>2.39</v>
      </c>
      <c r="F74" s="3">
        <v>2.0190000000000001</v>
      </c>
      <c r="G74" s="3">
        <v>1.7270000000000001</v>
      </c>
      <c r="H74" s="3">
        <v>1.46</v>
      </c>
      <c r="I74" s="3">
        <v>2.069</v>
      </c>
      <c r="J74" s="3">
        <v>1.8740000000000001</v>
      </c>
      <c r="K74" s="3">
        <v>1.581</v>
      </c>
      <c r="L74" s="3">
        <v>1.609</v>
      </c>
      <c r="M74" s="3">
        <v>2.3170000000000002</v>
      </c>
      <c r="N74" s="3">
        <v>3.1779999999999999</v>
      </c>
      <c r="O74" s="3">
        <v>3.492</v>
      </c>
      <c r="P74" s="3">
        <v>5.3140000000000001</v>
      </c>
      <c r="Q74" s="3">
        <v>4.6470000000000002</v>
      </c>
      <c r="R74" s="3">
        <v>4.8179999999999996</v>
      </c>
      <c r="S74" s="3">
        <v>5.7640000000000002</v>
      </c>
      <c r="T74" s="3">
        <v>6.5679999999999996</v>
      </c>
      <c r="U74" s="3">
        <v>4.2789999999999999</v>
      </c>
      <c r="V74" s="3">
        <v>3.41</v>
      </c>
      <c r="W74" s="3">
        <v>3.718</v>
      </c>
      <c r="X74" s="3">
        <v>3.448</v>
      </c>
      <c r="Y74" s="3">
        <v>3.6769999999999996</v>
      </c>
      <c r="Z74" s="3">
        <v>4.1589999999999998</v>
      </c>
      <c r="AA74" s="3">
        <v>4.6040000000000001</v>
      </c>
      <c r="AB74" s="3">
        <v>3.2069999999999999</v>
      </c>
      <c r="AC74" s="3">
        <v>4.6950000000000003</v>
      </c>
      <c r="AD74" s="3">
        <v>3.4980000000000002</v>
      </c>
      <c r="AE74" s="3">
        <v>4.5439999999999996</v>
      </c>
      <c r="AF74" s="3">
        <v>3.8839999999999999</v>
      </c>
    </row>
    <row r="75" spans="2:32" x14ac:dyDescent="0.25">
      <c r="B75" s="2" t="s">
        <v>61</v>
      </c>
      <c r="C75" s="3">
        <v>42.624000000000002</v>
      </c>
      <c r="D75" s="3">
        <v>43.308</v>
      </c>
      <c r="E75" s="3">
        <v>40.402999999999999</v>
      </c>
      <c r="F75" s="3">
        <v>42.642000000000003</v>
      </c>
      <c r="G75" s="3">
        <v>46.146999999999998</v>
      </c>
      <c r="H75" s="3">
        <v>49.511000000000003</v>
      </c>
      <c r="I75" s="3">
        <v>50.432000000000002</v>
      </c>
      <c r="J75" s="3">
        <v>47.725999999999999</v>
      </c>
      <c r="K75" s="3">
        <v>49.793999999999997</v>
      </c>
      <c r="L75" s="3">
        <v>50.36</v>
      </c>
      <c r="M75" s="3">
        <v>52.476999999999997</v>
      </c>
      <c r="N75" s="3">
        <v>57.072000000000003</v>
      </c>
      <c r="O75" s="3">
        <v>56.213999999999999</v>
      </c>
      <c r="P75" s="3">
        <v>60.598999999999997</v>
      </c>
      <c r="Q75" s="3">
        <v>57.079000000000001</v>
      </c>
      <c r="R75" s="3">
        <v>57.808999999999997</v>
      </c>
      <c r="S75" s="3">
        <v>60.515000000000001</v>
      </c>
      <c r="T75" s="3">
        <v>68.543999999999997</v>
      </c>
      <c r="U75" s="3">
        <v>76.852999999999994</v>
      </c>
      <c r="V75" s="3">
        <v>77.947999999999993</v>
      </c>
      <c r="W75" s="3">
        <v>78.418999999999997</v>
      </c>
      <c r="X75" s="3">
        <v>79.400999999999996</v>
      </c>
      <c r="Y75" s="3">
        <v>80.465000000000003</v>
      </c>
      <c r="Z75" s="3">
        <v>83.02</v>
      </c>
      <c r="AA75" s="3">
        <v>83.926000000000002</v>
      </c>
      <c r="AB75" s="3">
        <v>82.266000000000005</v>
      </c>
      <c r="AC75" s="3">
        <v>85.843999999999994</v>
      </c>
      <c r="AD75" s="3">
        <v>95.986999999999995</v>
      </c>
      <c r="AE75" s="3">
        <v>96.888999999999996</v>
      </c>
      <c r="AF75" s="3">
        <v>96.162999999999997</v>
      </c>
    </row>
    <row r="76" spans="2:32" x14ac:dyDescent="0.25">
      <c r="B76" s="2" t="s">
        <v>62</v>
      </c>
      <c r="C76" s="3"/>
      <c r="D76" s="3"/>
      <c r="E76" s="3"/>
      <c r="F76" s="3"/>
      <c r="G76" s="3"/>
      <c r="H76" s="3"/>
      <c r="I76" s="3">
        <v>-0.58799999999999997</v>
      </c>
      <c r="J76" s="3">
        <v>-0.501</v>
      </c>
      <c r="K76" s="3">
        <v>-0.77</v>
      </c>
      <c r="L76" s="3">
        <v>-0.84099999999999997</v>
      </c>
      <c r="M76" s="3">
        <v>-0.93799999999999994</v>
      </c>
      <c r="N76" s="3">
        <v>-1.6539999999999999</v>
      </c>
      <c r="O76" s="3">
        <v>-2.9649999999999999</v>
      </c>
      <c r="P76" s="3">
        <v>-4.3819999999999997</v>
      </c>
      <c r="Q76" s="3">
        <v>-5.3049999999999997</v>
      </c>
      <c r="R76" s="3">
        <v>-5.298</v>
      </c>
      <c r="S76" s="3">
        <v>-4.79</v>
      </c>
      <c r="T76" s="3">
        <v>-5.0140000000000002</v>
      </c>
      <c r="U76" s="3">
        <v>-4.8730000000000002</v>
      </c>
      <c r="V76" s="3">
        <v>-3.8159999999999998</v>
      </c>
      <c r="W76" s="3">
        <v>-3.7069999999999999</v>
      </c>
      <c r="X76" s="3">
        <v>-3.7930000000000001</v>
      </c>
      <c r="Y76" s="3">
        <v>-3.7210000000000001</v>
      </c>
      <c r="Z76" s="3">
        <v>-5.4480000000000004</v>
      </c>
      <c r="AA76" s="3">
        <v>-6.2450000000000001</v>
      </c>
      <c r="AB76" s="3">
        <v>-6.3650000000000002</v>
      </c>
      <c r="AC76" s="3">
        <v>-4.9290000000000003</v>
      </c>
      <c r="AD76" s="3">
        <v>-5.4950000000000001</v>
      </c>
      <c r="AE76" s="3">
        <v>-6.3239999999999998</v>
      </c>
      <c r="AF76" s="3">
        <v>-6.72</v>
      </c>
    </row>
    <row r="77" spans="2:32" x14ac:dyDescent="0.25">
      <c r="B77" s="2" t="s">
        <v>63</v>
      </c>
      <c r="C77" s="3"/>
      <c r="D77" s="3"/>
      <c r="E77" s="3"/>
      <c r="F77" s="3"/>
      <c r="G77" s="3"/>
      <c r="H77" s="3"/>
      <c r="I77" s="3">
        <v>-1.93</v>
      </c>
      <c r="J77" s="3">
        <v>-1.6439999999999999</v>
      </c>
      <c r="K77" s="3">
        <v>-1.77</v>
      </c>
      <c r="L77" s="3">
        <v>-1.9590000000000001</v>
      </c>
      <c r="M77" s="3">
        <v>-2.1619999999999999</v>
      </c>
      <c r="N77" s="3">
        <v>-3.016</v>
      </c>
      <c r="O77" s="3">
        <v>-4.6980000000000004</v>
      </c>
      <c r="P77" s="3">
        <v>-5.3070000000000004</v>
      </c>
      <c r="Q77" s="3">
        <v>-5.6609999999999996</v>
      </c>
      <c r="R77" s="3">
        <v>-5.4630000000000001</v>
      </c>
      <c r="S77" s="3">
        <v>-4.96</v>
      </c>
      <c r="T77" s="3">
        <v>-4.016</v>
      </c>
      <c r="U77" s="3">
        <v>-3.3410000000000002</v>
      </c>
      <c r="V77" s="3">
        <v>-4.0590000000000002</v>
      </c>
      <c r="W77" s="3">
        <v>-4.3339999999999996</v>
      </c>
      <c r="X77" s="3">
        <v>-2.7330000000000001</v>
      </c>
      <c r="Y77" s="3">
        <v>-2.625</v>
      </c>
      <c r="Z77" s="3">
        <v>-3.7879999999999998</v>
      </c>
      <c r="AA77" s="3">
        <v>-2.2280000000000002</v>
      </c>
      <c r="AB77" s="3">
        <v>-1.4830000000000001</v>
      </c>
      <c r="AC77" s="3">
        <v>-1.7150000000000001</v>
      </c>
      <c r="AD77" s="3">
        <v>-1.9950000000000001</v>
      </c>
      <c r="AE77" s="3">
        <v>-2.0979999999999999</v>
      </c>
      <c r="AF77" s="3">
        <v>-2.1629999999999998</v>
      </c>
    </row>
    <row r="78" spans="2:32" x14ac:dyDescent="0.25">
      <c r="B78" s="2" t="s">
        <v>64</v>
      </c>
      <c r="C78" s="3">
        <v>21.856999999999999</v>
      </c>
      <c r="D78" s="3">
        <v>24.670999999999999</v>
      </c>
      <c r="E78" s="3">
        <v>30.056000000000001</v>
      </c>
      <c r="F78" s="3">
        <v>31.35</v>
      </c>
      <c r="G78" s="3">
        <v>36.375999999999998</v>
      </c>
      <c r="H78" s="3">
        <v>39.743000000000002</v>
      </c>
      <c r="I78" s="3">
        <v>44.264000000000003</v>
      </c>
      <c r="J78" s="3">
        <v>38.832999999999998</v>
      </c>
      <c r="K78" s="3">
        <v>35.398000000000003</v>
      </c>
      <c r="L78" s="3">
        <v>40.314999999999998</v>
      </c>
      <c r="M78" s="3">
        <v>42.877000000000002</v>
      </c>
      <c r="N78" s="3">
        <v>48.573999999999998</v>
      </c>
      <c r="O78" s="3">
        <v>52.033999999999999</v>
      </c>
      <c r="P78" s="3">
        <v>50.68</v>
      </c>
      <c r="Q78" s="3">
        <v>27.588999999999999</v>
      </c>
      <c r="R78" s="3">
        <v>39.636000000000003</v>
      </c>
      <c r="S78" s="3">
        <v>46.838000000000001</v>
      </c>
      <c r="T78" s="3">
        <v>47.817999999999998</v>
      </c>
      <c r="U78" s="3">
        <v>48.999000000000002</v>
      </c>
      <c r="V78" s="3">
        <v>48.359000000000002</v>
      </c>
      <c r="W78" s="3">
        <v>50.241999999999997</v>
      </c>
      <c r="X78" s="3">
        <v>48.683</v>
      </c>
      <c r="Y78" s="3">
        <v>57.795999999999999</v>
      </c>
      <c r="Z78" s="3">
        <v>54.369</v>
      </c>
      <c r="AA78" s="3">
        <v>59.71</v>
      </c>
      <c r="AB78" s="3">
        <v>56.042999999999999</v>
      </c>
      <c r="AC78" s="3">
        <v>62.012999999999998</v>
      </c>
      <c r="AD78" s="3">
        <v>78.025999999999996</v>
      </c>
      <c r="AE78" s="3">
        <v>67.448999999999998</v>
      </c>
      <c r="AF78" s="3">
        <v>67.998000000000005</v>
      </c>
    </row>
    <row r="79" spans="2:32" x14ac:dyDescent="0.25">
      <c r="B79" s="2" t="s">
        <v>65</v>
      </c>
      <c r="C79" s="3">
        <v>-7.3999999999999996E-2</v>
      </c>
      <c r="D79" s="3">
        <v>-7.5999999999999998E-2</v>
      </c>
      <c r="E79" s="3">
        <v>-7.8E-2</v>
      </c>
      <c r="F79" s="3">
        <v>-0.08</v>
      </c>
      <c r="G79" s="3">
        <v>-8.2000000000000003E-2</v>
      </c>
      <c r="H79" s="3">
        <v>-8.7999999999999995E-2</v>
      </c>
      <c r="I79" s="3">
        <v>-8.7999999999999995E-2</v>
      </c>
      <c r="J79" s="3">
        <v>-0.09</v>
      </c>
      <c r="K79" s="3">
        <v>-9.5000000000000001E-2</v>
      </c>
      <c r="L79" s="3">
        <v>-9.9000000000000005E-2</v>
      </c>
      <c r="M79" s="3">
        <v>-0.18099999999999999</v>
      </c>
      <c r="N79" s="3">
        <v>-0.26300000000000001</v>
      </c>
      <c r="O79" s="3">
        <v>-0.35699999999999998</v>
      </c>
      <c r="P79" s="3">
        <v>-0.51200000000000001</v>
      </c>
      <c r="Q79" s="3">
        <v>-1.4650000000000001</v>
      </c>
      <c r="R79" s="3">
        <v>-1.2769999999999999</v>
      </c>
      <c r="S79" s="3">
        <v>-2.194</v>
      </c>
      <c r="T79" s="3">
        <v>-3.669</v>
      </c>
      <c r="U79" s="3">
        <v>-3.9350000000000001</v>
      </c>
      <c r="V79" s="3">
        <v>-7.516</v>
      </c>
      <c r="W79" s="3">
        <v>-10.949</v>
      </c>
      <c r="X79" s="3">
        <v>-10.84</v>
      </c>
      <c r="Y79" s="3">
        <v>-10.836</v>
      </c>
      <c r="Z79" s="3">
        <v>-10.862</v>
      </c>
      <c r="AA79" s="3">
        <v>-10.882999999999999</v>
      </c>
      <c r="AB79" s="3">
        <v>-5.7039999999999997</v>
      </c>
      <c r="AC79" s="3">
        <v>-3.8839999999999999</v>
      </c>
      <c r="AD79" s="3">
        <v>-4.8849999999999998</v>
      </c>
      <c r="AE79" s="3">
        <v>-3.8340000000000001</v>
      </c>
      <c r="AF79" s="3">
        <v>-4.0119999999999996</v>
      </c>
    </row>
    <row r="80" spans="2:32" x14ac:dyDescent="0.25">
      <c r="B80" s="2" t="s">
        <v>66</v>
      </c>
      <c r="C80" s="3">
        <v>-0.311</v>
      </c>
      <c r="D80" s="3">
        <v>-0.31900000000000001</v>
      </c>
      <c r="E80" s="3">
        <v>-0.32800000000000001</v>
      </c>
      <c r="F80" s="3">
        <v>-0.33600000000000002</v>
      </c>
      <c r="G80" s="3">
        <v>-0.34499999999999997</v>
      </c>
      <c r="H80" s="3">
        <v>-0.36899999999999999</v>
      </c>
      <c r="I80" s="3">
        <v>-0.372</v>
      </c>
      <c r="J80" s="3">
        <v>-0.38</v>
      </c>
      <c r="K80" s="3">
        <v>-0.4</v>
      </c>
      <c r="L80" s="3">
        <v>-0.41599999999999998</v>
      </c>
      <c r="M80" s="3">
        <v>-0.76200000000000001</v>
      </c>
      <c r="N80" s="3">
        <v>-1.1060000000000001</v>
      </c>
      <c r="O80" s="3">
        <v>-1.5029999999999999</v>
      </c>
      <c r="P80" s="3">
        <v>-2.1549999999999998</v>
      </c>
      <c r="Q80" s="3">
        <v>-6.1680000000000001</v>
      </c>
      <c r="R80" s="3">
        <v>-5.3780000000000001</v>
      </c>
      <c r="S80" s="3">
        <v>-3.6509999999999998</v>
      </c>
      <c r="T80" s="3">
        <v>-2.2440000000000002</v>
      </c>
      <c r="U80" s="3">
        <v>-1.8939999999999999</v>
      </c>
      <c r="V80" s="3">
        <v>-6.2670000000000003</v>
      </c>
      <c r="W80" s="3">
        <v>-8.0579999999999998</v>
      </c>
      <c r="X80" s="3">
        <v>-8.891</v>
      </c>
      <c r="Y80" s="3">
        <v>-11.977</v>
      </c>
      <c r="Z80" s="3">
        <v>-15.91</v>
      </c>
      <c r="AA80" s="3">
        <v>-16.224</v>
      </c>
      <c r="AB80" s="3">
        <v>-12.86</v>
      </c>
      <c r="AC80" s="3">
        <v>-12.087999999999999</v>
      </c>
      <c r="AD80" s="3">
        <v>-11.159000000000001</v>
      </c>
      <c r="AE80" s="3">
        <v>-7.149</v>
      </c>
      <c r="AF80" s="3">
        <v>-6.593</v>
      </c>
    </row>
    <row r="81" spans="2:32" x14ac:dyDescent="0.25">
      <c r="B81" s="2" t="s">
        <v>67</v>
      </c>
      <c r="C81" s="3"/>
      <c r="D81" s="3"/>
      <c r="E81" s="3"/>
      <c r="F81" s="3"/>
      <c r="G81" s="3"/>
      <c r="H81" s="3">
        <v>0.58899999999999997</v>
      </c>
      <c r="I81" s="3">
        <v>0.90600000000000003</v>
      </c>
      <c r="J81" s="3">
        <v>0.78500000000000003</v>
      </c>
      <c r="K81" s="3">
        <v>0.61899999999999999</v>
      </c>
      <c r="L81" s="3">
        <v>0.86899999999999999</v>
      </c>
      <c r="M81" s="3">
        <v>0.77300000000000002</v>
      </c>
      <c r="N81" s="3">
        <v>0.95099999999999996</v>
      </c>
      <c r="O81" s="3">
        <v>1.1519999999999999</v>
      </c>
      <c r="P81" s="3">
        <v>1.077</v>
      </c>
      <c r="Q81" s="3">
        <v>0.60099999999999998</v>
      </c>
      <c r="R81" s="3">
        <v>0.84199999999999997</v>
      </c>
      <c r="S81" s="3">
        <v>0.77600000000000002</v>
      </c>
      <c r="T81" s="3">
        <v>0.76900000000000002</v>
      </c>
      <c r="U81" s="3">
        <v>1.1599999999999999</v>
      </c>
      <c r="V81" s="3">
        <v>0.88700000000000001</v>
      </c>
      <c r="W81" s="3">
        <v>0.97099999999999997</v>
      </c>
      <c r="X81" s="3">
        <v>0.97799999999999998</v>
      </c>
      <c r="Y81" s="3">
        <v>1.1419999999999999</v>
      </c>
      <c r="Z81" s="3">
        <v>1.119</v>
      </c>
      <c r="AA81" s="3">
        <v>1.24</v>
      </c>
      <c r="AB81" s="3">
        <v>1.171</v>
      </c>
      <c r="AC81" s="3">
        <v>1.042</v>
      </c>
      <c r="AD81" s="3">
        <v>1.59</v>
      </c>
      <c r="AE81" s="3">
        <v>1.012</v>
      </c>
      <c r="AF81" s="3">
        <v>1.1659999999999999</v>
      </c>
    </row>
    <row r="82" spans="2:32" x14ac:dyDescent="0.25">
      <c r="B82" s="2" t="s">
        <v>68</v>
      </c>
      <c r="C82" s="3" t="s">
        <v>69</v>
      </c>
      <c r="D82" s="3" t="s">
        <v>69</v>
      </c>
      <c r="E82" s="3" t="s">
        <v>69</v>
      </c>
      <c r="F82" s="3" t="s">
        <v>69</v>
      </c>
      <c r="G82" s="3" t="s">
        <v>69</v>
      </c>
      <c r="H82" s="3" t="s">
        <v>69</v>
      </c>
      <c r="I82" s="3" t="s">
        <v>69</v>
      </c>
      <c r="J82" s="3" t="s">
        <v>69</v>
      </c>
      <c r="K82" s="3" t="s">
        <v>69</v>
      </c>
      <c r="L82" s="3" t="s">
        <v>69</v>
      </c>
      <c r="M82" s="3" t="s">
        <v>69</v>
      </c>
      <c r="N82" s="3" t="s">
        <v>69</v>
      </c>
      <c r="O82" s="3" t="s">
        <v>69</v>
      </c>
      <c r="P82" s="3">
        <v>0.19700000000000001</v>
      </c>
      <c r="Q82" s="3">
        <v>0.25700000000000001</v>
      </c>
      <c r="R82" s="3">
        <v>0.255</v>
      </c>
      <c r="S82" s="3">
        <v>0.30599999999999999</v>
      </c>
      <c r="T82" s="3">
        <v>0.36899999999999999</v>
      </c>
      <c r="U82" s="3">
        <v>0.38100000000000001</v>
      </c>
      <c r="V82" s="3">
        <v>0.67</v>
      </c>
      <c r="W82" s="3">
        <v>0.63200000000000001</v>
      </c>
      <c r="X82" s="3">
        <v>0.995</v>
      </c>
      <c r="Y82" s="3">
        <v>1.2230000000000001</v>
      </c>
      <c r="Z82" s="3">
        <v>1.756</v>
      </c>
      <c r="AA82" s="3">
        <v>2.4380000000000002</v>
      </c>
      <c r="AB82" s="3">
        <v>3.2810000000000001</v>
      </c>
      <c r="AC82" s="3">
        <v>5.2750000000000004</v>
      </c>
      <c r="AD82" s="3">
        <v>6.5970000000000004</v>
      </c>
      <c r="AE82" s="3">
        <v>8.8970000000000002</v>
      </c>
      <c r="AF82" s="3">
        <v>9.68</v>
      </c>
    </row>
    <row r="83" spans="2:32" x14ac:dyDescent="0.25">
      <c r="B83" s="2"/>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row>
    <row r="84" spans="2:32" x14ac:dyDescent="0.25">
      <c r="B84" s="2" t="s">
        <v>70</v>
      </c>
      <c r="C84" s="3">
        <v>13.411899999999999</v>
      </c>
      <c r="D84" s="3">
        <v>14.336399999999999</v>
      </c>
      <c r="E84" s="3">
        <v>14.742000000000001</v>
      </c>
      <c r="F84" s="3">
        <v>15.183299999999999</v>
      </c>
      <c r="G84" s="3">
        <v>15.8932</v>
      </c>
      <c r="H84" s="3">
        <v>13.464599999999999</v>
      </c>
      <c r="I84" s="3">
        <v>13.852</v>
      </c>
      <c r="J84" s="3">
        <v>14.2829</v>
      </c>
      <c r="K84" s="3">
        <v>14.846200000000001</v>
      </c>
      <c r="L84" s="3">
        <v>15.6027</v>
      </c>
      <c r="M84" s="3">
        <v>16.850999999999999</v>
      </c>
      <c r="N84" s="3">
        <v>18.286900000000003</v>
      </c>
      <c r="O84" s="3">
        <v>19.704499999999999</v>
      </c>
      <c r="P84" s="3">
        <v>20.117799999999999</v>
      </c>
      <c r="Q84" s="3">
        <v>20.860400000000002</v>
      </c>
      <c r="R84" s="3">
        <v>22.726900000000001</v>
      </c>
      <c r="S84" s="3">
        <v>23.864699999999999</v>
      </c>
      <c r="T84" s="3">
        <v>26.107500000000002</v>
      </c>
      <c r="U84" s="3">
        <v>26.212599999999998</v>
      </c>
      <c r="V84" s="3">
        <v>27.706099999999999</v>
      </c>
      <c r="W84" s="3">
        <v>28.0136</v>
      </c>
      <c r="X84" s="3">
        <v>27.964200000000002</v>
      </c>
      <c r="Y84" s="3">
        <v>28.629799999999999</v>
      </c>
      <c r="Z84" s="3">
        <v>22.880400000000002</v>
      </c>
      <c r="AA84" s="3">
        <v>19.971</v>
      </c>
      <c r="AB84" s="3">
        <v>16.504000000000001</v>
      </c>
      <c r="AC84" s="3">
        <v>13.789</v>
      </c>
      <c r="AD84" s="3">
        <v>8.43</v>
      </c>
      <c r="AE84" s="3">
        <v>5.81</v>
      </c>
      <c r="AF84" s="3">
        <v>7.0229999999999997</v>
      </c>
    </row>
    <row r="85" spans="2:32" x14ac:dyDescent="0.25">
      <c r="B85" s="2" t="s">
        <v>71</v>
      </c>
      <c r="C85" s="3">
        <v>8.2530000000000001</v>
      </c>
      <c r="D85" s="3">
        <v>8.8539999999999992</v>
      </c>
      <c r="E85" s="3">
        <v>9.2530000000000001</v>
      </c>
      <c r="F85" s="3">
        <v>9.4600000000000009</v>
      </c>
      <c r="G85" s="3">
        <v>9.8659999999999997</v>
      </c>
      <c r="H85" s="3">
        <v>8.4939999999999998</v>
      </c>
      <c r="I85" s="3">
        <v>8.8569999999999993</v>
      </c>
      <c r="J85" s="3">
        <v>9.4350000000000005</v>
      </c>
      <c r="K85" s="3">
        <v>10.054</v>
      </c>
      <c r="L85" s="3">
        <v>10.567</v>
      </c>
      <c r="M85" s="3">
        <v>11.289</v>
      </c>
      <c r="N85" s="3">
        <v>12.055</v>
      </c>
      <c r="O85" s="3">
        <v>12.62</v>
      </c>
      <c r="P85" s="3">
        <v>13.226000000000001</v>
      </c>
      <c r="Q85" s="3">
        <v>14.407</v>
      </c>
      <c r="R85" s="3">
        <v>15.254</v>
      </c>
      <c r="S85" s="3">
        <v>15.894</v>
      </c>
      <c r="T85" s="3">
        <v>16.78</v>
      </c>
      <c r="U85" s="3">
        <v>17.47</v>
      </c>
      <c r="V85" s="3">
        <v>17.79</v>
      </c>
      <c r="W85" s="3">
        <v>18.423999999999999</v>
      </c>
      <c r="X85" s="3">
        <v>18.806999999999999</v>
      </c>
      <c r="Y85" s="3">
        <v>19.311</v>
      </c>
      <c r="Z85" s="3">
        <v>16.891999999999999</v>
      </c>
      <c r="AA85" s="3">
        <v>13.928000000000001</v>
      </c>
      <c r="AB85" s="3">
        <v>10.456</v>
      </c>
      <c r="AC85" s="3">
        <v>7.8890000000000002</v>
      </c>
      <c r="AD85" s="3">
        <v>5.468</v>
      </c>
      <c r="AE85" s="3">
        <v>2.754</v>
      </c>
      <c r="AF85" s="3">
        <v>3.3170000000000002</v>
      </c>
    </row>
    <row r="86" spans="2:32" x14ac:dyDescent="0.25">
      <c r="B86" s="2" t="s">
        <v>72</v>
      </c>
      <c r="C86" s="3">
        <v>1.292</v>
      </c>
      <c r="D86" s="3">
        <v>1.353</v>
      </c>
      <c r="E86" s="3">
        <v>1.5289999999999999</v>
      </c>
      <c r="F86" s="3">
        <v>1.6919999999999999</v>
      </c>
      <c r="G86" s="3">
        <v>1.9319999999999999</v>
      </c>
      <c r="H86" s="3">
        <v>2.419</v>
      </c>
      <c r="I86" s="3">
        <v>2.645</v>
      </c>
      <c r="J86" s="3">
        <v>2.4420000000000002</v>
      </c>
      <c r="K86" s="3">
        <v>2.3149999999999999</v>
      </c>
      <c r="L86" s="3">
        <v>2.5539999999999998</v>
      </c>
      <c r="M86" s="3">
        <v>3.0230000000000001</v>
      </c>
      <c r="N86" s="3">
        <v>3.6579999999999999</v>
      </c>
      <c r="O86" s="3">
        <v>4.3899999999999997</v>
      </c>
      <c r="P86" s="3">
        <v>4.1550000000000002</v>
      </c>
      <c r="Q86" s="3">
        <v>3.58</v>
      </c>
      <c r="R86" s="3">
        <v>4.4610000000000003</v>
      </c>
      <c r="S86" s="3">
        <v>4.3049999999999997</v>
      </c>
      <c r="T86" s="3">
        <v>5.03</v>
      </c>
      <c r="U86" s="3">
        <v>4.3719999999999999</v>
      </c>
      <c r="V86" s="3">
        <v>5.3769999999999998</v>
      </c>
      <c r="W86" s="3">
        <v>5.2240000000000002</v>
      </c>
      <c r="X86" s="3">
        <v>4.8369999999999997</v>
      </c>
      <c r="Y86" s="3">
        <v>5.0679999999999996</v>
      </c>
      <c r="Z86" s="3">
        <v>1.847</v>
      </c>
      <c r="AA86" s="3">
        <v>2.0590000000000002</v>
      </c>
      <c r="AB86" s="3">
        <v>1.9970000000000001</v>
      </c>
      <c r="AC86" s="3">
        <v>2.0249999999999999</v>
      </c>
      <c r="AD86" s="3">
        <v>2.27</v>
      </c>
      <c r="AE86" s="3">
        <v>2.2959999999999998</v>
      </c>
      <c r="AF86" s="3">
        <v>2.6779999999999999</v>
      </c>
    </row>
    <row r="87" spans="2:32" x14ac:dyDescent="0.25">
      <c r="B87" s="2" t="s">
        <v>93</v>
      </c>
      <c r="C87" s="3">
        <v>1.9154</v>
      </c>
      <c r="D87" s="3">
        <v>1.9667000000000001</v>
      </c>
      <c r="E87" s="3">
        <v>2.0190000000000001</v>
      </c>
      <c r="F87" s="3">
        <v>2.1123000000000003</v>
      </c>
      <c r="G87" s="3">
        <v>2.2075999999999998</v>
      </c>
      <c r="H87" s="3">
        <v>2.1809000000000003</v>
      </c>
      <c r="I87" s="3">
        <v>2.0953000000000004</v>
      </c>
      <c r="J87" s="3">
        <v>2.1036999999999999</v>
      </c>
      <c r="K87" s="3">
        <v>2.1440999999999999</v>
      </c>
      <c r="L87" s="3">
        <v>2.1244999999999998</v>
      </c>
      <c r="M87" s="3">
        <v>2.1659000000000002</v>
      </c>
      <c r="N87" s="3">
        <v>2.2233000000000001</v>
      </c>
      <c r="O87" s="3">
        <v>2.3496999999999999</v>
      </c>
      <c r="P87" s="3">
        <v>2.3731</v>
      </c>
      <c r="Q87" s="3">
        <v>2.4716</v>
      </c>
      <c r="R87" s="3">
        <v>2.5741000000000001</v>
      </c>
      <c r="S87" s="3">
        <v>2.7126000000000001</v>
      </c>
      <c r="T87" s="3">
        <v>2.8020999999999998</v>
      </c>
      <c r="U87" s="3">
        <v>2.9756</v>
      </c>
      <c r="V87" s="3">
        <v>3.0621</v>
      </c>
      <c r="W87" s="3">
        <v>3.1215999999999999</v>
      </c>
      <c r="X87" s="3">
        <v>3.1801999999999997</v>
      </c>
      <c r="Y87" s="3">
        <v>3.1938</v>
      </c>
      <c r="Z87" s="3">
        <v>3.2404000000000002</v>
      </c>
      <c r="AA87" s="3">
        <v>3.2570000000000001</v>
      </c>
      <c r="AB87" s="3">
        <v>3.157</v>
      </c>
      <c r="AC87" s="3">
        <v>3.109</v>
      </c>
      <c r="AD87" s="3">
        <v>0</v>
      </c>
      <c r="AE87" s="3"/>
      <c r="AF87" s="3"/>
    </row>
    <row r="88" spans="2:32" x14ac:dyDescent="0.25">
      <c r="B88" s="2" t="s">
        <v>73</v>
      </c>
      <c r="C88" s="3">
        <v>1.839</v>
      </c>
      <c r="D88" s="3">
        <v>1.917</v>
      </c>
      <c r="E88" s="3">
        <v>1.5880000000000001</v>
      </c>
      <c r="F88" s="3">
        <v>1.6080000000000001</v>
      </c>
      <c r="G88" s="3">
        <v>1.6519999999999999</v>
      </c>
      <c r="H88" s="3">
        <v>0.126</v>
      </c>
      <c r="I88" s="3" t="s">
        <v>74</v>
      </c>
      <c r="J88" s="3"/>
      <c r="K88" s="3"/>
      <c r="L88" s="3"/>
      <c r="M88" s="3"/>
      <c r="N88" s="3"/>
      <c r="O88" s="3"/>
      <c r="P88" s="3"/>
      <c r="Q88" s="3"/>
      <c r="R88" s="3"/>
      <c r="S88" s="3"/>
      <c r="T88" s="3"/>
      <c r="U88" s="3"/>
      <c r="V88" s="3"/>
      <c r="W88" s="3"/>
      <c r="X88" s="3"/>
      <c r="Y88" s="3"/>
      <c r="Z88" s="3"/>
      <c r="AA88" s="3"/>
      <c r="AB88" s="3"/>
      <c r="AC88" s="3"/>
      <c r="AD88" s="3"/>
      <c r="AE88" s="3"/>
      <c r="AF88" s="3"/>
    </row>
    <row r="89" spans="2:32" x14ac:dyDescent="0.25">
      <c r="B89" s="2"/>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row>
    <row r="90" spans="2:32" x14ac:dyDescent="0.25">
      <c r="B90" s="2" t="s">
        <v>75</v>
      </c>
      <c r="C90" s="3">
        <v>4.2610000000000001</v>
      </c>
      <c r="D90" s="3">
        <v>4.8419999999999996</v>
      </c>
      <c r="E90" s="3">
        <v>6.0940000000000003</v>
      </c>
      <c r="F90" s="3">
        <v>5.5940000000000003</v>
      </c>
      <c r="G90" s="3">
        <v>6.5629999999999997</v>
      </c>
      <c r="H90" s="3">
        <v>6.907</v>
      </c>
      <c r="I90" s="3">
        <v>7.3140000000000001</v>
      </c>
      <c r="J90" s="3">
        <v>7.1520000000000001</v>
      </c>
      <c r="K90" s="3">
        <v>7.3739999999999997</v>
      </c>
      <c r="L90" s="3">
        <v>8.61</v>
      </c>
      <c r="M90" s="3">
        <v>9.0060000000000002</v>
      </c>
      <c r="N90" s="3">
        <v>8.3460000000000001</v>
      </c>
      <c r="O90" s="3">
        <v>8.91</v>
      </c>
      <c r="P90" s="3">
        <v>7.8940000000000001</v>
      </c>
      <c r="Q90" s="3">
        <v>7.4619999999999997</v>
      </c>
      <c r="R90" s="3">
        <v>7.7380000000000004</v>
      </c>
      <c r="S90" s="3">
        <v>10.4406</v>
      </c>
      <c r="T90" s="3">
        <v>9.7260000000000009</v>
      </c>
      <c r="U90" s="3">
        <v>10.573</v>
      </c>
      <c r="V90" s="3">
        <v>10.494999999999999</v>
      </c>
      <c r="W90" s="3">
        <v>12.477</v>
      </c>
      <c r="X90" s="3">
        <v>12.712</v>
      </c>
      <c r="Y90" s="3">
        <v>14.526999999999999</v>
      </c>
      <c r="Z90" s="3">
        <v>14.583</v>
      </c>
      <c r="AA90" s="3">
        <v>15.478</v>
      </c>
      <c r="AB90" s="3">
        <v>15.365</v>
      </c>
      <c r="AC90" s="3">
        <v>19.053999999999998</v>
      </c>
      <c r="AD90" s="3">
        <v>18.981000000000002</v>
      </c>
      <c r="AE90" s="3">
        <v>21.404</v>
      </c>
      <c r="AF90" s="3">
        <v>21.474</v>
      </c>
    </row>
    <row r="91" spans="2:32" x14ac:dyDescent="0.25">
      <c r="B91" s="2" t="s">
        <v>76</v>
      </c>
      <c r="C91" s="3">
        <v>4.1740000000000004</v>
      </c>
      <c r="D91" s="3">
        <v>4.7510000000000003</v>
      </c>
      <c r="E91" s="3">
        <v>6.0049999999999999</v>
      </c>
      <c r="F91" s="3">
        <v>5.5039999999999996</v>
      </c>
      <c r="G91" s="3">
        <v>6.48</v>
      </c>
      <c r="H91" s="3">
        <v>6.827</v>
      </c>
      <c r="I91" s="3">
        <v>7.2370000000000001</v>
      </c>
      <c r="J91" s="3">
        <v>6.8979999999999997</v>
      </c>
      <c r="K91" s="3">
        <v>7.1829999999999998</v>
      </c>
      <c r="L91" s="3">
        <v>8.5399999999999991</v>
      </c>
      <c r="M91" s="3">
        <v>8.93</v>
      </c>
      <c r="N91" s="3">
        <v>8.2769999999999992</v>
      </c>
      <c r="O91" s="3">
        <v>8.8510000000000009</v>
      </c>
      <c r="P91" s="3">
        <v>7.7789999999999999</v>
      </c>
      <c r="Q91" s="3">
        <v>7.3570000000000002</v>
      </c>
      <c r="R91" s="3">
        <v>7.6820000000000004</v>
      </c>
      <c r="S91" s="3">
        <v>8.4740000000000002</v>
      </c>
      <c r="T91" s="3">
        <v>8.9870000000000001</v>
      </c>
      <c r="U91" s="3">
        <v>9.5210000000000008</v>
      </c>
      <c r="V91" s="3">
        <v>10.3</v>
      </c>
      <c r="W91" s="3">
        <v>12.167</v>
      </c>
      <c r="X91" s="3">
        <v>12.315</v>
      </c>
      <c r="Y91" s="3">
        <v>14.231</v>
      </c>
      <c r="Z91" s="3">
        <v>14.311999999999999</v>
      </c>
      <c r="AA91" s="3">
        <v>15.169</v>
      </c>
      <c r="AB91" s="3">
        <v>14.988</v>
      </c>
      <c r="AC91" s="3">
        <v>18.584</v>
      </c>
      <c r="AD91" s="3">
        <v>18.512</v>
      </c>
      <c r="AE91" s="3">
        <v>20.815000000000001</v>
      </c>
      <c r="AF91" s="3">
        <v>20.818999999999999</v>
      </c>
    </row>
    <row r="92" spans="2:32" s="7" customFormat="1" x14ac:dyDescent="0.25">
      <c r="B92" s="5" t="s">
        <v>77</v>
      </c>
      <c r="C92" s="6">
        <v>0.58599999999999997</v>
      </c>
      <c r="D92" s="6">
        <v>0.65300000000000002</v>
      </c>
      <c r="E92" s="6">
        <v>0.82599999999999996</v>
      </c>
      <c r="F92" s="6">
        <v>0.78300000000000003</v>
      </c>
      <c r="G92" s="6">
        <v>1.46</v>
      </c>
      <c r="H92" s="6">
        <v>1.399</v>
      </c>
      <c r="I92" s="6">
        <v>1.647</v>
      </c>
      <c r="J92" s="6">
        <v>0.747</v>
      </c>
      <c r="K92" s="6">
        <v>0.84099999999999997</v>
      </c>
      <c r="L92" s="6">
        <v>1.2410000000000001</v>
      </c>
      <c r="M92" s="6">
        <v>1.4039999999999999</v>
      </c>
      <c r="N92" s="6">
        <v>1.38</v>
      </c>
      <c r="O92" s="6">
        <v>1.0569999999999999</v>
      </c>
      <c r="P92" s="6">
        <v>0.78300000000000003</v>
      </c>
      <c r="Q92" s="6">
        <v>0.57499999999999996</v>
      </c>
      <c r="R92" s="6">
        <v>0.876</v>
      </c>
      <c r="S92" s="6">
        <v>1.593</v>
      </c>
      <c r="T92" s="6">
        <v>1.391</v>
      </c>
      <c r="U92" s="6">
        <v>1.0880000000000001</v>
      </c>
      <c r="V92" s="6">
        <v>1.45</v>
      </c>
      <c r="W92" s="6">
        <v>1.627</v>
      </c>
      <c r="X92" s="6">
        <v>1.6259999999999999</v>
      </c>
      <c r="Y92" s="6">
        <v>2.4460000000000002</v>
      </c>
      <c r="Z92" s="6">
        <v>2.4169999999999998</v>
      </c>
      <c r="AA92" s="6">
        <v>2.9409999999999998</v>
      </c>
      <c r="AB92" s="6">
        <v>2.4609999999999999</v>
      </c>
      <c r="AC92" s="6">
        <v>3.8650000000000002</v>
      </c>
      <c r="AD92" s="6">
        <v>3.33</v>
      </c>
      <c r="AE92" s="6">
        <v>4.2510000000000003</v>
      </c>
      <c r="AF92" s="6">
        <v>4.9119999999999999</v>
      </c>
    </row>
    <row r="93" spans="2:32" s="7" customFormat="1" x14ac:dyDescent="0.25">
      <c r="B93" s="5" t="s">
        <v>78</v>
      </c>
      <c r="C93" s="6">
        <v>3.5880000000000005</v>
      </c>
      <c r="D93" s="6">
        <v>4.0980000000000008</v>
      </c>
      <c r="E93" s="6">
        <v>5.1790000000000003</v>
      </c>
      <c r="F93" s="6">
        <v>4.7209999999999992</v>
      </c>
      <c r="G93" s="6">
        <v>5.0200000000000005</v>
      </c>
      <c r="H93" s="6">
        <v>5.4279999999999999</v>
      </c>
      <c r="I93" s="6">
        <v>5.59</v>
      </c>
      <c r="J93" s="6">
        <v>6.1509999999999998</v>
      </c>
      <c r="K93" s="6">
        <v>6.3419999999999996</v>
      </c>
      <c r="L93" s="6">
        <v>7.2989999999999995</v>
      </c>
      <c r="M93" s="6">
        <v>7.5259999999999998</v>
      </c>
      <c r="N93" s="6">
        <v>6.8969999999999994</v>
      </c>
      <c r="O93" s="6">
        <v>7.7940000000000005</v>
      </c>
      <c r="P93" s="6">
        <v>6.9959999999999996</v>
      </c>
      <c r="Q93" s="6">
        <v>6.782</v>
      </c>
      <c r="R93" s="6">
        <v>6.806</v>
      </c>
      <c r="S93" s="6">
        <v>6.8810000000000002</v>
      </c>
      <c r="T93" s="6">
        <v>7.5960000000000001</v>
      </c>
      <c r="U93" s="6">
        <v>8.4329999999999998</v>
      </c>
      <c r="V93" s="6">
        <v>8.8500000000000014</v>
      </c>
      <c r="W93" s="6">
        <v>10.54</v>
      </c>
      <c r="X93" s="6">
        <v>10.689</v>
      </c>
      <c r="Y93" s="6">
        <v>11.785</v>
      </c>
      <c r="Z93" s="6">
        <v>11.895</v>
      </c>
      <c r="AA93" s="6">
        <v>12.228</v>
      </c>
      <c r="AB93" s="6">
        <v>12.526999999999999</v>
      </c>
      <c r="AC93" s="6">
        <v>14.718999999999999</v>
      </c>
      <c r="AD93" s="6">
        <v>15.182</v>
      </c>
      <c r="AE93" s="6">
        <v>16.564</v>
      </c>
      <c r="AF93" s="6">
        <v>15.907</v>
      </c>
    </row>
    <row r="94" spans="2:32" x14ac:dyDescent="0.25">
      <c r="B94" s="2" t="s">
        <v>79</v>
      </c>
      <c r="C94" s="3" t="s">
        <v>74</v>
      </c>
      <c r="D94" s="3" t="s">
        <v>74</v>
      </c>
      <c r="E94" s="3" t="s">
        <v>74</v>
      </c>
      <c r="F94" s="3" t="s">
        <v>74</v>
      </c>
      <c r="G94" s="3" t="s">
        <v>74</v>
      </c>
      <c r="H94" s="3" t="s">
        <v>74</v>
      </c>
      <c r="I94" s="3" t="s">
        <v>74</v>
      </c>
      <c r="J94" s="3" t="s">
        <v>74</v>
      </c>
      <c r="K94" s="3" t="s">
        <v>74</v>
      </c>
      <c r="L94" s="3" t="s">
        <v>74</v>
      </c>
      <c r="M94" s="3" t="s">
        <v>74</v>
      </c>
      <c r="N94" s="3" t="s">
        <v>74</v>
      </c>
      <c r="O94" s="3" t="s">
        <v>74</v>
      </c>
      <c r="P94" s="3" t="s">
        <v>74</v>
      </c>
      <c r="Q94" s="3" t="s">
        <v>74</v>
      </c>
      <c r="R94" s="3" t="s">
        <v>74</v>
      </c>
      <c r="S94" s="3">
        <v>1.67</v>
      </c>
      <c r="T94" s="3" t="s">
        <v>74</v>
      </c>
      <c r="U94" s="3">
        <v>0.86599999999999999</v>
      </c>
      <c r="V94" s="3"/>
      <c r="W94" s="3"/>
      <c r="X94" s="3"/>
      <c r="Y94" s="3"/>
      <c r="Z94" s="3"/>
      <c r="AA94" s="3"/>
      <c r="AB94" s="3"/>
      <c r="AC94" s="3"/>
      <c r="AD94" s="3">
        <v>0</v>
      </c>
      <c r="AE94" s="3"/>
      <c r="AF94" s="3"/>
    </row>
    <row r="95" spans="2:32" x14ac:dyDescent="0.25">
      <c r="B95" s="2" t="s">
        <v>80</v>
      </c>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row>
    <row r="96" spans="2:32" x14ac:dyDescent="0.25">
      <c r="B96" s="2" t="s">
        <v>81</v>
      </c>
      <c r="C96" s="3">
        <v>242.47829999999999</v>
      </c>
      <c r="D96" s="3">
        <v>250.9624</v>
      </c>
      <c r="E96" s="3">
        <v>253.23359999999997</v>
      </c>
      <c r="F96" s="3">
        <v>236.77189999999996</v>
      </c>
      <c r="G96" s="3">
        <v>247.80989999999997</v>
      </c>
      <c r="H96" s="3">
        <v>257.7484</v>
      </c>
      <c r="I96" s="3">
        <v>267.82600000000002</v>
      </c>
      <c r="J96" s="3">
        <v>278.11270000000002</v>
      </c>
      <c r="K96" s="3">
        <v>290.18549999999993</v>
      </c>
      <c r="L96" s="3">
        <v>299.10199999999998</v>
      </c>
      <c r="M96" s="3">
        <v>310.6986</v>
      </c>
      <c r="N96" s="3">
        <v>327.20440000000002</v>
      </c>
      <c r="O96" s="3">
        <v>339.56220000000002</v>
      </c>
      <c r="P96" s="3">
        <v>349.01070000000004</v>
      </c>
      <c r="Q96" s="3">
        <v>352.60669999999999</v>
      </c>
      <c r="R96" s="3">
        <v>360.24899999999997</v>
      </c>
      <c r="S96" s="3">
        <v>374.64109999999999</v>
      </c>
      <c r="T96" s="3">
        <v>385.60160000000002</v>
      </c>
      <c r="U96" s="3">
        <v>397.35519999999997</v>
      </c>
      <c r="V96" s="3">
        <v>407.23680000000002</v>
      </c>
      <c r="W96" s="3">
        <v>411.49150000000003</v>
      </c>
      <c r="X96" s="3">
        <v>416.52280000000002</v>
      </c>
      <c r="Y96" s="3">
        <v>429.07510000000002</v>
      </c>
      <c r="Z96" s="3">
        <v>422.9873</v>
      </c>
      <c r="AA96" s="3">
        <v>406.07400000000001</v>
      </c>
      <c r="AB96" s="3">
        <v>390.71199999999999</v>
      </c>
      <c r="AC96" s="3">
        <v>417.67500000000001</v>
      </c>
      <c r="AD96" s="3">
        <v>442.26900000000001</v>
      </c>
      <c r="AE96" s="3">
        <v>462.05500000000001</v>
      </c>
      <c r="AF96" s="3">
        <v>482.28100000000001</v>
      </c>
    </row>
    <row r="97" spans="2:32" x14ac:dyDescent="0.25">
      <c r="B97" s="2" t="s">
        <v>82</v>
      </c>
      <c r="C97" s="3">
        <v>221.63819999999998</v>
      </c>
      <c r="D97" s="3">
        <v>228.41470000000001</v>
      </c>
      <c r="E97" s="3">
        <v>229.85019999999997</v>
      </c>
      <c r="F97" s="3">
        <v>212.72009999999997</v>
      </c>
      <c r="G97" s="3">
        <v>222.91629999999998</v>
      </c>
      <c r="H97" s="3">
        <v>231.76760000000002</v>
      </c>
      <c r="I97" s="3">
        <v>241.10120000000001</v>
      </c>
      <c r="J97" s="3">
        <v>250.19749999999999</v>
      </c>
      <c r="K97" s="3">
        <v>260.80519999999996</v>
      </c>
      <c r="L97" s="3">
        <v>268.9794</v>
      </c>
      <c r="M97" s="3">
        <v>279.5068</v>
      </c>
      <c r="N97" s="3">
        <v>295.2876</v>
      </c>
      <c r="O97" s="3">
        <v>305.9237</v>
      </c>
      <c r="P97" s="3">
        <v>314.01830000000001</v>
      </c>
      <c r="Q97" s="3">
        <v>315.75299999999999</v>
      </c>
      <c r="R97" s="3">
        <v>322.07799999999997</v>
      </c>
      <c r="S97" s="3">
        <v>334.928</v>
      </c>
      <c r="T97" s="3">
        <v>344.46100000000001</v>
      </c>
      <c r="U97" s="3">
        <v>355.23399999999998</v>
      </c>
      <c r="V97" s="3">
        <v>364.596</v>
      </c>
      <c r="W97" s="3">
        <v>368.66</v>
      </c>
      <c r="X97" s="3">
        <v>373.404</v>
      </c>
      <c r="Y97" s="3">
        <v>385.815</v>
      </c>
      <c r="Z97" s="3">
        <v>379.11</v>
      </c>
      <c r="AA97" s="3">
        <v>361.88799999999998</v>
      </c>
      <c r="AB97" s="3">
        <v>346.09500000000003</v>
      </c>
      <c r="AC97" s="3">
        <v>372.80900000000003</v>
      </c>
      <c r="AD97" s="3">
        <v>395.79500000000002</v>
      </c>
      <c r="AE97" s="3">
        <v>413.49</v>
      </c>
      <c r="AF97" s="3">
        <v>431.065</v>
      </c>
    </row>
    <row r="98" spans="2:32" x14ac:dyDescent="0.25">
      <c r="B98" s="2" t="s">
        <v>83</v>
      </c>
      <c r="C98" s="3">
        <v>20.840100000000003</v>
      </c>
      <c r="D98" s="3">
        <v>22.547699999999999</v>
      </c>
      <c r="E98" s="3">
        <v>23.383400000000002</v>
      </c>
      <c r="F98" s="3">
        <v>24.0518</v>
      </c>
      <c r="G98" s="3">
        <v>24.893600000000003</v>
      </c>
      <c r="H98" s="3">
        <v>25.980799999999999</v>
      </c>
      <c r="I98" s="3">
        <v>26.724799999999998</v>
      </c>
      <c r="J98" s="3">
        <v>27.915199999999999</v>
      </c>
      <c r="K98" s="3">
        <v>29.380300000000002</v>
      </c>
      <c r="L98" s="3">
        <v>30.122599999999998</v>
      </c>
      <c r="M98" s="3">
        <v>31.191799999999997</v>
      </c>
      <c r="N98" s="3">
        <v>31.916799999999999</v>
      </c>
      <c r="O98" s="3">
        <v>33.638500000000001</v>
      </c>
      <c r="P98" s="3">
        <v>34.992400000000004</v>
      </c>
      <c r="Q98" s="3">
        <v>36.853699999999996</v>
      </c>
      <c r="R98" s="3">
        <v>38.170999999999999</v>
      </c>
      <c r="S98" s="3">
        <v>39.713099999999997</v>
      </c>
      <c r="T98" s="3">
        <v>41.140599999999999</v>
      </c>
      <c r="U98" s="3">
        <v>42.121199999999995</v>
      </c>
      <c r="V98" s="3">
        <v>42.640799999999999</v>
      </c>
      <c r="W98" s="3">
        <v>42.831499999999998</v>
      </c>
      <c r="X98" s="3">
        <v>43.1188</v>
      </c>
      <c r="Y98" s="3">
        <v>43.260100000000008</v>
      </c>
      <c r="Z98" s="3">
        <v>43.877300000000005</v>
      </c>
      <c r="AA98" s="3">
        <v>44.186</v>
      </c>
      <c r="AB98" s="3">
        <v>44.616999999999997</v>
      </c>
      <c r="AC98" s="3">
        <v>44.866</v>
      </c>
      <c r="AD98" s="3">
        <v>46.473999999999997</v>
      </c>
      <c r="AE98" s="3">
        <v>48.564999999999998</v>
      </c>
      <c r="AF98" s="3">
        <v>51.216000000000001</v>
      </c>
    </row>
    <row r="99" spans="2:32" x14ac:dyDescent="0.25">
      <c r="B99" s="2" t="s">
        <v>80</v>
      </c>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row>
    <row r="100" spans="2:32" x14ac:dyDescent="0.25">
      <c r="B100" s="2" t="s">
        <v>84</v>
      </c>
      <c r="C100" s="3">
        <v>-2.8245</v>
      </c>
      <c r="D100" s="3">
        <v>-2.7740999999999998</v>
      </c>
      <c r="E100" s="3">
        <v>-2.7589000000000001</v>
      </c>
      <c r="F100" s="3">
        <v>-2.8986000000000001</v>
      </c>
      <c r="G100" s="3">
        <v>-3.1181000000000001</v>
      </c>
      <c r="H100" s="3">
        <v>-3.2046000000000006</v>
      </c>
      <c r="I100" s="3">
        <v>-3.3220999999999998</v>
      </c>
      <c r="J100" s="3">
        <v>-3.2417999999999996</v>
      </c>
      <c r="K100" s="3">
        <v>-3.2814000000000001</v>
      </c>
      <c r="L100" s="3">
        <v>-3.4137000000000004</v>
      </c>
      <c r="M100" s="3">
        <v>-3.6977000000000002</v>
      </c>
      <c r="N100" s="3">
        <v>-3.6979000000000002</v>
      </c>
      <c r="O100" s="3">
        <v>-4.6753</v>
      </c>
      <c r="P100" s="3">
        <v>-4.8427999999999995</v>
      </c>
      <c r="Q100" s="3">
        <v>-4.5391000000000004</v>
      </c>
      <c r="R100" s="3">
        <v>-4.7759</v>
      </c>
      <c r="S100" s="3">
        <v>-5.0561000000000007</v>
      </c>
      <c r="T100" s="3">
        <v>-5.3141000000000007</v>
      </c>
      <c r="U100" s="3">
        <v>-5.8789999999999996</v>
      </c>
      <c r="V100" s="3">
        <v>-5.7919999999999998</v>
      </c>
      <c r="W100" s="3">
        <v>-5.8970000000000002</v>
      </c>
      <c r="X100" s="3">
        <v>-5.58</v>
      </c>
      <c r="Y100" s="3">
        <v>-5.6150000000000002</v>
      </c>
      <c r="Z100" s="3">
        <v>-5.4640000000000004</v>
      </c>
      <c r="AA100" s="3">
        <v>-3.907</v>
      </c>
      <c r="AB100" s="3">
        <v>-9.7750000000000004</v>
      </c>
      <c r="AC100" s="3">
        <v>-6.73</v>
      </c>
      <c r="AD100" s="3">
        <v>-4.2619999999999996</v>
      </c>
      <c r="AE100" s="3">
        <v>-4.4249999999999998</v>
      </c>
      <c r="AF100" s="3">
        <v>-4.6210000000000004</v>
      </c>
    </row>
    <row r="101" spans="2:32" x14ac:dyDescent="0.25">
      <c r="B101" s="2" t="s">
        <v>80</v>
      </c>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row>
    <row r="102" spans="2:32" x14ac:dyDescent="0.25">
      <c r="B102" s="2" t="s">
        <v>85</v>
      </c>
      <c r="C102" s="3">
        <v>537.93560000000002</v>
      </c>
      <c r="D102" s="3">
        <v>567.86860000000001</v>
      </c>
      <c r="E102" s="3">
        <v>588.89670000000001</v>
      </c>
      <c r="F102" s="3">
        <v>613.67139999999995</v>
      </c>
      <c r="G102" s="3">
        <v>646.01989999999989</v>
      </c>
      <c r="H102" s="3">
        <v>669.45550000000003</v>
      </c>
      <c r="I102" s="3">
        <v>693.55140000000006</v>
      </c>
      <c r="J102" s="3">
        <v>704.30419999999992</v>
      </c>
      <c r="K102" s="3">
        <v>721.53510000000006</v>
      </c>
      <c r="L102" s="3">
        <v>756.15460000000007</v>
      </c>
      <c r="M102" s="3">
        <v>791.36300000000006</v>
      </c>
      <c r="N102" s="3">
        <v>835.98090000000002</v>
      </c>
      <c r="O102" s="3">
        <v>868.17420000000016</v>
      </c>
      <c r="P102" s="3">
        <v>889.74869999999999</v>
      </c>
      <c r="Q102" s="3">
        <v>857.8402000000001</v>
      </c>
      <c r="R102" s="3">
        <v>886.8420000000001</v>
      </c>
      <c r="S102" s="3">
        <v>939.06449999999995</v>
      </c>
      <c r="T102" s="3">
        <v>977.40719999999988</v>
      </c>
      <c r="U102" s="3">
        <v>1011.3027999999999</v>
      </c>
      <c r="V102" s="3">
        <v>1031.2258999999999</v>
      </c>
      <c r="W102" s="3">
        <v>1055.3341</v>
      </c>
      <c r="X102" s="3">
        <v>1069.6880000000001</v>
      </c>
      <c r="Y102" s="3">
        <v>1116.1609000000001</v>
      </c>
      <c r="Z102" s="3">
        <v>1143.1507000000001</v>
      </c>
      <c r="AA102" s="3">
        <v>1153.404</v>
      </c>
      <c r="AB102" s="3">
        <v>1107.634</v>
      </c>
      <c r="AC102" s="3">
        <v>1182.665</v>
      </c>
      <c r="AD102" s="3">
        <v>1269.7460000000001</v>
      </c>
      <c r="AE102" s="3">
        <v>1293.6880000000001</v>
      </c>
      <c r="AF102" s="3">
        <v>1326.0809999999999</v>
      </c>
    </row>
    <row r="103" spans="2:32" x14ac:dyDescent="0.25">
      <c r="B103" s="2" t="s">
        <v>95</v>
      </c>
      <c r="C103" s="3">
        <v>-2.8245</v>
      </c>
      <c r="D103" s="3">
        <v>-2.7740999999999998</v>
      </c>
      <c r="E103" s="3">
        <v>-2.7589000000000001</v>
      </c>
      <c r="F103" s="3">
        <v>-2.8986000000000001</v>
      </c>
      <c r="G103" s="3">
        <v>-3.1181000000000001</v>
      </c>
      <c r="H103" s="3">
        <v>-3.2046000000000006</v>
      </c>
      <c r="I103" s="3">
        <v>-3.3220999999999998</v>
      </c>
      <c r="J103" s="3">
        <v>-3.2417999999999996</v>
      </c>
      <c r="K103" s="3">
        <v>-3.2814000000000001</v>
      </c>
      <c r="L103" s="3">
        <v>-3.4137000000000004</v>
      </c>
      <c r="M103" s="3">
        <v>-3.6977000000000002</v>
      </c>
      <c r="N103" s="3">
        <v>-3.6979000000000002</v>
      </c>
      <c r="O103" s="3">
        <v>-4.6753</v>
      </c>
      <c r="P103" s="3">
        <v>-4.8427999999999995</v>
      </c>
      <c r="Q103" s="3">
        <v>-4.5391000000000004</v>
      </c>
      <c r="R103" s="3">
        <v>-4.7759</v>
      </c>
      <c r="S103" s="3">
        <v>-5.0561000000000007</v>
      </c>
      <c r="T103" s="3">
        <v>-5.3141000000000007</v>
      </c>
      <c r="U103" s="3">
        <v>-5.8789999999999996</v>
      </c>
      <c r="V103" s="3">
        <v>-5.7919999999999998</v>
      </c>
      <c r="W103" s="3">
        <v>-5.8970000000000002</v>
      </c>
      <c r="X103" s="3">
        <v>-5.58</v>
      </c>
      <c r="Y103" s="3">
        <v>-5.6150000000000002</v>
      </c>
      <c r="Z103" s="3">
        <v>-5.4640000000000004</v>
      </c>
      <c r="AA103" s="3">
        <v>-3.907</v>
      </c>
      <c r="AB103" s="3">
        <v>-9.7750000000000004</v>
      </c>
      <c r="AC103" s="3">
        <v>-6.73</v>
      </c>
      <c r="AD103" s="3">
        <v>-4.2619999999999996</v>
      </c>
      <c r="AE103" s="3">
        <v>-4.4249999999999998</v>
      </c>
      <c r="AF103" s="3">
        <v>-4.6210000000000004</v>
      </c>
    </row>
    <row r="104" spans="2:32" x14ac:dyDescent="0.25">
      <c r="B104" s="2" t="s">
        <v>94</v>
      </c>
      <c r="C104" s="3">
        <v>-20.840100000000003</v>
      </c>
      <c r="D104" s="3">
        <v>-22.547699999999999</v>
      </c>
      <c r="E104" s="3">
        <v>-23.383400000000002</v>
      </c>
      <c r="F104" s="3">
        <v>-24.0518</v>
      </c>
      <c r="G104" s="3">
        <v>-24.893600000000003</v>
      </c>
      <c r="H104" s="3">
        <v>-25.980799999999999</v>
      </c>
      <c r="I104" s="3">
        <v>-26.724799999999998</v>
      </c>
      <c r="J104" s="3">
        <v>-27.915199999999999</v>
      </c>
      <c r="K104" s="3">
        <v>-29.380300000000002</v>
      </c>
      <c r="L104" s="3">
        <v>-30.122599999999998</v>
      </c>
      <c r="M104" s="3">
        <v>-31.191799999999997</v>
      </c>
      <c r="N104" s="3">
        <v>-31.916799999999999</v>
      </c>
      <c r="O104" s="3">
        <v>-33.638500000000001</v>
      </c>
      <c r="P104" s="3">
        <v>-34.992400000000004</v>
      </c>
      <c r="Q104" s="3">
        <v>-36.853699999999996</v>
      </c>
      <c r="R104" s="3">
        <v>-38.170999999999999</v>
      </c>
      <c r="S104" s="3">
        <v>-39.713099999999997</v>
      </c>
      <c r="T104" s="3">
        <v>-41.140599999999999</v>
      </c>
      <c r="U104" s="3">
        <v>-42.121199999999995</v>
      </c>
      <c r="V104" s="3">
        <v>-42.640799999999999</v>
      </c>
      <c r="W104" s="3">
        <v>-42.831499999999998</v>
      </c>
      <c r="X104" s="3">
        <v>-43.1188</v>
      </c>
      <c r="Y104" s="3">
        <v>-43.260100000000008</v>
      </c>
      <c r="Z104" s="3">
        <v>-43.877300000000005</v>
      </c>
      <c r="AA104" s="3">
        <v>-44.186</v>
      </c>
      <c r="AB104" s="3">
        <v>-44.616999999999997</v>
      </c>
      <c r="AC104" s="3">
        <v>-44.866</v>
      </c>
      <c r="AD104" s="3">
        <v>-46.473999999999997</v>
      </c>
      <c r="AE104" s="3">
        <v>-48.564999999999998</v>
      </c>
      <c r="AF104" s="3">
        <v>-51.216000000000001</v>
      </c>
    </row>
    <row r="105" spans="2:32" x14ac:dyDescent="0.25">
      <c r="B105" s="2" t="s">
        <v>86</v>
      </c>
      <c r="C105" s="3">
        <v>-0.38500000000000001</v>
      </c>
      <c r="D105" s="3">
        <v>-0.39500000000000002</v>
      </c>
      <c r="E105" s="3">
        <v>-0.40600000000000003</v>
      </c>
      <c r="F105" s="3">
        <v>-0.41600000000000004</v>
      </c>
      <c r="G105" s="3">
        <v>-0.42699999999999999</v>
      </c>
      <c r="H105" s="3">
        <v>-0.45699999999999996</v>
      </c>
      <c r="I105" s="3">
        <v>-2.9779999999999998</v>
      </c>
      <c r="J105" s="3">
        <v>-2.6150000000000002</v>
      </c>
      <c r="K105" s="3">
        <v>-3.0350000000000001</v>
      </c>
      <c r="L105" s="3">
        <v>-3.3149999999999999</v>
      </c>
      <c r="M105" s="3">
        <v>-4.0430000000000001</v>
      </c>
      <c r="N105" s="3">
        <v>-6.0389999999999997</v>
      </c>
      <c r="O105" s="3">
        <v>-9.5229999999999997</v>
      </c>
      <c r="P105" s="3">
        <v>-12.356</v>
      </c>
      <c r="Q105" s="3">
        <v>-18.599</v>
      </c>
      <c r="R105" s="3">
        <v>-17.416</v>
      </c>
      <c r="S105" s="3">
        <v>-15.595000000000001</v>
      </c>
      <c r="T105" s="3">
        <v>-14.943</v>
      </c>
      <c r="U105" s="3">
        <v>-14.042999999999999</v>
      </c>
      <c r="V105" s="3">
        <v>-21.658000000000001</v>
      </c>
      <c r="W105" s="3">
        <v>-27.047999999999998</v>
      </c>
      <c r="X105" s="3">
        <v>-26.256999999999998</v>
      </c>
      <c r="Y105" s="3">
        <v>-29.158999999999999</v>
      </c>
      <c r="Z105" s="3">
        <v>-36.582000000000001</v>
      </c>
      <c r="AA105" s="3">
        <v>-36.158000000000001</v>
      </c>
      <c r="AB105" s="3">
        <v>-26.411999999999999</v>
      </c>
      <c r="AC105" s="3">
        <v>-22.616</v>
      </c>
      <c r="AD105" s="3">
        <v>-23.533999999999999</v>
      </c>
      <c r="AE105" s="3">
        <v>-19.405000000000001</v>
      </c>
      <c r="AF105" s="3">
        <v>-19.488</v>
      </c>
    </row>
    <row r="106" spans="2:32" s="7" customFormat="1" x14ac:dyDescent="0.25">
      <c r="B106" s="5" t="s">
        <v>87</v>
      </c>
      <c r="C106" s="6">
        <v>-7.3999999999999996E-2</v>
      </c>
      <c r="D106" s="6">
        <v>-7.5999999999999998E-2</v>
      </c>
      <c r="E106" s="6">
        <v>-7.8E-2</v>
      </c>
      <c r="F106" s="6">
        <v>-0.08</v>
      </c>
      <c r="G106" s="6">
        <v>-8.2000000000000003E-2</v>
      </c>
      <c r="H106" s="6">
        <v>-8.7999999999999995E-2</v>
      </c>
      <c r="I106" s="6">
        <v>-0.67599999999999993</v>
      </c>
      <c r="J106" s="6">
        <v>-0.59099999999999997</v>
      </c>
      <c r="K106" s="6">
        <v>-0.86499999999999999</v>
      </c>
      <c r="L106" s="6">
        <v>-0.94</v>
      </c>
      <c r="M106" s="6">
        <v>-1.119</v>
      </c>
      <c r="N106" s="6">
        <v>-1.9169999999999998</v>
      </c>
      <c r="O106" s="6">
        <v>-3.3220000000000001</v>
      </c>
      <c r="P106" s="6">
        <v>-4.8940000000000001</v>
      </c>
      <c r="Q106" s="6">
        <v>-6.77</v>
      </c>
      <c r="R106" s="6">
        <v>-6.5750000000000002</v>
      </c>
      <c r="S106" s="6">
        <v>-6.984</v>
      </c>
      <c r="T106" s="6">
        <v>-8.6829999999999998</v>
      </c>
      <c r="U106" s="6">
        <v>-8.8079999999999998</v>
      </c>
      <c r="V106" s="6">
        <v>-11.332000000000001</v>
      </c>
      <c r="W106" s="6">
        <v>-14.655999999999999</v>
      </c>
      <c r="X106" s="6">
        <v>-14.632999999999999</v>
      </c>
      <c r="Y106" s="6">
        <v>-14.557</v>
      </c>
      <c r="Z106" s="6">
        <v>-16.884</v>
      </c>
      <c r="AA106" s="6">
        <v>-17.706</v>
      </c>
      <c r="AB106" s="6">
        <v>-12.069000000000001</v>
      </c>
      <c r="AC106" s="6">
        <v>-8.8130000000000006</v>
      </c>
      <c r="AD106" s="6">
        <v>-10.38</v>
      </c>
      <c r="AE106" s="6">
        <v>-10.157999999999999</v>
      </c>
      <c r="AF106" s="6">
        <v>-10.731999999999999</v>
      </c>
    </row>
    <row r="107" spans="2:32" s="7" customFormat="1" x14ac:dyDescent="0.25">
      <c r="B107" s="5" t="s">
        <v>88</v>
      </c>
      <c r="C107" s="6">
        <v>-0.311</v>
      </c>
      <c r="D107" s="6">
        <v>-0.31900000000000001</v>
      </c>
      <c r="E107" s="6">
        <v>-0.32800000000000001</v>
      </c>
      <c r="F107" s="6">
        <v>-0.33600000000000002</v>
      </c>
      <c r="G107" s="6">
        <v>-0.34499999999999997</v>
      </c>
      <c r="H107" s="6">
        <v>-0.36899999999999999</v>
      </c>
      <c r="I107" s="6">
        <v>-2.302</v>
      </c>
      <c r="J107" s="6">
        <v>-2.024</v>
      </c>
      <c r="K107" s="6">
        <v>-2.17</v>
      </c>
      <c r="L107" s="6">
        <v>-2.375</v>
      </c>
      <c r="M107" s="6">
        <v>-2.9239999999999999</v>
      </c>
      <c r="N107" s="6">
        <v>-4.1219999999999999</v>
      </c>
      <c r="O107" s="6">
        <v>-6.2010000000000005</v>
      </c>
      <c r="P107" s="6">
        <v>-7.4619999999999997</v>
      </c>
      <c r="Q107" s="6">
        <v>-11.829000000000001</v>
      </c>
      <c r="R107" s="6">
        <v>-10.841000000000001</v>
      </c>
      <c r="S107" s="6">
        <v>-8.6110000000000007</v>
      </c>
      <c r="T107" s="6">
        <v>-6.26</v>
      </c>
      <c r="U107" s="6">
        <v>-5.2350000000000003</v>
      </c>
      <c r="V107" s="6">
        <v>-10.326000000000001</v>
      </c>
      <c r="W107" s="6">
        <v>-12.391999999999999</v>
      </c>
      <c r="X107" s="6">
        <v>-11.624000000000001</v>
      </c>
      <c r="Y107" s="6">
        <v>-14.602</v>
      </c>
      <c r="Z107" s="6">
        <v>-19.698</v>
      </c>
      <c r="AA107" s="6">
        <v>-18.452000000000002</v>
      </c>
      <c r="AB107" s="6">
        <v>-14.343</v>
      </c>
      <c r="AC107" s="6">
        <v>-13.803000000000001</v>
      </c>
      <c r="AD107" s="6">
        <v>-13.154</v>
      </c>
      <c r="AE107" s="6">
        <v>-9.2469999999999999</v>
      </c>
      <c r="AF107" s="6">
        <v>-8.7560000000000002</v>
      </c>
    </row>
    <row r="108" spans="2:32" x14ac:dyDescent="0.25">
      <c r="B108" s="2" t="s">
        <v>89</v>
      </c>
      <c r="C108" s="3">
        <v>513.88600000000008</v>
      </c>
      <c r="D108" s="3">
        <v>542.15180000000009</v>
      </c>
      <c r="E108" s="3">
        <v>562.34839999999997</v>
      </c>
      <c r="F108" s="3">
        <v>586.30499999999995</v>
      </c>
      <c r="G108" s="3">
        <v>617.58119999999985</v>
      </c>
      <c r="H108" s="3">
        <v>639.81310000000008</v>
      </c>
      <c r="I108" s="3">
        <v>660.52650000000006</v>
      </c>
      <c r="J108" s="3">
        <v>670.53219999999988</v>
      </c>
      <c r="K108" s="3">
        <v>685.83840000000009</v>
      </c>
      <c r="L108" s="3">
        <v>719.30330000000004</v>
      </c>
      <c r="M108" s="3">
        <v>752.43049999999994</v>
      </c>
      <c r="N108" s="3">
        <v>794.32719999999995</v>
      </c>
      <c r="O108" s="3">
        <v>820.3374</v>
      </c>
      <c r="P108" s="3">
        <v>837.55749999999989</v>
      </c>
      <c r="Q108" s="3">
        <v>797.84840000000008</v>
      </c>
      <c r="R108" s="3">
        <v>826.47910000000002</v>
      </c>
      <c r="S108" s="3">
        <v>878.70029999999997</v>
      </c>
      <c r="T108" s="3">
        <v>916.00949999999989</v>
      </c>
      <c r="U108" s="3">
        <v>949.25959999999998</v>
      </c>
      <c r="V108" s="3">
        <v>961.13509999999997</v>
      </c>
      <c r="W108" s="3">
        <v>979.55759999999998</v>
      </c>
      <c r="X108" s="3">
        <v>994.73220000000015</v>
      </c>
      <c r="Y108" s="3">
        <v>1038.1268</v>
      </c>
      <c r="Z108" s="3">
        <v>1057.2274</v>
      </c>
      <c r="AA108" s="3">
        <v>1069.153</v>
      </c>
      <c r="AB108" s="3">
        <v>1026.83</v>
      </c>
      <c r="AC108" s="3">
        <v>1108.453</v>
      </c>
      <c r="AD108" s="3">
        <v>1195.4760000000001</v>
      </c>
      <c r="AE108" s="3">
        <v>1221.2929999999999</v>
      </c>
      <c r="AF108" s="3">
        <v>1250.7560000000001</v>
      </c>
    </row>
    <row r="109" spans="2:32" x14ac:dyDescent="0.25">
      <c r="B109" s="2" t="s">
        <v>90</v>
      </c>
      <c r="C109" s="3">
        <v>42.336874601664995</v>
      </c>
      <c r="D109" s="3">
        <v>43.47740453547658</v>
      </c>
      <c r="E109" s="3">
        <v>43.604080798393881</v>
      </c>
      <c r="F109" s="3">
        <v>43.548788190839957</v>
      </c>
      <c r="G109" s="3">
        <v>44.266357404375725</v>
      </c>
      <c r="H109" s="3">
        <v>43.420806800164485</v>
      </c>
      <c r="I109" s="3">
        <v>43.169666189978521</v>
      </c>
      <c r="J109" s="3">
        <v>42.483639673923783</v>
      </c>
      <c r="K109" s="3">
        <v>42.275349118862898</v>
      </c>
      <c r="L109" s="3">
        <v>42.409058104034315</v>
      </c>
      <c r="M109" s="3">
        <v>42.702050574453807</v>
      </c>
      <c r="N109" s="3">
        <v>43.029157634626863</v>
      </c>
      <c r="O109" s="3">
        <v>42.331773189031722</v>
      </c>
      <c r="P109" s="3">
        <v>42.08832292788788</v>
      </c>
      <c r="Q109" s="3">
        <v>41.214579591848548</v>
      </c>
      <c r="R109" s="3">
        <v>41.405210655651182</v>
      </c>
      <c r="S109" s="3">
        <v>42.61105955197835</v>
      </c>
      <c r="T109" s="3">
        <v>43.864163862174664</v>
      </c>
      <c r="U109" s="3">
        <v>44.768965000573722</v>
      </c>
      <c r="V109" s="3">
        <v>44.626472054499231</v>
      </c>
      <c r="W109" s="3">
        <v>44.496996822388056</v>
      </c>
      <c r="X109" s="3">
        <v>44.570465206142146</v>
      </c>
      <c r="Y109" s="3">
        <v>45.299805099358309</v>
      </c>
      <c r="Z109" s="3">
        <v>44.885968310274748</v>
      </c>
      <c r="AA109" s="3">
        <v>43.95814533533909</v>
      </c>
      <c r="AB109" s="3">
        <v>44.292824125097766</v>
      </c>
      <c r="AC109" s="3">
        <v>44.194887903894511</v>
      </c>
      <c r="AD109" s="3">
        <v>45.044357997061951</v>
      </c>
      <c r="AE109" s="3">
        <v>43.208033563278661</v>
      </c>
      <c r="AF109" s="3">
        <v>42.835578027863221</v>
      </c>
    </row>
    <row r="110" spans="2:32" s="7" customFormat="1" x14ac:dyDescent="0.25">
      <c r="B110" s="5" t="s">
        <v>102</v>
      </c>
      <c r="C110" s="8">
        <v>512.40940000000012</v>
      </c>
      <c r="D110" s="8">
        <v>540.86370000000011</v>
      </c>
      <c r="E110" s="8">
        <v>560.89609999999993</v>
      </c>
      <c r="F110" s="8">
        <v>584.96029999999996</v>
      </c>
      <c r="G110" s="8">
        <v>616.26649999999984</v>
      </c>
      <c r="H110" s="8">
        <v>638.32210000000009</v>
      </c>
      <c r="I110" s="8">
        <v>659.11920000000009</v>
      </c>
      <c r="J110" s="8">
        <v>669.26539999999989</v>
      </c>
      <c r="K110" s="8">
        <v>684.59690000000012</v>
      </c>
      <c r="L110" s="8">
        <v>717.95630000000006</v>
      </c>
      <c r="M110" s="8">
        <v>750.84269999999992</v>
      </c>
      <c r="N110" s="8">
        <v>792.66809999999998</v>
      </c>
      <c r="O110" s="8">
        <v>818.53520000000003</v>
      </c>
      <c r="P110" s="8">
        <v>835.78369999999984</v>
      </c>
      <c r="Q110" s="8">
        <v>796.22140000000013</v>
      </c>
      <c r="R110" s="8">
        <v>824.56209999999999</v>
      </c>
      <c r="S110" s="8">
        <v>876.66930000000002</v>
      </c>
      <c r="T110" s="8">
        <v>913.96149999999989</v>
      </c>
      <c r="U110" s="8">
        <v>947.25260000000003</v>
      </c>
      <c r="V110" s="8">
        <v>959.1431</v>
      </c>
      <c r="W110" s="8">
        <v>976.54459999999995</v>
      </c>
      <c r="X110" s="8">
        <v>991.17320000000018</v>
      </c>
      <c r="Y110" s="8">
        <v>1034.1318000000001</v>
      </c>
      <c r="Z110" s="8">
        <v>1052.7023999999999</v>
      </c>
      <c r="AA110" s="8">
        <v>1064.5160000000001</v>
      </c>
      <c r="AB110" s="8">
        <v>1021.776</v>
      </c>
      <c r="AC110" s="8">
        <v>1102.9849999999999</v>
      </c>
      <c r="AD110" s="8">
        <v>1187.8019999999999</v>
      </c>
      <c r="AE110" s="8">
        <v>1214.722</v>
      </c>
      <c r="AF110" s="11">
        <v>1248.1559999999999</v>
      </c>
    </row>
    <row r="111" spans="2:32" s="7" customFormat="1" x14ac:dyDescent="0.25">
      <c r="B111" s="5" t="s">
        <v>103</v>
      </c>
      <c r="C111" s="8">
        <v>1.4766000000000001</v>
      </c>
      <c r="D111" s="8">
        <v>1.2881000000000002</v>
      </c>
      <c r="E111" s="8">
        <v>1.4522999999999999</v>
      </c>
      <c r="F111" s="8">
        <v>1.3447</v>
      </c>
      <c r="G111" s="8">
        <v>1.3147</v>
      </c>
      <c r="H111" s="8">
        <v>1.4910000000000001</v>
      </c>
      <c r="I111" s="8">
        <v>1.4073</v>
      </c>
      <c r="J111" s="8">
        <v>1.2667999999999999</v>
      </c>
      <c r="K111" s="8">
        <v>1.2415</v>
      </c>
      <c r="L111" s="8">
        <v>1.347</v>
      </c>
      <c r="M111" s="8">
        <v>1.5877999999999999</v>
      </c>
      <c r="N111" s="8">
        <v>1.6591</v>
      </c>
      <c r="O111" s="8">
        <v>1.8022</v>
      </c>
      <c r="P111" s="8">
        <v>1.7738</v>
      </c>
      <c r="Q111" s="8">
        <v>1.627</v>
      </c>
      <c r="R111" s="8">
        <v>1.917</v>
      </c>
      <c r="S111" s="8">
        <v>2.0310000000000001</v>
      </c>
      <c r="T111" s="8">
        <v>2.048</v>
      </c>
      <c r="U111" s="8">
        <v>2.0070000000000001</v>
      </c>
      <c r="V111" s="8">
        <v>1.992</v>
      </c>
      <c r="W111" s="8">
        <v>3.0129999999999999</v>
      </c>
      <c r="X111" s="8">
        <v>3.5590000000000002</v>
      </c>
      <c r="Y111" s="8">
        <v>3.9950000000000001</v>
      </c>
      <c r="Z111" s="8">
        <v>4.5250000000000004</v>
      </c>
      <c r="AA111" s="8">
        <v>4.6370000000000005</v>
      </c>
      <c r="AB111" s="8">
        <v>5.0540000000000003</v>
      </c>
      <c r="AC111" s="8">
        <v>5.468</v>
      </c>
      <c r="AD111" s="8">
        <v>7.6740000000000004</v>
      </c>
      <c r="AE111" s="8">
        <v>6.5709999999999997</v>
      </c>
      <c r="AF111" s="11">
        <v>2.6</v>
      </c>
    </row>
    <row r="112" spans="2:32" x14ac:dyDescent="0.25">
      <c r="B112" s="2"/>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3"/>
    </row>
    <row r="113" spans="2:32" x14ac:dyDescent="0.25">
      <c r="B113" s="2" t="s">
        <v>96</v>
      </c>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3"/>
    </row>
    <row r="114" spans="2:32" x14ac:dyDescent="0.25">
      <c r="B114" s="2"/>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3"/>
    </row>
    <row r="115" spans="2:32" x14ac:dyDescent="0.25">
      <c r="B115" s="2" t="s">
        <v>97</v>
      </c>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3"/>
    </row>
    <row r="116" spans="2:32" x14ac:dyDescent="0.25">
      <c r="B116" s="2"/>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3"/>
    </row>
    <row r="117" spans="2:32" x14ac:dyDescent="0.25">
      <c r="B117" s="2" t="s">
        <v>98</v>
      </c>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3"/>
    </row>
    <row r="118" spans="2:32" x14ac:dyDescent="0.25">
      <c r="B118" s="2" t="s">
        <v>99</v>
      </c>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3"/>
    </row>
    <row r="119" spans="2:32" x14ac:dyDescent="0.25">
      <c r="B119" s="2"/>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3"/>
    </row>
    <row r="120" spans="2:32" x14ac:dyDescent="0.25">
      <c r="B120" s="2"/>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3"/>
    </row>
    <row r="121" spans="2:32" x14ac:dyDescent="0.25">
      <c r="B121" s="2"/>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3"/>
    </row>
    <row r="122" spans="2:32" x14ac:dyDescent="0.25">
      <c r="B122" s="2"/>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3"/>
    </row>
    <row r="123" spans="2:32" x14ac:dyDescent="0.25">
      <c r="B123" s="2"/>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3"/>
    </row>
    <row r="124" spans="2:32" x14ac:dyDescent="0.25">
      <c r="B124" s="2"/>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3"/>
    </row>
    <row r="125" spans="2:32" x14ac:dyDescent="0.25">
      <c r="B125" s="2"/>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3"/>
    </row>
    <row r="126" spans="2:32" x14ac:dyDescent="0.25">
      <c r="B126" s="2"/>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3"/>
    </row>
    <row r="127" spans="2:32" x14ac:dyDescent="0.25">
      <c r="B127" s="2"/>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3"/>
    </row>
    <row r="128" spans="2:32" x14ac:dyDescent="0.25">
      <c r="B128" s="2"/>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3"/>
    </row>
    <row r="129" spans="2:32" x14ac:dyDescent="0.25">
      <c r="B129" s="2"/>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3"/>
    </row>
    <row r="130" spans="2:32" x14ac:dyDescent="0.25">
      <c r="B130" s="2"/>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3"/>
    </row>
    <row r="131" spans="2:32" x14ac:dyDescent="0.25">
      <c r="B131" s="2"/>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3"/>
    </row>
    <row r="132" spans="2:32" x14ac:dyDescent="0.25">
      <c r="B132" s="2"/>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3"/>
    </row>
    <row r="133" spans="2:32" x14ac:dyDescent="0.25">
      <c r="B133" s="2"/>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3"/>
    </row>
    <row r="134" spans="2:32" x14ac:dyDescent="0.25">
      <c r="B134" s="2"/>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3"/>
    </row>
    <row r="135" spans="2:32" x14ac:dyDescent="0.25">
      <c r="B135" s="2"/>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3"/>
    </row>
    <row r="136" spans="2:32" x14ac:dyDescent="0.25">
      <c r="B136" s="2"/>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3"/>
    </row>
    <row r="137" spans="2:32" x14ac:dyDescent="0.25">
      <c r="B137" s="2"/>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3"/>
    </row>
    <row r="138" spans="2:32" x14ac:dyDescent="0.25">
      <c r="B138" s="2"/>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3"/>
    </row>
    <row r="139" spans="2:32" x14ac:dyDescent="0.25">
      <c r="B139" s="2"/>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3"/>
    </row>
    <row r="140" spans="2:32" x14ac:dyDescent="0.25">
      <c r="B140" s="2"/>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3"/>
    </row>
    <row r="141" spans="2:32" x14ac:dyDescent="0.25">
      <c r="B141" s="2"/>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3"/>
    </row>
    <row r="142" spans="2:32" x14ac:dyDescent="0.25">
      <c r="B142" s="2"/>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3"/>
    </row>
    <row r="143" spans="2:32" x14ac:dyDescent="0.25">
      <c r="B143" s="2"/>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3"/>
    </row>
    <row r="144" spans="2:32" x14ac:dyDescent="0.25">
      <c r="B144" s="2"/>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3"/>
    </row>
    <row r="145" spans="2:32" x14ac:dyDescent="0.25">
      <c r="B145" s="2"/>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3"/>
    </row>
    <row r="146" spans="2:32" x14ac:dyDescent="0.25">
      <c r="B146" s="2"/>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3"/>
    </row>
    <row r="147" spans="2:32" x14ac:dyDescent="0.25">
      <c r="B147" s="2"/>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3"/>
    </row>
    <row r="148" spans="2:32" x14ac:dyDescent="0.25">
      <c r="B148" s="2"/>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3"/>
    </row>
    <row r="149" spans="2:32" x14ac:dyDescent="0.25">
      <c r="B149" s="2"/>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3"/>
    </row>
    <row r="150" spans="2:32" x14ac:dyDescent="0.25">
      <c r="B150" s="2"/>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3"/>
    </row>
    <row r="151" spans="2:32" x14ac:dyDescent="0.25">
      <c r="B151" s="2"/>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3"/>
    </row>
    <row r="152" spans="2:32" x14ac:dyDescent="0.25">
      <c r="B152" s="2"/>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3"/>
    </row>
    <row r="153" spans="2:32" x14ac:dyDescent="0.25">
      <c r="B153" s="2"/>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3"/>
    </row>
    <row r="154" spans="2:32" x14ac:dyDescent="0.25">
      <c r="B154" s="2"/>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3"/>
    </row>
    <row r="155" spans="2:32" x14ac:dyDescent="0.25">
      <c r="B155" s="2"/>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3"/>
    </row>
    <row r="156" spans="2:32" x14ac:dyDescent="0.25">
      <c r="B156" s="2"/>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3"/>
    </row>
    <row r="157" spans="2:32" x14ac:dyDescent="0.25">
      <c r="B157" s="2"/>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3"/>
    </row>
    <row r="158" spans="2:32" x14ac:dyDescent="0.25">
      <c r="B158" s="2"/>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3"/>
    </row>
    <row r="159" spans="2:32" x14ac:dyDescent="0.25">
      <c r="B159" s="2"/>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3"/>
    </row>
    <row r="160" spans="2:32" x14ac:dyDescent="0.25">
      <c r="B160" s="2"/>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3"/>
    </row>
    <row r="161" spans="2:32" x14ac:dyDescent="0.25">
      <c r="B161" s="2"/>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3"/>
    </row>
    <row r="162" spans="2:32" x14ac:dyDescent="0.25">
      <c r="B162" s="2"/>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3"/>
    </row>
    <row r="163" spans="2:32" x14ac:dyDescent="0.25">
      <c r="B163" s="2"/>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3"/>
    </row>
    <row r="164" spans="2:32" x14ac:dyDescent="0.25">
      <c r="B164" s="2"/>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3"/>
    </row>
    <row r="165" spans="2:32" x14ac:dyDescent="0.25">
      <c r="B165" s="2"/>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3"/>
    </row>
    <row r="166" spans="2:32" x14ac:dyDescent="0.25">
      <c r="B166" s="2"/>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3"/>
    </row>
    <row r="167" spans="2:32" x14ac:dyDescent="0.25">
      <c r="B167" s="2"/>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3"/>
    </row>
    <row r="168" spans="2:32" x14ac:dyDescent="0.25">
      <c r="B168" s="2"/>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3"/>
    </row>
    <row r="169" spans="2:32" x14ac:dyDescent="0.25">
      <c r="B169" s="2"/>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3"/>
    </row>
    <row r="170" spans="2:32" x14ac:dyDescent="0.25">
      <c r="B170" s="2"/>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3"/>
    </row>
    <row r="171" spans="2:32" x14ac:dyDescent="0.25">
      <c r="B171" s="2"/>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3"/>
    </row>
    <row r="172" spans="2:32" x14ac:dyDescent="0.25">
      <c r="B172" s="2"/>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3"/>
    </row>
    <row r="173" spans="2:32" x14ac:dyDescent="0.25">
      <c r="B173" s="2"/>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3"/>
    </row>
    <row r="174" spans="2:32" x14ac:dyDescent="0.25">
      <c r="B174" s="2"/>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3"/>
    </row>
    <row r="175" spans="2:32" x14ac:dyDescent="0.25">
      <c r="B175" s="2"/>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3"/>
    </row>
    <row r="176" spans="2:32" x14ac:dyDescent="0.25">
      <c r="B176" s="2"/>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3"/>
    </row>
    <row r="177" spans="2:32" x14ac:dyDescent="0.25">
      <c r="B177" s="2"/>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3"/>
    </row>
    <row r="178" spans="2:32" x14ac:dyDescent="0.25">
      <c r="B178" s="2"/>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3"/>
    </row>
    <row r="179" spans="2:32" x14ac:dyDescent="0.25">
      <c r="B179" s="2"/>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3"/>
    </row>
    <row r="180" spans="2:32" x14ac:dyDescent="0.25">
      <c r="B180" s="2"/>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3"/>
    </row>
    <row r="181" spans="2:32" x14ac:dyDescent="0.25">
      <c r="B181" s="2"/>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3"/>
    </row>
    <row r="182" spans="2:32" x14ac:dyDescent="0.25">
      <c r="B182" s="2"/>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3"/>
    </row>
    <row r="183" spans="2:32" x14ac:dyDescent="0.25">
      <c r="B183" s="2"/>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3"/>
    </row>
    <row r="184" spans="2:32" x14ac:dyDescent="0.25">
      <c r="B184" s="2"/>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3"/>
    </row>
    <row r="185" spans="2:32" x14ac:dyDescent="0.25">
      <c r="B185" s="2"/>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3"/>
    </row>
    <row r="186" spans="2:32" x14ac:dyDescent="0.25">
      <c r="B186" s="2"/>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3"/>
    </row>
    <row r="187" spans="2:32" x14ac:dyDescent="0.25">
      <c r="B187" s="2"/>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3"/>
    </row>
    <row r="188" spans="2:32" x14ac:dyDescent="0.25">
      <c r="B188" s="2"/>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3"/>
    </row>
    <row r="189" spans="2:32" x14ac:dyDescent="0.25">
      <c r="B189" s="2"/>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3"/>
    </row>
    <row r="190" spans="2:32" x14ac:dyDescent="0.25">
      <c r="B190" s="2"/>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3"/>
    </row>
    <row r="191" spans="2:32" x14ac:dyDescent="0.25">
      <c r="B191" s="2"/>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3"/>
    </row>
    <row r="192" spans="2:32" x14ac:dyDescent="0.25">
      <c r="B192" s="2"/>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3"/>
    </row>
    <row r="193" spans="2:32" x14ac:dyDescent="0.25">
      <c r="B193" s="2"/>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3"/>
    </row>
    <row r="194" spans="2:32" x14ac:dyDescent="0.25">
      <c r="B194" s="2"/>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3"/>
    </row>
    <row r="195" spans="2:32" x14ac:dyDescent="0.25">
      <c r="B195" s="2"/>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3"/>
    </row>
    <row r="196" spans="2:32" x14ac:dyDescent="0.25">
      <c r="B196" s="2"/>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3"/>
    </row>
    <row r="197" spans="2:32" x14ac:dyDescent="0.25">
      <c r="B197" s="2"/>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3"/>
    </row>
    <row r="198" spans="2:32" x14ac:dyDescent="0.25">
      <c r="B198" s="2"/>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3"/>
    </row>
    <row r="199" spans="2:32" x14ac:dyDescent="0.25">
      <c r="B199" s="2"/>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3"/>
    </row>
    <row r="200" spans="2:32" x14ac:dyDescent="0.25">
      <c r="B200" s="2"/>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3"/>
    </row>
    <row r="201" spans="2:32" x14ac:dyDescent="0.25">
      <c r="B201" s="2"/>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3"/>
    </row>
    <row r="202" spans="2:32" x14ac:dyDescent="0.25">
      <c r="B202" s="2"/>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3"/>
    </row>
    <row r="203" spans="2:32" x14ac:dyDescent="0.25">
      <c r="B203" s="2"/>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3"/>
    </row>
    <row r="204" spans="2:32" x14ac:dyDescent="0.25">
      <c r="B204" s="2"/>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3"/>
    </row>
    <row r="205" spans="2:32" x14ac:dyDescent="0.25">
      <c r="B205" s="2"/>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3"/>
    </row>
    <row r="206" spans="2:32" x14ac:dyDescent="0.25">
      <c r="B206" s="2"/>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3"/>
    </row>
    <row r="207" spans="2:32" x14ac:dyDescent="0.25">
      <c r="B207" s="2"/>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3"/>
    </row>
    <row r="208" spans="2:32" x14ac:dyDescent="0.25">
      <c r="B208" s="2"/>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3"/>
    </row>
    <row r="209" spans="2:32" x14ac:dyDescent="0.25">
      <c r="B209" s="2"/>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3"/>
    </row>
    <row r="210" spans="2:32" x14ac:dyDescent="0.25">
      <c r="B210" s="2"/>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3"/>
    </row>
    <row r="211" spans="2:32" x14ac:dyDescent="0.25">
      <c r="B211" s="2"/>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3"/>
    </row>
    <row r="212" spans="2:32" x14ac:dyDescent="0.25">
      <c r="B212" s="2"/>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3"/>
    </row>
    <row r="213" spans="2:32" x14ac:dyDescent="0.25">
      <c r="B213" s="2"/>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3"/>
    </row>
    <row r="214" spans="2:32" x14ac:dyDescent="0.25">
      <c r="B214" s="2"/>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3"/>
    </row>
    <row r="215" spans="2:32" x14ac:dyDescent="0.25">
      <c r="B215" s="2"/>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3"/>
    </row>
    <row r="216" spans="2:32" x14ac:dyDescent="0.25">
      <c r="B216" s="2"/>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3"/>
    </row>
    <row r="217" spans="2:32" x14ac:dyDescent="0.25">
      <c r="B217" s="2"/>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3"/>
    </row>
    <row r="218" spans="2:32" x14ac:dyDescent="0.25">
      <c r="B218" s="2"/>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3"/>
    </row>
    <row r="219" spans="2:32" x14ac:dyDescent="0.25">
      <c r="B219" s="2"/>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3"/>
    </row>
    <row r="220" spans="2:32" x14ac:dyDescent="0.25">
      <c r="B220" s="2"/>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3"/>
    </row>
    <row r="221" spans="2:32" x14ac:dyDescent="0.25">
      <c r="B221" s="2"/>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3"/>
    </row>
    <row r="222" spans="2:32" x14ac:dyDescent="0.25">
      <c r="B222" s="2"/>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3"/>
    </row>
    <row r="223" spans="2:32" x14ac:dyDescent="0.25">
      <c r="B223" s="2"/>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3"/>
    </row>
    <row r="224" spans="2:32" x14ac:dyDescent="0.25">
      <c r="B224" s="2"/>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3"/>
    </row>
    <row r="225" spans="2:32" x14ac:dyDescent="0.25">
      <c r="B225" s="2"/>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3"/>
    </row>
    <row r="226" spans="2:32" x14ac:dyDescent="0.25">
      <c r="B226" s="2"/>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3"/>
    </row>
    <row r="227" spans="2:32" x14ac:dyDescent="0.25">
      <c r="B227" s="2"/>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3"/>
    </row>
    <row r="228" spans="2:32" x14ac:dyDescent="0.25">
      <c r="B228" s="2"/>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3"/>
    </row>
    <row r="229" spans="2:32" x14ac:dyDescent="0.25">
      <c r="B229" s="2"/>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3"/>
    </row>
    <row r="230" spans="2:32" x14ac:dyDescent="0.25">
      <c r="B230" s="2"/>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3"/>
    </row>
    <row r="231" spans="2:32" x14ac:dyDescent="0.25">
      <c r="B231" s="2"/>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3"/>
    </row>
    <row r="232" spans="2:32" x14ac:dyDescent="0.25">
      <c r="B232" s="2"/>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3"/>
    </row>
    <row r="233" spans="2:32" x14ac:dyDescent="0.25">
      <c r="B233" s="2"/>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3"/>
    </row>
    <row r="234" spans="2:32" x14ac:dyDescent="0.25">
      <c r="B234" s="2"/>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3"/>
    </row>
    <row r="235" spans="2:32" x14ac:dyDescent="0.25">
      <c r="B235" s="2"/>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3"/>
    </row>
    <row r="236" spans="2:32" x14ac:dyDescent="0.25">
      <c r="B236" s="2"/>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3"/>
    </row>
    <row r="237" spans="2:32" x14ac:dyDescent="0.25">
      <c r="B237" s="2"/>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3"/>
    </row>
    <row r="238" spans="2:32" x14ac:dyDescent="0.25">
      <c r="B238" s="2"/>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3"/>
    </row>
    <row r="239" spans="2:32" x14ac:dyDescent="0.25">
      <c r="B239" s="2"/>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3"/>
    </row>
    <row r="240" spans="2:32" x14ac:dyDescent="0.25">
      <c r="B240" s="2"/>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3"/>
    </row>
    <row r="241" spans="2:32" x14ac:dyDescent="0.25">
      <c r="B241" s="2"/>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3"/>
    </row>
    <row r="242" spans="2:32" x14ac:dyDescent="0.25">
      <c r="B242" s="2"/>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3"/>
    </row>
    <row r="243" spans="2:32" x14ac:dyDescent="0.25">
      <c r="B243" s="2"/>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3"/>
    </row>
    <row r="244" spans="2:32" x14ac:dyDescent="0.25">
      <c r="B244" s="2"/>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3"/>
    </row>
    <row r="245" spans="2:32" x14ac:dyDescent="0.25">
      <c r="B245" s="2"/>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3"/>
    </row>
    <row r="246" spans="2:32" x14ac:dyDescent="0.25">
      <c r="B246" s="2"/>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3"/>
    </row>
    <row r="247" spans="2:32" x14ac:dyDescent="0.25">
      <c r="B247" s="2"/>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3"/>
    </row>
    <row r="248" spans="2:32" x14ac:dyDescent="0.25">
      <c r="B248" s="2"/>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3"/>
    </row>
    <row r="249" spans="2:32" x14ac:dyDescent="0.25">
      <c r="B249" s="2"/>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3"/>
    </row>
    <row r="250" spans="2:32" x14ac:dyDescent="0.25">
      <c r="B250" s="2"/>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3"/>
    </row>
    <row r="251" spans="2:32" x14ac:dyDescent="0.25">
      <c r="B251" s="2"/>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3"/>
    </row>
    <row r="252" spans="2:32" x14ac:dyDescent="0.25">
      <c r="B252" s="2"/>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3"/>
    </row>
    <row r="253" spans="2:32" x14ac:dyDescent="0.25">
      <c r="B253" s="2"/>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3"/>
    </row>
    <row r="254" spans="2:32" x14ac:dyDescent="0.25">
      <c r="B254" s="2"/>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3"/>
    </row>
    <row r="255" spans="2:32" x14ac:dyDescent="0.25">
      <c r="B255" s="2"/>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3"/>
    </row>
    <row r="256" spans="2:32" x14ac:dyDescent="0.25">
      <c r="B256" s="2"/>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3"/>
    </row>
    <row r="257" spans="2:32" x14ac:dyDescent="0.25">
      <c r="B257" s="2"/>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3"/>
    </row>
    <row r="258" spans="2:32" x14ac:dyDescent="0.25">
      <c r="B258" s="2"/>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3"/>
    </row>
    <row r="259" spans="2:32" x14ac:dyDescent="0.25">
      <c r="B259" s="2"/>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3"/>
    </row>
    <row r="260" spans="2:32" x14ac:dyDescent="0.25">
      <c r="B260" s="2"/>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3"/>
    </row>
    <row r="261" spans="2:32" x14ac:dyDescent="0.25">
      <c r="B261" s="2"/>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3"/>
    </row>
    <row r="262" spans="2:32" x14ac:dyDescent="0.25">
      <c r="B262" s="2"/>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3"/>
    </row>
    <row r="263" spans="2:32" x14ac:dyDescent="0.25">
      <c r="B263" s="2"/>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3"/>
    </row>
    <row r="264" spans="2:32" x14ac:dyDescent="0.25">
      <c r="B264" s="2"/>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3"/>
    </row>
    <row r="265" spans="2:32" x14ac:dyDescent="0.25">
      <c r="B265" s="2"/>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3"/>
    </row>
    <row r="266" spans="2:32" x14ac:dyDescent="0.25">
      <c r="B266" s="2"/>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3"/>
    </row>
    <row r="267" spans="2:32" x14ac:dyDescent="0.25">
      <c r="B267" s="2"/>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3"/>
    </row>
    <row r="268" spans="2:32" x14ac:dyDescent="0.25">
      <c r="B268" s="2"/>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3"/>
    </row>
    <row r="269" spans="2:32" x14ac:dyDescent="0.25">
      <c r="B269" s="2"/>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3"/>
    </row>
    <row r="270" spans="2:32" x14ac:dyDescent="0.25">
      <c r="B270" s="2"/>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3"/>
    </row>
    <row r="271" spans="2:32" x14ac:dyDescent="0.25">
      <c r="B271" s="2"/>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3"/>
    </row>
    <row r="272" spans="2:32" x14ac:dyDescent="0.25">
      <c r="B272" s="2"/>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3"/>
    </row>
    <row r="273" spans="2:32" x14ac:dyDescent="0.25">
      <c r="B273" s="2"/>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3"/>
    </row>
    <row r="274" spans="2:32" x14ac:dyDescent="0.25">
      <c r="B274" s="2"/>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3"/>
    </row>
    <row r="275" spans="2:32" x14ac:dyDescent="0.25">
      <c r="B275" s="2"/>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3"/>
    </row>
    <row r="276" spans="2:32" x14ac:dyDescent="0.25">
      <c r="B276" s="2"/>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3"/>
    </row>
    <row r="277" spans="2:32" x14ac:dyDescent="0.25">
      <c r="B277" s="2"/>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3"/>
    </row>
    <row r="278" spans="2:32" x14ac:dyDescent="0.25">
      <c r="B278" s="2"/>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3"/>
    </row>
    <row r="279" spans="2:32" x14ac:dyDescent="0.25">
      <c r="B279" s="2"/>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3"/>
    </row>
    <row r="280" spans="2:32" x14ac:dyDescent="0.25">
      <c r="B280" s="2"/>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3"/>
    </row>
    <row r="281" spans="2:32" x14ac:dyDescent="0.25">
      <c r="B281" s="2"/>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3"/>
    </row>
    <row r="282" spans="2:32" x14ac:dyDescent="0.25">
      <c r="B282" s="2"/>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3"/>
    </row>
    <row r="283" spans="2:32" x14ac:dyDescent="0.25">
      <c r="B283" s="2"/>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3"/>
    </row>
    <row r="284" spans="2:32" x14ac:dyDescent="0.25">
      <c r="B284" s="2"/>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3"/>
    </row>
    <row r="285" spans="2:32" x14ac:dyDescent="0.25">
      <c r="B285" s="2"/>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3"/>
    </row>
    <row r="286" spans="2:32" x14ac:dyDescent="0.25">
      <c r="B286" s="2"/>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3"/>
    </row>
    <row r="287" spans="2:32" x14ac:dyDescent="0.25">
      <c r="B287" s="2"/>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3"/>
    </row>
    <row r="288" spans="2:32" x14ac:dyDescent="0.25">
      <c r="B288" s="2"/>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3"/>
    </row>
    <row r="289" spans="2:32" x14ac:dyDescent="0.25">
      <c r="B289" s="2"/>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3"/>
    </row>
    <row r="290" spans="2:32" x14ac:dyDescent="0.25">
      <c r="B290" s="2"/>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3"/>
    </row>
    <row r="291" spans="2:32" x14ac:dyDescent="0.25">
      <c r="B291" s="2"/>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3"/>
    </row>
    <row r="292" spans="2:32" x14ac:dyDescent="0.25">
      <c r="B292"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88"/>
  <sheetViews>
    <sheetView tabSelected="1" topLeftCell="A69" zoomScale="80" zoomScaleNormal="80" workbookViewId="0">
      <selection activeCell="M79" sqref="M79"/>
    </sheetView>
  </sheetViews>
  <sheetFormatPr baseColWidth="10" defaultRowHeight="15" x14ac:dyDescent="0.25"/>
  <cols>
    <col min="1" max="1" width="8.7109375" customWidth="1"/>
    <col min="2" max="2" width="68.5703125" customWidth="1"/>
    <col min="10" max="10" width="11.5703125" style="9"/>
  </cols>
  <sheetData>
    <row r="1" spans="1:10" x14ac:dyDescent="0.25">
      <c r="A1" s="1" t="s">
        <v>0</v>
      </c>
    </row>
    <row r="2" spans="1:10" x14ac:dyDescent="0.25">
      <c r="A2" s="1"/>
    </row>
    <row r="3" spans="1:10" ht="18" x14ac:dyDescent="0.25">
      <c r="B3" s="76"/>
      <c r="C3" s="77">
        <v>2017</v>
      </c>
      <c r="D3" s="78">
        <v>2018</v>
      </c>
      <c r="E3" s="78">
        <v>2019</v>
      </c>
      <c r="F3" s="78">
        <v>2020</v>
      </c>
      <c r="G3" s="78">
        <v>2021</v>
      </c>
      <c r="H3" s="78">
        <v>2022</v>
      </c>
      <c r="I3" s="78">
        <v>2023</v>
      </c>
      <c r="J3" s="79">
        <v>2024</v>
      </c>
    </row>
    <row r="4" spans="1:10" ht="18" x14ac:dyDescent="0.25">
      <c r="B4" s="80" t="s">
        <v>1</v>
      </c>
      <c r="C4" s="98">
        <v>162.452</v>
      </c>
      <c r="D4" s="81">
        <v>168.17699999999999</v>
      </c>
      <c r="E4" s="81">
        <v>174.42400000000001</v>
      </c>
      <c r="F4" s="81">
        <v>162.09</v>
      </c>
      <c r="G4" s="81">
        <v>185.35</v>
      </c>
      <c r="H4" s="81">
        <v>199.27199999999999</v>
      </c>
      <c r="I4" s="81">
        <v>206.04900000000001</v>
      </c>
      <c r="J4" s="82">
        <v>206.33199999999999</v>
      </c>
    </row>
    <row r="5" spans="1:10" ht="18" x14ac:dyDescent="0.25">
      <c r="B5" s="83"/>
      <c r="C5" s="99"/>
      <c r="D5" s="84"/>
      <c r="E5" s="84"/>
      <c r="F5" s="84"/>
      <c r="G5" s="84"/>
      <c r="H5" s="84"/>
      <c r="I5" s="84"/>
      <c r="J5" s="85"/>
    </row>
    <row r="6" spans="1:10" ht="18" x14ac:dyDescent="0.25">
      <c r="B6" s="83" t="s">
        <v>2</v>
      </c>
      <c r="C6" s="99">
        <v>2.5259999999999998</v>
      </c>
      <c r="D6" s="84">
        <v>2.6869999999999998</v>
      </c>
      <c r="E6" s="84">
        <v>2.6909999999999998</v>
      </c>
      <c r="F6" s="84">
        <v>2.5070000000000001</v>
      </c>
      <c r="G6" s="84">
        <v>2.657</v>
      </c>
      <c r="H6" s="84">
        <v>3.6619999999999999</v>
      </c>
      <c r="I6" s="84">
        <v>3.36</v>
      </c>
      <c r="J6" s="85">
        <v>3.2970000000000002</v>
      </c>
    </row>
    <row r="7" spans="1:10" ht="18" x14ac:dyDescent="0.25">
      <c r="B7" s="83" t="s">
        <v>3</v>
      </c>
      <c r="C7" s="99">
        <v>2.073</v>
      </c>
      <c r="D7" s="84">
        <v>2.234</v>
      </c>
      <c r="E7" s="84">
        <v>2.218</v>
      </c>
      <c r="F7" s="84">
        <v>2.0659999999999998</v>
      </c>
      <c r="G7" s="84">
        <v>2.1230000000000002</v>
      </c>
      <c r="H7" s="84">
        <v>3.0129999999999999</v>
      </c>
      <c r="I7" s="84">
        <v>2.6880000000000002</v>
      </c>
      <c r="J7" s="85">
        <v>2.6</v>
      </c>
    </row>
    <row r="8" spans="1:10" ht="18" x14ac:dyDescent="0.25">
      <c r="B8" s="83"/>
      <c r="C8" s="99"/>
      <c r="D8" s="84"/>
      <c r="E8" s="84"/>
      <c r="F8" s="84"/>
      <c r="G8" s="84"/>
      <c r="H8" s="84"/>
      <c r="I8" s="84"/>
      <c r="J8" s="85"/>
    </row>
    <row r="9" spans="1:10" ht="18" x14ac:dyDescent="0.25">
      <c r="B9" s="83" t="s">
        <v>4</v>
      </c>
      <c r="C9" s="99">
        <v>108.137</v>
      </c>
      <c r="D9" s="84">
        <v>114.261</v>
      </c>
      <c r="E9" s="84">
        <v>117.152</v>
      </c>
      <c r="F9" s="84">
        <v>111.075</v>
      </c>
      <c r="G9" s="84">
        <v>122.059</v>
      </c>
      <c r="H9" s="84">
        <v>119.11799999999999</v>
      </c>
      <c r="I9" s="84">
        <v>111.84399999999999</v>
      </c>
      <c r="J9" s="85">
        <v>117.626</v>
      </c>
    </row>
    <row r="10" spans="1:10" ht="18" x14ac:dyDescent="0.25">
      <c r="B10" s="86" t="s">
        <v>5</v>
      </c>
      <c r="C10" s="100">
        <v>29.98</v>
      </c>
      <c r="D10" s="88">
        <v>32.273000000000003</v>
      </c>
      <c r="E10" s="88">
        <v>31.794</v>
      </c>
      <c r="F10" s="88">
        <v>26.702999999999999</v>
      </c>
      <c r="G10" s="88">
        <v>30.564</v>
      </c>
      <c r="H10" s="88">
        <v>30.946000000000002</v>
      </c>
      <c r="I10" s="88">
        <v>30.289000000000001</v>
      </c>
      <c r="J10" s="89">
        <v>30.175999999999998</v>
      </c>
    </row>
    <row r="11" spans="1:10" ht="18" x14ac:dyDescent="0.25">
      <c r="B11" s="83" t="s">
        <v>6</v>
      </c>
      <c r="C11" s="99">
        <v>9.9909999999999997</v>
      </c>
      <c r="D11" s="84">
        <v>9.843</v>
      </c>
      <c r="E11" s="84">
        <v>9.8520000000000003</v>
      </c>
      <c r="F11" s="84">
        <v>9.0470000000000006</v>
      </c>
      <c r="G11" s="84">
        <v>9.3559999999999999</v>
      </c>
      <c r="H11" s="84">
        <v>3.4529999999999998</v>
      </c>
      <c r="I11" s="84">
        <v>0.48899999999999999</v>
      </c>
      <c r="J11" s="85">
        <v>4.8029999999999999</v>
      </c>
    </row>
    <row r="12" spans="1:10" ht="18" x14ac:dyDescent="0.25">
      <c r="B12" s="83" t="s">
        <v>7</v>
      </c>
      <c r="C12" s="99">
        <v>1.319</v>
      </c>
      <c r="D12" s="84">
        <v>1.8029999999999999</v>
      </c>
      <c r="E12" s="84">
        <v>2.077</v>
      </c>
      <c r="F12" s="84">
        <v>2.1259999999999999</v>
      </c>
      <c r="G12" s="84">
        <v>2.23</v>
      </c>
      <c r="H12" s="84">
        <v>1.98</v>
      </c>
      <c r="I12" s="84">
        <v>1.78</v>
      </c>
      <c r="J12" s="85">
        <v>3.1829999999999998</v>
      </c>
    </row>
    <row r="13" spans="1:10" ht="18" x14ac:dyDescent="0.25">
      <c r="B13" s="83" t="s">
        <v>8</v>
      </c>
      <c r="C13" s="99">
        <v>0.755</v>
      </c>
      <c r="D13" s="84">
        <v>0.76300000000000001</v>
      </c>
      <c r="E13" s="84">
        <v>0.77900000000000003</v>
      </c>
      <c r="F13" s="84">
        <v>0.76</v>
      </c>
      <c r="G13" s="84">
        <v>0.73699999999999999</v>
      </c>
      <c r="H13" s="84">
        <v>0.75</v>
      </c>
      <c r="I13" s="84">
        <v>0.91700000000000004</v>
      </c>
      <c r="J13" s="85">
        <v>0.97699999999999998</v>
      </c>
    </row>
    <row r="14" spans="1:10" ht="18" x14ac:dyDescent="0.25">
      <c r="B14" s="83" t="s">
        <v>9</v>
      </c>
      <c r="C14" s="99">
        <v>12.125999999999999</v>
      </c>
      <c r="D14" s="84">
        <v>13.148999999999999</v>
      </c>
      <c r="E14" s="84">
        <v>13.545</v>
      </c>
      <c r="F14" s="84">
        <v>15.417</v>
      </c>
      <c r="G14" s="84">
        <v>15.326000000000001</v>
      </c>
      <c r="H14" s="84">
        <v>14.361000000000001</v>
      </c>
      <c r="I14" s="84">
        <v>14.24</v>
      </c>
      <c r="J14" s="85">
        <v>13.606</v>
      </c>
    </row>
    <row r="15" spans="1:10" ht="18" x14ac:dyDescent="0.25">
      <c r="B15" s="83" t="s">
        <v>10</v>
      </c>
      <c r="C15" s="99">
        <v>4.5380000000000003</v>
      </c>
      <c r="D15" s="84">
        <v>4.601</v>
      </c>
      <c r="E15" s="84">
        <v>4.6509999999999998</v>
      </c>
      <c r="F15" s="84">
        <v>4.55</v>
      </c>
      <c r="G15" s="84">
        <v>4.774</v>
      </c>
      <c r="H15" s="84">
        <v>4.8929999999999998</v>
      </c>
      <c r="I15" s="84">
        <v>4.75</v>
      </c>
      <c r="J15" s="85">
        <v>4.7489999999999997</v>
      </c>
    </row>
    <row r="16" spans="1:10" ht="18" x14ac:dyDescent="0.25">
      <c r="B16" s="83" t="s">
        <v>11</v>
      </c>
      <c r="C16" s="99">
        <v>16.925000000000001</v>
      </c>
      <c r="D16" s="84">
        <v>18.038</v>
      </c>
      <c r="E16" s="84">
        <v>19.565000000000001</v>
      </c>
      <c r="F16" s="84">
        <v>18.905000000000001</v>
      </c>
      <c r="G16" s="84">
        <v>23.44</v>
      </c>
      <c r="H16" s="84">
        <v>24.434000000000001</v>
      </c>
      <c r="I16" s="84">
        <v>19.378</v>
      </c>
      <c r="J16" s="85">
        <v>17.117999999999999</v>
      </c>
    </row>
    <row r="17" spans="2:10" s="7" customFormat="1" ht="18.75" x14ac:dyDescent="0.3">
      <c r="B17" s="90" t="s">
        <v>100</v>
      </c>
      <c r="C17" s="101">
        <v>14.896000000000001</v>
      </c>
      <c r="D17" s="91">
        <v>15.717000000000001</v>
      </c>
      <c r="E17" s="91">
        <v>17.291</v>
      </c>
      <c r="F17" s="91">
        <v>16.905000000000001</v>
      </c>
      <c r="G17" s="91">
        <v>21.007000000000001</v>
      </c>
      <c r="H17" s="91">
        <v>21.605</v>
      </c>
      <c r="I17" s="91">
        <v>16.843</v>
      </c>
      <c r="J17" s="92">
        <v>14.663</v>
      </c>
    </row>
    <row r="18" spans="2:10" ht="18" x14ac:dyDescent="0.25">
      <c r="B18" s="83" t="s">
        <v>12</v>
      </c>
      <c r="C18" s="99">
        <v>8.1780000000000008</v>
      </c>
      <c r="D18" s="84">
        <v>8.3140000000000001</v>
      </c>
      <c r="E18" s="84">
        <v>8.5190000000000001</v>
      </c>
      <c r="F18" s="84">
        <v>8.9510000000000005</v>
      </c>
      <c r="G18" s="84">
        <v>9.4290000000000003</v>
      </c>
      <c r="H18" s="84">
        <v>9.9459999999999997</v>
      </c>
      <c r="I18" s="84">
        <v>10.65</v>
      </c>
      <c r="J18" s="85">
        <v>11.286</v>
      </c>
    </row>
    <row r="19" spans="2:10" ht="18" x14ac:dyDescent="0.25">
      <c r="B19" s="83" t="s">
        <v>13</v>
      </c>
      <c r="C19" s="99">
        <v>4.83</v>
      </c>
      <c r="D19" s="84">
        <v>5.0140000000000002</v>
      </c>
      <c r="E19" s="84">
        <v>5.0019999999999998</v>
      </c>
      <c r="F19" s="84">
        <v>5.4050000000000002</v>
      </c>
      <c r="G19" s="84">
        <v>5.4450000000000003</v>
      </c>
      <c r="H19" s="84">
        <v>5.4539999999999997</v>
      </c>
      <c r="I19" s="84">
        <v>5.6779999999999999</v>
      </c>
      <c r="J19" s="85">
        <v>6.2110000000000003</v>
      </c>
    </row>
    <row r="20" spans="2:10" ht="18" x14ac:dyDescent="0.25">
      <c r="B20" s="83" t="s">
        <v>14</v>
      </c>
      <c r="C20" s="99">
        <v>1.0329999999999999</v>
      </c>
      <c r="D20" s="84">
        <v>1.0209999999999999</v>
      </c>
      <c r="E20" s="84">
        <v>1.361</v>
      </c>
      <c r="F20" s="84">
        <v>1.446</v>
      </c>
      <c r="G20" s="84">
        <v>1.3620000000000001</v>
      </c>
      <c r="H20" s="84">
        <v>1.4079999999999999</v>
      </c>
      <c r="I20" s="84">
        <v>1.5469999999999999</v>
      </c>
      <c r="J20" s="85">
        <v>1.728</v>
      </c>
    </row>
    <row r="21" spans="2:10" ht="18" x14ac:dyDescent="0.25">
      <c r="B21" s="83" t="s">
        <v>15</v>
      </c>
      <c r="C21" s="99">
        <v>5.069</v>
      </c>
      <c r="D21" s="84">
        <v>5.3540000000000001</v>
      </c>
      <c r="E21" s="84">
        <v>5.8310000000000004</v>
      </c>
      <c r="F21" s="84">
        <v>4.6079999999999997</v>
      </c>
      <c r="G21" s="84">
        <v>5.5730000000000004</v>
      </c>
      <c r="H21" s="84">
        <v>6.54</v>
      </c>
      <c r="I21" s="84">
        <v>6.6710000000000003</v>
      </c>
      <c r="J21" s="85">
        <v>7.2210000000000001</v>
      </c>
    </row>
    <row r="22" spans="2:10" ht="18" x14ac:dyDescent="0.25">
      <c r="B22" s="83" t="s">
        <v>91</v>
      </c>
      <c r="C22" s="99">
        <v>2.0030000000000001</v>
      </c>
      <c r="D22" s="84">
        <v>2.2679999999999998</v>
      </c>
      <c r="E22" s="84">
        <v>2.363</v>
      </c>
      <c r="F22" s="84">
        <v>2.101</v>
      </c>
      <c r="G22" s="84">
        <v>2.3050000000000002</v>
      </c>
      <c r="H22" s="84">
        <v>2.2309999999999999</v>
      </c>
      <c r="I22" s="84">
        <v>2.23</v>
      </c>
      <c r="J22" s="85">
        <v>1.7050000000000001</v>
      </c>
    </row>
    <row r="23" spans="2:10" ht="18" x14ac:dyDescent="0.25">
      <c r="B23" s="83" t="s">
        <v>16</v>
      </c>
      <c r="C23" s="99">
        <v>2.3260000000000001</v>
      </c>
      <c r="D23" s="84">
        <v>2.3260000000000001</v>
      </c>
      <c r="E23" s="84">
        <v>2.2989999999999999</v>
      </c>
      <c r="F23" s="84">
        <v>2.0910000000000002</v>
      </c>
      <c r="G23" s="84">
        <v>2.1629999999999998</v>
      </c>
      <c r="H23" s="84">
        <v>1.891</v>
      </c>
      <c r="I23" s="84">
        <v>2.0339999999999998</v>
      </c>
      <c r="J23" s="85">
        <v>2.3620000000000001</v>
      </c>
    </row>
    <row r="24" spans="2:10" ht="18" x14ac:dyDescent="0.25">
      <c r="B24" s="83" t="s">
        <v>17</v>
      </c>
      <c r="C24" s="99">
        <v>0.57099999999999995</v>
      </c>
      <c r="D24" s="84">
        <v>0.57099999999999995</v>
      </c>
      <c r="E24" s="84">
        <v>0.54400000000000004</v>
      </c>
      <c r="F24" s="84">
        <v>0.60799999999999998</v>
      </c>
      <c r="G24" s="84">
        <v>0.48299999999999998</v>
      </c>
      <c r="H24" s="84">
        <v>0.48599999999999999</v>
      </c>
      <c r="I24" s="84">
        <v>0.66300000000000003</v>
      </c>
      <c r="J24" s="85">
        <v>0.76</v>
      </c>
    </row>
    <row r="25" spans="2:10" ht="18" x14ac:dyDescent="0.25">
      <c r="B25" s="83" t="s">
        <v>18</v>
      </c>
      <c r="C25" s="99">
        <v>1.4339999999999999</v>
      </c>
      <c r="D25" s="84">
        <v>1.4790000000000001</v>
      </c>
      <c r="E25" s="84">
        <v>1.5389999999999999</v>
      </c>
      <c r="F25" s="84">
        <v>0.877</v>
      </c>
      <c r="G25" s="84">
        <v>1</v>
      </c>
      <c r="H25" s="84">
        <v>1.554</v>
      </c>
      <c r="I25" s="84">
        <v>1.7070000000000001</v>
      </c>
      <c r="J25" s="85">
        <v>1.859</v>
      </c>
    </row>
    <row r="26" spans="2:10" ht="18" x14ac:dyDescent="0.25">
      <c r="B26" s="83" t="s">
        <v>19</v>
      </c>
      <c r="C26" s="99">
        <v>1.492</v>
      </c>
      <c r="D26" s="84">
        <v>1.575</v>
      </c>
      <c r="E26" s="84">
        <v>1.4339999999999999</v>
      </c>
      <c r="F26" s="84">
        <v>1.8180000000000001</v>
      </c>
      <c r="G26" s="84">
        <v>1.732</v>
      </c>
      <c r="H26" s="84">
        <v>1.8420000000000001</v>
      </c>
      <c r="I26" s="84">
        <v>1.601</v>
      </c>
      <c r="J26" s="85">
        <v>1.851</v>
      </c>
    </row>
    <row r="27" spans="2:10" ht="18" x14ac:dyDescent="0.25">
      <c r="B27" s="83" t="s">
        <v>20</v>
      </c>
      <c r="C27" s="99">
        <v>0.71499999999999997</v>
      </c>
      <c r="D27" s="84">
        <v>0.747</v>
      </c>
      <c r="E27" s="84">
        <v>0.70499999999999996</v>
      </c>
      <c r="F27" s="84">
        <v>0.76900000000000002</v>
      </c>
      <c r="G27" s="84">
        <v>0.71799999999999997</v>
      </c>
      <c r="H27" s="84">
        <v>0.83299999999999996</v>
      </c>
      <c r="I27" s="84">
        <v>0.85299999999999998</v>
      </c>
      <c r="J27" s="85">
        <v>0.95699999999999996</v>
      </c>
    </row>
    <row r="28" spans="2:10" ht="18" x14ac:dyDescent="0.25">
      <c r="B28" s="83" t="s">
        <v>21</v>
      </c>
      <c r="C28" s="99">
        <v>0.25800000000000001</v>
      </c>
      <c r="D28" s="84">
        <v>0.23300000000000001</v>
      </c>
      <c r="E28" s="84">
        <v>0.52200000000000002</v>
      </c>
      <c r="F28" s="84">
        <v>0.60499999999999998</v>
      </c>
      <c r="G28" s="84">
        <v>0.71</v>
      </c>
      <c r="H28" s="84">
        <v>0.86799999999999999</v>
      </c>
      <c r="I28" s="84">
        <v>0.91800000000000004</v>
      </c>
      <c r="J28" s="85">
        <v>1.0209999999999999</v>
      </c>
    </row>
    <row r="29" spans="2:10" ht="18" x14ac:dyDescent="0.25">
      <c r="B29" s="83" t="s">
        <v>22</v>
      </c>
      <c r="C29" s="99">
        <v>0.64</v>
      </c>
      <c r="D29" s="84">
        <v>0.64600000000000002</v>
      </c>
      <c r="E29" s="84">
        <v>0.66</v>
      </c>
      <c r="F29" s="84">
        <v>0.53500000000000003</v>
      </c>
      <c r="G29" s="84">
        <v>0.58199999999999996</v>
      </c>
      <c r="H29" s="84">
        <v>0.71399999999999997</v>
      </c>
      <c r="I29" s="84">
        <v>0.77800000000000002</v>
      </c>
      <c r="J29" s="85">
        <v>0.80900000000000005</v>
      </c>
    </row>
    <row r="30" spans="2:10" ht="18" x14ac:dyDescent="0.25">
      <c r="B30" s="83" t="s">
        <v>23</v>
      </c>
      <c r="C30" s="99">
        <v>0.496</v>
      </c>
      <c r="D30" s="84">
        <v>0.496</v>
      </c>
      <c r="E30" s="84">
        <v>0.58599999999999997</v>
      </c>
      <c r="F30" s="84">
        <v>0.40899999999999997</v>
      </c>
      <c r="G30" s="84">
        <v>0.436</v>
      </c>
      <c r="H30" s="84">
        <v>0.69699999999999995</v>
      </c>
      <c r="I30" s="84">
        <v>0.80800000000000005</v>
      </c>
      <c r="J30" s="85">
        <v>1.1060000000000001</v>
      </c>
    </row>
    <row r="31" spans="2:10" ht="18" x14ac:dyDescent="0.25">
      <c r="B31" s="83" t="s">
        <v>24</v>
      </c>
      <c r="C31" s="99">
        <v>0.17199999999999999</v>
      </c>
      <c r="D31" s="84">
        <v>0.40700000000000003</v>
      </c>
      <c r="E31" s="84">
        <v>0.43099999999999999</v>
      </c>
      <c r="F31" s="84">
        <v>0.50800000000000001</v>
      </c>
      <c r="G31" s="84">
        <v>0.76500000000000001</v>
      </c>
      <c r="H31" s="84">
        <v>0.998</v>
      </c>
      <c r="I31" s="84">
        <v>1.4970000000000001</v>
      </c>
      <c r="J31" s="85">
        <v>1.0489999999999999</v>
      </c>
    </row>
    <row r="32" spans="2:10" s="7" customFormat="1" ht="18.75" x14ac:dyDescent="0.3">
      <c r="B32" s="90" t="s">
        <v>25</v>
      </c>
      <c r="C32" s="101">
        <v>9.0999999999999998E-2</v>
      </c>
      <c r="D32" s="91">
        <v>9.0999999999999998E-2</v>
      </c>
      <c r="E32" s="91">
        <v>0.1</v>
      </c>
      <c r="F32" s="91">
        <v>0.11600000000000001</v>
      </c>
      <c r="G32" s="91">
        <v>0.17100000000000001</v>
      </c>
      <c r="H32" s="91">
        <v>0.223</v>
      </c>
      <c r="I32" s="91">
        <v>0.57399999999999995</v>
      </c>
      <c r="J32" s="92">
        <v>3.7999999999999999E-2</v>
      </c>
    </row>
    <row r="33" spans="2:10" ht="18" x14ac:dyDescent="0.25">
      <c r="B33" s="83" t="s">
        <v>26</v>
      </c>
      <c r="C33" s="99">
        <v>2.36</v>
      </c>
      <c r="D33" s="84">
        <v>2.34</v>
      </c>
      <c r="E33" s="84">
        <v>2.3170000000000002</v>
      </c>
      <c r="F33" s="84">
        <v>2.169</v>
      </c>
      <c r="G33" s="84">
        <v>2.3250000000000002</v>
      </c>
      <c r="H33" s="84">
        <v>2.2759999999999998</v>
      </c>
      <c r="I33" s="84">
        <v>2.0979999999999999</v>
      </c>
      <c r="J33" s="85">
        <v>2.2029999999999998</v>
      </c>
    </row>
    <row r="34" spans="2:10" s="7" customFormat="1" ht="18.75" x14ac:dyDescent="0.3">
      <c r="B34" s="90" t="s">
        <v>25</v>
      </c>
      <c r="C34" s="101">
        <v>0.35399999999999998</v>
      </c>
      <c r="D34" s="91">
        <v>0.35399999999999998</v>
      </c>
      <c r="E34" s="91">
        <v>0.34499999999999997</v>
      </c>
      <c r="F34" s="91">
        <v>0.27800000000000002</v>
      </c>
      <c r="G34" s="91">
        <v>0.30399999999999999</v>
      </c>
      <c r="H34" s="91">
        <v>0.29299999999999998</v>
      </c>
      <c r="I34" s="91">
        <v>0.26900000000000002</v>
      </c>
      <c r="J34" s="92">
        <v>0.28199999999999997</v>
      </c>
    </row>
    <row r="35" spans="2:10" ht="18" x14ac:dyDescent="0.25">
      <c r="B35" s="83" t="s">
        <v>27</v>
      </c>
      <c r="C35" s="99">
        <v>1.1459999999999999</v>
      </c>
      <c r="D35" s="84">
        <v>1.194</v>
      </c>
      <c r="E35" s="84">
        <v>1.2310000000000001</v>
      </c>
      <c r="F35" s="84">
        <v>1.2350000000000001</v>
      </c>
      <c r="G35" s="84">
        <v>1.369</v>
      </c>
      <c r="H35" s="84">
        <v>1.4810000000000001</v>
      </c>
      <c r="I35" s="84">
        <v>1.546</v>
      </c>
      <c r="J35" s="85">
        <v>1.59</v>
      </c>
    </row>
    <row r="36" spans="2:10" s="7" customFormat="1" ht="18.75" x14ac:dyDescent="0.3">
      <c r="B36" s="97" t="s">
        <v>28</v>
      </c>
      <c r="C36" s="102">
        <v>0.40500000000000003</v>
      </c>
      <c r="D36" s="103">
        <v>0.40500000000000003</v>
      </c>
      <c r="E36" s="103">
        <v>0.41699999999999998</v>
      </c>
      <c r="F36" s="103">
        <v>0.40200000000000002</v>
      </c>
      <c r="G36" s="103">
        <v>0.48799999999999999</v>
      </c>
      <c r="H36" s="103">
        <v>0.60099999999999998</v>
      </c>
      <c r="I36" s="103">
        <v>0.626</v>
      </c>
      <c r="J36" s="104">
        <v>0.64800000000000002</v>
      </c>
    </row>
    <row r="37" spans="2:10" s="93" customFormat="1" ht="15.75" x14ac:dyDescent="0.25">
      <c r="B37" s="46"/>
      <c r="C37" s="32"/>
      <c r="D37" s="32"/>
      <c r="E37" s="32"/>
      <c r="F37" s="32"/>
      <c r="G37" s="32"/>
      <c r="H37" s="32"/>
      <c r="I37" s="32"/>
      <c r="J37" s="32"/>
    </row>
    <row r="38" spans="2:10" ht="18" x14ac:dyDescent="0.25">
      <c r="B38" s="110"/>
      <c r="C38" s="78">
        <v>2017</v>
      </c>
      <c r="D38" s="78">
        <v>2018</v>
      </c>
      <c r="E38" s="78">
        <v>2019</v>
      </c>
      <c r="F38" s="78">
        <v>2020</v>
      </c>
      <c r="G38" s="78">
        <v>2021</v>
      </c>
      <c r="H38" s="78">
        <v>2022</v>
      </c>
      <c r="I38" s="78">
        <v>2023</v>
      </c>
      <c r="J38" s="79">
        <v>2024</v>
      </c>
    </row>
    <row r="39" spans="2:10" ht="18" x14ac:dyDescent="0.25">
      <c r="B39" s="80" t="s">
        <v>29</v>
      </c>
      <c r="C39" s="81">
        <v>37.874000000000002</v>
      </c>
      <c r="D39" s="81">
        <v>38.418999999999997</v>
      </c>
      <c r="E39" s="81">
        <v>46.174999999999997</v>
      </c>
      <c r="F39" s="81">
        <v>45.286999999999999</v>
      </c>
      <c r="G39" s="81">
        <v>47.402999999999999</v>
      </c>
      <c r="H39" s="81">
        <v>52.143000000000001</v>
      </c>
      <c r="I39" s="81">
        <v>55.165999999999997</v>
      </c>
      <c r="J39" s="82">
        <v>57.972000000000001</v>
      </c>
    </row>
    <row r="40" spans="2:10" ht="18" x14ac:dyDescent="0.25">
      <c r="B40" s="83" t="s">
        <v>30</v>
      </c>
      <c r="C40" s="84">
        <v>13.855</v>
      </c>
      <c r="D40" s="84">
        <v>13.895</v>
      </c>
      <c r="E40" s="84">
        <v>14.111000000000001</v>
      </c>
      <c r="F40" s="84">
        <v>14.537000000000001</v>
      </c>
      <c r="G40" s="84">
        <v>15.206</v>
      </c>
      <c r="H40" s="84">
        <v>15.971</v>
      </c>
      <c r="I40" s="84">
        <v>16.710999999999999</v>
      </c>
      <c r="J40" s="85">
        <v>17.315000000000001</v>
      </c>
    </row>
    <row r="41" spans="2:10" ht="18" x14ac:dyDescent="0.25">
      <c r="B41" s="83" t="s">
        <v>31</v>
      </c>
      <c r="C41" s="84">
        <v>8.6989999999999998</v>
      </c>
      <c r="D41" s="84">
        <v>8.9499999999999993</v>
      </c>
      <c r="E41" s="84">
        <v>9.2680000000000007</v>
      </c>
      <c r="F41" s="84">
        <v>9.0419999999999998</v>
      </c>
      <c r="G41" s="84">
        <v>9.6419999999999995</v>
      </c>
      <c r="H41" s="84">
        <v>10.567</v>
      </c>
      <c r="I41" s="84">
        <v>11.388999999999999</v>
      </c>
      <c r="J41" s="85">
        <v>12.231</v>
      </c>
    </row>
    <row r="42" spans="2:10" ht="18" x14ac:dyDescent="0.25">
      <c r="B42" s="83" t="s">
        <v>32</v>
      </c>
      <c r="C42" s="84">
        <v>1.571</v>
      </c>
      <c r="D42" s="84">
        <v>1.9059999999999999</v>
      </c>
      <c r="E42" s="84">
        <v>9.2029999999999994</v>
      </c>
      <c r="F42" s="84">
        <v>8.452</v>
      </c>
      <c r="G42" s="84">
        <v>9.109</v>
      </c>
      <c r="H42" s="84">
        <v>10.72</v>
      </c>
      <c r="I42" s="84">
        <v>11.271000000000001</v>
      </c>
      <c r="J42" s="85">
        <v>11.359</v>
      </c>
    </row>
    <row r="43" spans="2:10" ht="18" x14ac:dyDescent="0.25">
      <c r="B43" s="83" t="s">
        <v>33</v>
      </c>
      <c r="C43" s="84">
        <v>5.4969999999999999</v>
      </c>
      <c r="D43" s="84">
        <v>5.7149999999999999</v>
      </c>
      <c r="E43" s="84">
        <v>5.2530000000000001</v>
      </c>
      <c r="F43" s="84">
        <v>5.4279999999999999</v>
      </c>
      <c r="G43" s="84">
        <v>5.1369999999999996</v>
      </c>
      <c r="H43" s="84">
        <v>6.1929999999999996</v>
      </c>
      <c r="I43" s="84">
        <v>6.36</v>
      </c>
      <c r="J43" s="85">
        <v>6.3</v>
      </c>
    </row>
    <row r="44" spans="2:10" ht="18" x14ac:dyDescent="0.25">
      <c r="B44" s="83" t="s">
        <v>34</v>
      </c>
      <c r="C44" s="84">
        <v>2.6829999999999998</v>
      </c>
      <c r="D44" s="84">
        <v>2.6909999999999998</v>
      </c>
      <c r="E44" s="84">
        <v>2.8559999999999999</v>
      </c>
      <c r="F44" s="84">
        <v>2.4780000000000002</v>
      </c>
      <c r="G44" s="84">
        <v>2.6480000000000001</v>
      </c>
      <c r="H44" s="84">
        <v>2.6869999999999998</v>
      </c>
      <c r="I44" s="84">
        <v>2.8159999999999998</v>
      </c>
      <c r="J44" s="85">
        <v>2.9350000000000001</v>
      </c>
    </row>
    <row r="45" spans="2:10" ht="18" x14ac:dyDescent="0.25">
      <c r="B45" s="83" t="s">
        <v>35</v>
      </c>
      <c r="C45" s="84">
        <v>1.9850000000000001</v>
      </c>
      <c r="D45" s="84">
        <v>2.0329999999999999</v>
      </c>
      <c r="E45" s="84">
        <v>2.0489999999999999</v>
      </c>
      <c r="F45" s="84">
        <v>1.9930000000000001</v>
      </c>
      <c r="G45" s="84">
        <v>2.1150000000000002</v>
      </c>
      <c r="H45" s="84">
        <v>2.262</v>
      </c>
      <c r="I45" s="84">
        <v>2.3690000000000002</v>
      </c>
      <c r="J45" s="85">
        <v>2.468</v>
      </c>
    </row>
    <row r="46" spans="2:10" ht="18" x14ac:dyDescent="0.25">
      <c r="B46" s="83" t="s">
        <v>36</v>
      </c>
      <c r="C46" s="84">
        <v>1.48</v>
      </c>
      <c r="D46" s="84">
        <v>1.5069999999999999</v>
      </c>
      <c r="E46" s="84">
        <v>1.542</v>
      </c>
      <c r="F46" s="84">
        <v>1.3680000000000001</v>
      </c>
      <c r="G46" s="84">
        <v>1.31</v>
      </c>
      <c r="H46" s="84">
        <v>1.3919999999999999</v>
      </c>
      <c r="I46" s="84">
        <v>1.4530000000000001</v>
      </c>
      <c r="J46" s="85">
        <v>1.4970000000000001</v>
      </c>
    </row>
    <row r="47" spans="2:10" ht="18" x14ac:dyDescent="0.25">
      <c r="B47" s="83" t="s">
        <v>37</v>
      </c>
      <c r="C47" s="84">
        <v>0.96599999999999997</v>
      </c>
      <c r="D47" s="84">
        <v>0.81</v>
      </c>
      <c r="E47" s="84">
        <v>0.84099999999999997</v>
      </c>
      <c r="F47" s="84">
        <v>0.79800000000000004</v>
      </c>
      <c r="G47" s="84">
        <v>0.86499999999999999</v>
      </c>
      <c r="H47" s="84">
        <v>0.93500000000000005</v>
      </c>
      <c r="I47" s="84">
        <v>0.99099999999999999</v>
      </c>
      <c r="J47" s="85">
        <v>1.468</v>
      </c>
    </row>
    <row r="48" spans="2:10" ht="18" x14ac:dyDescent="0.25">
      <c r="B48" s="105" t="s">
        <v>38</v>
      </c>
      <c r="C48" s="106">
        <v>0.20100000000000001</v>
      </c>
      <c r="D48" s="106">
        <v>0.17100000000000001</v>
      </c>
      <c r="E48" s="106">
        <v>0.45</v>
      </c>
      <c r="F48" s="106">
        <v>0.64400000000000002</v>
      </c>
      <c r="G48" s="106">
        <v>0.79500000000000004</v>
      </c>
      <c r="H48" s="106">
        <v>0.82599999999999996</v>
      </c>
      <c r="I48" s="106">
        <v>0.97099999999999997</v>
      </c>
      <c r="J48" s="107">
        <v>1.0329999999999999</v>
      </c>
    </row>
    <row r="49" spans="2:10" ht="9" customHeight="1" x14ac:dyDescent="0.3">
      <c r="B49" s="108"/>
      <c r="C49" s="109"/>
      <c r="D49" s="109"/>
      <c r="E49" s="109"/>
      <c r="F49" s="109"/>
      <c r="G49" s="109"/>
      <c r="H49" s="109"/>
      <c r="I49" s="109"/>
      <c r="J49" s="109"/>
    </row>
    <row r="50" spans="2:10" ht="18" x14ac:dyDescent="0.25">
      <c r="B50" s="80" t="s">
        <v>39</v>
      </c>
      <c r="C50" s="98">
        <v>67.645999999999987</v>
      </c>
      <c r="D50" s="81">
        <v>70.576000000000008</v>
      </c>
      <c r="E50" s="81">
        <v>73.215999999999994</v>
      </c>
      <c r="F50" s="81">
        <v>74.400000000000006</v>
      </c>
      <c r="G50" s="81">
        <v>64.394999999999996</v>
      </c>
      <c r="H50" s="81">
        <v>75.393000000000001</v>
      </c>
      <c r="I50" s="81">
        <v>76.731999999999999</v>
      </c>
      <c r="J50" s="82">
        <v>71.05</v>
      </c>
    </row>
    <row r="51" spans="2:10" ht="18" x14ac:dyDescent="0.25">
      <c r="B51" s="136" t="s">
        <v>40</v>
      </c>
      <c r="C51" s="112">
        <v>33.981000000000002</v>
      </c>
      <c r="D51" s="88">
        <v>34.965000000000003</v>
      </c>
      <c r="E51" s="88">
        <v>35.72</v>
      </c>
      <c r="F51" s="88">
        <v>36.377000000000002</v>
      </c>
      <c r="G51" s="88">
        <v>35.436999999999998</v>
      </c>
      <c r="H51" s="88">
        <v>37.298999999999999</v>
      </c>
      <c r="I51" s="88">
        <v>41.125</v>
      </c>
      <c r="J51" s="89">
        <v>42.942</v>
      </c>
    </row>
    <row r="52" spans="2:10" s="7" customFormat="1" ht="18.75" x14ac:dyDescent="0.3">
      <c r="B52" s="90" t="s">
        <v>41</v>
      </c>
      <c r="C52" s="101">
        <v>18.925999999999998</v>
      </c>
      <c r="D52" s="91">
        <v>19.484000000000002</v>
      </c>
      <c r="E52" s="91">
        <v>20.495999999999999</v>
      </c>
      <c r="F52" s="91">
        <v>20.879000000000001</v>
      </c>
      <c r="G52" s="91">
        <v>21.396000000000001</v>
      </c>
      <c r="H52" s="91">
        <v>22.603000000000002</v>
      </c>
      <c r="I52" s="91">
        <v>25.01</v>
      </c>
      <c r="J52" s="92">
        <v>26.117999999999999</v>
      </c>
    </row>
    <row r="53" spans="2:10" s="7" customFormat="1" ht="18.75" x14ac:dyDescent="0.3">
      <c r="B53" s="137" t="s">
        <v>42</v>
      </c>
      <c r="C53" s="114">
        <v>15.055000000000003</v>
      </c>
      <c r="D53" s="115">
        <v>15.481000000000002</v>
      </c>
      <c r="E53" s="115">
        <v>15.224</v>
      </c>
      <c r="F53" s="115">
        <v>15.497999999999999</v>
      </c>
      <c r="G53" s="115">
        <v>14.041</v>
      </c>
      <c r="H53" s="115">
        <v>14.696</v>
      </c>
      <c r="I53" s="115">
        <v>16.114999999999998</v>
      </c>
      <c r="J53" s="116">
        <v>16.824000000000002</v>
      </c>
    </row>
    <row r="54" spans="2:10" ht="18" x14ac:dyDescent="0.25">
      <c r="B54" s="86" t="s">
        <v>43</v>
      </c>
      <c r="C54" s="100">
        <v>6.6589999999999998</v>
      </c>
      <c r="D54" s="87">
        <v>6.8289999999999997</v>
      </c>
      <c r="E54" s="87">
        <v>7.0810000000000004</v>
      </c>
      <c r="F54" s="87">
        <v>7.1420000000000003</v>
      </c>
      <c r="G54" s="87">
        <v>5.9509999999999996</v>
      </c>
      <c r="H54" s="87">
        <v>6.54</v>
      </c>
      <c r="I54" s="87">
        <v>7.093</v>
      </c>
      <c r="J54" s="117">
        <v>7.7080000000000002</v>
      </c>
    </row>
    <row r="55" spans="2:10" ht="18" x14ac:dyDescent="0.25">
      <c r="B55" s="83" t="s">
        <v>44</v>
      </c>
      <c r="C55" s="99">
        <v>1.58</v>
      </c>
      <c r="D55" s="84">
        <v>1.6040000000000001</v>
      </c>
      <c r="E55" s="84">
        <v>1.68</v>
      </c>
      <c r="F55" s="84">
        <v>1.7270000000000001</v>
      </c>
      <c r="G55" s="84">
        <v>1.6850000000000001</v>
      </c>
      <c r="H55" s="84">
        <v>1.887</v>
      </c>
      <c r="I55" s="84">
        <v>2.0569999999999999</v>
      </c>
      <c r="J55" s="85">
        <v>2.2120000000000002</v>
      </c>
    </row>
    <row r="56" spans="2:10" ht="18" x14ac:dyDescent="0.25">
      <c r="B56" s="86" t="s">
        <v>45</v>
      </c>
      <c r="C56" s="100">
        <v>13.526</v>
      </c>
      <c r="D56" s="88">
        <v>14.226000000000001</v>
      </c>
      <c r="E56" s="88">
        <v>15.191000000000001</v>
      </c>
      <c r="F56" s="88">
        <v>14.986000000000001</v>
      </c>
      <c r="G56" s="88">
        <v>7.5289999999999999</v>
      </c>
      <c r="H56" s="88">
        <v>9.0020000000000007</v>
      </c>
      <c r="I56" s="88">
        <v>5.2030000000000003</v>
      </c>
      <c r="J56" s="89">
        <v>3.867</v>
      </c>
    </row>
    <row r="57" spans="2:10" ht="18" x14ac:dyDescent="0.25">
      <c r="B57" s="83" t="s">
        <v>46</v>
      </c>
      <c r="C57" s="99">
        <v>0.01</v>
      </c>
      <c r="D57" s="84">
        <v>1E-3</v>
      </c>
      <c r="E57" s="84">
        <v>1.7000000000000001E-2</v>
      </c>
      <c r="F57" s="84">
        <v>0</v>
      </c>
      <c r="G57" s="84">
        <v>1E-3</v>
      </c>
      <c r="H57" s="84">
        <v>0</v>
      </c>
      <c r="I57" s="84">
        <v>0</v>
      </c>
      <c r="J57" s="85">
        <v>0</v>
      </c>
    </row>
    <row r="58" spans="2:10" ht="18" x14ac:dyDescent="0.25">
      <c r="B58" s="83" t="s">
        <v>47</v>
      </c>
      <c r="C58" s="99">
        <v>3.5609999999999999</v>
      </c>
      <c r="D58" s="84">
        <v>3.7690000000000001</v>
      </c>
      <c r="E58" s="84">
        <v>3.9</v>
      </c>
      <c r="F58" s="84">
        <v>4.109</v>
      </c>
      <c r="G58" s="84">
        <v>3.6640000000000001</v>
      </c>
      <c r="H58" s="84">
        <v>4.274</v>
      </c>
      <c r="I58" s="84">
        <v>4.8099999999999996</v>
      </c>
      <c r="J58" s="85">
        <v>5.2279999999999998</v>
      </c>
    </row>
    <row r="59" spans="2:10" ht="18" x14ac:dyDescent="0.25">
      <c r="B59" s="83" t="s">
        <v>48</v>
      </c>
      <c r="C59" s="99">
        <v>1.9219999999999999</v>
      </c>
      <c r="D59" s="84">
        <v>2.2909999999999999</v>
      </c>
      <c r="E59" s="84">
        <v>2.4319999999999999</v>
      </c>
      <c r="F59" s="84">
        <v>3.1269999999999998</v>
      </c>
      <c r="G59" s="84">
        <v>3.5169999999999999</v>
      </c>
      <c r="H59" s="84">
        <v>4.8449999999999998</v>
      </c>
      <c r="I59" s="84">
        <v>4.0350000000000001</v>
      </c>
      <c r="J59" s="85">
        <v>0</v>
      </c>
    </row>
    <row r="60" spans="2:10" s="7" customFormat="1" ht="18.75" x14ac:dyDescent="0.3">
      <c r="B60" s="90" t="s">
        <v>101</v>
      </c>
      <c r="C60" s="101">
        <v>1.9219999999999999</v>
      </c>
      <c r="D60" s="91">
        <v>2.2909999999999999</v>
      </c>
      <c r="E60" s="91">
        <v>2.419</v>
      </c>
      <c r="F60" s="91">
        <v>2.988</v>
      </c>
      <c r="G60" s="91">
        <v>3.3450000000000002</v>
      </c>
      <c r="H60" s="91">
        <v>4.6609999999999996</v>
      </c>
      <c r="I60" s="91">
        <v>3.883</v>
      </c>
      <c r="J60" s="92">
        <v>0</v>
      </c>
    </row>
    <row r="61" spans="2:10" ht="18" x14ac:dyDescent="0.25">
      <c r="B61" s="83" t="s">
        <v>49</v>
      </c>
      <c r="C61" s="99">
        <v>1.343</v>
      </c>
      <c r="D61" s="84">
        <v>1.137</v>
      </c>
      <c r="E61" s="84">
        <v>1.042</v>
      </c>
      <c r="F61" s="84">
        <v>1.046</v>
      </c>
      <c r="G61" s="84">
        <v>0.98699999999999999</v>
      </c>
      <c r="H61" s="84">
        <v>1.091</v>
      </c>
      <c r="I61" s="84">
        <v>1.177</v>
      </c>
      <c r="J61" s="85">
        <v>1.2709999999999999</v>
      </c>
    </row>
    <row r="62" spans="2:10" ht="18" x14ac:dyDescent="0.25">
      <c r="B62" s="83" t="s">
        <v>50</v>
      </c>
      <c r="C62" s="99">
        <v>1.145</v>
      </c>
      <c r="D62" s="84">
        <v>0.97699999999999998</v>
      </c>
      <c r="E62" s="84">
        <v>0.99199999999999999</v>
      </c>
      <c r="F62" s="84">
        <v>0.999</v>
      </c>
      <c r="G62" s="84">
        <v>0.99099999999999999</v>
      </c>
      <c r="H62" s="84">
        <v>1.056</v>
      </c>
      <c r="I62" s="84">
        <v>1.1539999999999999</v>
      </c>
      <c r="J62" s="85">
        <v>1.268</v>
      </c>
    </row>
    <row r="63" spans="2:10" ht="18" x14ac:dyDescent="0.25">
      <c r="B63" s="83" t="s">
        <v>51</v>
      </c>
      <c r="C63" s="99">
        <v>0.80100000000000005</v>
      </c>
      <c r="D63" s="84">
        <v>0.91600000000000004</v>
      </c>
      <c r="E63" s="84">
        <v>0.93500000000000005</v>
      </c>
      <c r="F63" s="84">
        <v>0.97199999999999998</v>
      </c>
      <c r="G63" s="84">
        <v>0.91300000000000003</v>
      </c>
      <c r="H63" s="84">
        <v>0.86399999999999999</v>
      </c>
      <c r="I63" s="84">
        <v>0.79200000000000004</v>
      </c>
      <c r="J63" s="85">
        <v>1.145</v>
      </c>
    </row>
    <row r="64" spans="2:10" ht="18" x14ac:dyDescent="0.25">
      <c r="B64" s="83" t="s">
        <v>92</v>
      </c>
      <c r="C64" s="99">
        <v>0.63700000000000001</v>
      </c>
      <c r="D64" s="84">
        <v>0.83799999999999997</v>
      </c>
      <c r="E64" s="84">
        <v>0.92900000000000005</v>
      </c>
      <c r="F64" s="84">
        <v>0.96399999999999997</v>
      </c>
      <c r="G64" s="84">
        <v>0.98499999999999999</v>
      </c>
      <c r="H64" s="84">
        <v>0.94199999999999995</v>
      </c>
      <c r="I64" s="84">
        <v>1.0029999999999999</v>
      </c>
      <c r="J64" s="85">
        <v>1.0549999999999999</v>
      </c>
    </row>
    <row r="65" spans="2:10" ht="18" x14ac:dyDescent="0.25">
      <c r="B65" s="83" t="s">
        <v>52</v>
      </c>
      <c r="C65" s="99">
        <v>2.5000000000000001E-2</v>
      </c>
      <c r="D65" s="84">
        <v>0.15</v>
      </c>
      <c r="E65" s="84">
        <v>0.187</v>
      </c>
      <c r="F65" s="84">
        <v>0.20100000000000001</v>
      </c>
      <c r="G65" s="84">
        <v>0.26600000000000001</v>
      </c>
      <c r="H65" s="84">
        <v>0.36699999999999999</v>
      </c>
      <c r="I65" s="84">
        <v>0.44</v>
      </c>
      <c r="J65" s="85">
        <v>0.53200000000000003</v>
      </c>
    </row>
    <row r="66" spans="2:10" ht="18" x14ac:dyDescent="0.25">
      <c r="B66" s="83" t="s">
        <v>53</v>
      </c>
      <c r="C66" s="99">
        <v>0.65900000000000003</v>
      </c>
      <c r="D66" s="84">
        <v>0.65900000000000003</v>
      </c>
      <c r="E66" s="84">
        <v>0.66</v>
      </c>
      <c r="F66" s="84">
        <v>0.622</v>
      </c>
      <c r="G66" s="84">
        <v>0.57499999999999996</v>
      </c>
      <c r="H66" s="84">
        <v>0.62</v>
      </c>
      <c r="I66" s="84">
        <v>0.67100000000000004</v>
      </c>
      <c r="J66" s="85">
        <v>0.72499999999999998</v>
      </c>
    </row>
    <row r="67" spans="2:10" ht="18" x14ac:dyDescent="0.25">
      <c r="B67" s="83" t="s">
        <v>54</v>
      </c>
      <c r="C67" s="99">
        <v>0.23499999999999999</v>
      </c>
      <c r="D67" s="84">
        <v>0.313</v>
      </c>
      <c r="E67" s="84">
        <v>0.83</v>
      </c>
      <c r="F67" s="84">
        <v>0.72699999999999998</v>
      </c>
      <c r="G67" s="84">
        <v>0.72799999999999998</v>
      </c>
      <c r="H67" s="84">
        <v>1.4690000000000001</v>
      </c>
      <c r="I67" s="84">
        <v>1.8680000000000001</v>
      </c>
      <c r="J67" s="85">
        <v>2.113</v>
      </c>
    </row>
    <row r="68" spans="2:10" ht="18" x14ac:dyDescent="0.25">
      <c r="B68" s="105" t="s">
        <v>55</v>
      </c>
      <c r="C68" s="124"/>
      <c r="D68" s="106"/>
      <c r="E68" s="106"/>
      <c r="F68" s="106"/>
      <c r="G68" s="106"/>
      <c r="H68" s="106">
        <v>4.0129999999999999</v>
      </c>
      <c r="I68" s="106">
        <v>3.7970000000000002</v>
      </c>
      <c r="J68" s="107">
        <v>0.127</v>
      </c>
    </row>
    <row r="69" spans="2:10" s="93" customFormat="1" ht="15" customHeight="1" x14ac:dyDescent="0.25">
      <c r="B69" s="96"/>
      <c r="C69" s="84"/>
      <c r="D69" s="84"/>
      <c r="E69" s="84"/>
      <c r="F69" s="84"/>
      <c r="G69" s="84"/>
      <c r="H69" s="84"/>
      <c r="I69" s="84"/>
      <c r="J69" s="84"/>
    </row>
    <row r="70" spans="2:10" s="93" customFormat="1" ht="18" x14ac:dyDescent="0.25">
      <c r="B70" s="110"/>
      <c r="C70" s="121">
        <v>2017</v>
      </c>
      <c r="D70" s="122">
        <v>2018</v>
      </c>
      <c r="E70" s="122">
        <v>2019</v>
      </c>
      <c r="F70" s="122">
        <v>2020</v>
      </c>
      <c r="G70" s="122">
        <v>2021</v>
      </c>
      <c r="H70" s="122">
        <v>2022</v>
      </c>
      <c r="I70" s="122">
        <v>2023</v>
      </c>
      <c r="J70" s="123">
        <v>2024</v>
      </c>
    </row>
    <row r="71" spans="2:10" ht="18" x14ac:dyDescent="0.25">
      <c r="B71" s="94" t="s">
        <v>56</v>
      </c>
      <c r="C71" s="99">
        <v>265.29399999999998</v>
      </c>
      <c r="D71" s="84">
        <v>288.58</v>
      </c>
      <c r="E71" s="84">
        <v>298.22300000000001</v>
      </c>
      <c r="F71" s="84">
        <v>289.69400000000002</v>
      </c>
      <c r="G71" s="84">
        <v>310.28300000000002</v>
      </c>
      <c r="H71" s="84">
        <v>350.47800000000001</v>
      </c>
      <c r="I71" s="84">
        <v>351.26799999999997</v>
      </c>
      <c r="J71" s="85">
        <v>359.02600000000001</v>
      </c>
    </row>
    <row r="72" spans="2:10" ht="18" x14ac:dyDescent="0.25">
      <c r="B72" s="94" t="s">
        <v>57</v>
      </c>
      <c r="C72" s="99">
        <v>99.055999999999997</v>
      </c>
      <c r="D72" s="84">
        <v>124.834</v>
      </c>
      <c r="E72" s="84">
        <v>126.024</v>
      </c>
      <c r="F72" s="84">
        <v>123.172</v>
      </c>
      <c r="G72" s="84">
        <v>128.95099999999999</v>
      </c>
      <c r="H72" s="84">
        <v>141.06399999999999</v>
      </c>
      <c r="I72" s="84">
        <v>147.44999999999999</v>
      </c>
      <c r="J72" s="85">
        <v>153.131</v>
      </c>
    </row>
    <row r="73" spans="2:10" ht="18" x14ac:dyDescent="0.25">
      <c r="B73" s="94" t="s">
        <v>58</v>
      </c>
      <c r="C73" s="99">
        <v>7.0839999999999996</v>
      </c>
      <c r="D73" s="84">
        <v>7.266</v>
      </c>
      <c r="E73" s="84">
        <v>7.5049999999999999</v>
      </c>
      <c r="F73" s="84">
        <v>7.2930000000000001</v>
      </c>
      <c r="G73" s="84">
        <v>7.6849999999999996</v>
      </c>
      <c r="H73" s="84">
        <v>8.3379999999999992</v>
      </c>
      <c r="I73" s="84">
        <v>8.7270000000000003</v>
      </c>
      <c r="J73" s="85">
        <v>9.0839999999999996</v>
      </c>
    </row>
    <row r="74" spans="2:10" ht="18" x14ac:dyDescent="0.25">
      <c r="B74" s="94" t="s">
        <v>59</v>
      </c>
      <c r="C74" s="99">
        <v>9.0890000000000004</v>
      </c>
      <c r="D74" s="84">
        <v>9.24</v>
      </c>
      <c r="E74" s="84">
        <v>10.718</v>
      </c>
      <c r="F74" s="84">
        <v>10.356</v>
      </c>
      <c r="G74" s="84">
        <v>11.608000000000001</v>
      </c>
      <c r="H74" s="84">
        <v>12.818</v>
      </c>
      <c r="I74" s="84">
        <v>13.44</v>
      </c>
      <c r="J74" s="85">
        <v>14.646000000000001</v>
      </c>
    </row>
    <row r="75" spans="2:10" ht="18" x14ac:dyDescent="0.25">
      <c r="B75" s="111" t="s">
        <v>60</v>
      </c>
      <c r="C75" s="112">
        <v>3.6769999999999996</v>
      </c>
      <c r="D75" s="88">
        <v>4.1589999999999998</v>
      </c>
      <c r="E75" s="88">
        <v>4.6040000000000001</v>
      </c>
      <c r="F75" s="88">
        <v>3.2069999999999999</v>
      </c>
      <c r="G75" s="88">
        <v>4.6950000000000003</v>
      </c>
      <c r="H75" s="88">
        <v>3.4980000000000002</v>
      </c>
      <c r="I75" s="88">
        <v>4.5439999999999996</v>
      </c>
      <c r="J75" s="89">
        <v>3.8839999999999999</v>
      </c>
    </row>
    <row r="76" spans="2:10" ht="18" x14ac:dyDescent="0.25">
      <c r="B76" s="111" t="s">
        <v>61</v>
      </c>
      <c r="C76" s="112">
        <v>80.465000000000003</v>
      </c>
      <c r="D76" s="88">
        <v>83.02</v>
      </c>
      <c r="E76" s="88">
        <v>83.926000000000002</v>
      </c>
      <c r="F76" s="88">
        <v>82.266000000000005</v>
      </c>
      <c r="G76" s="88">
        <v>85.843999999999994</v>
      </c>
      <c r="H76" s="88">
        <v>95.986999999999995</v>
      </c>
      <c r="I76" s="88">
        <v>96.888999999999996</v>
      </c>
      <c r="J76" s="89">
        <v>96.162999999999997</v>
      </c>
    </row>
    <row r="77" spans="2:10" ht="18" x14ac:dyDescent="0.25">
      <c r="B77" s="94" t="s">
        <v>62</v>
      </c>
      <c r="C77" s="99">
        <v>-3.7210000000000001</v>
      </c>
      <c r="D77" s="84">
        <v>-5.4480000000000004</v>
      </c>
      <c r="E77" s="84">
        <v>-6.2450000000000001</v>
      </c>
      <c r="F77" s="84">
        <v>-6.3650000000000002</v>
      </c>
      <c r="G77" s="84">
        <v>-4.9290000000000003</v>
      </c>
      <c r="H77" s="84">
        <v>-5.4950000000000001</v>
      </c>
      <c r="I77" s="84">
        <v>-6.3239999999999998</v>
      </c>
      <c r="J77" s="85">
        <v>-6.72</v>
      </c>
    </row>
    <row r="78" spans="2:10" ht="18" x14ac:dyDescent="0.25">
      <c r="B78" s="94" t="s">
        <v>63</v>
      </c>
      <c r="C78" s="99">
        <v>-2.625</v>
      </c>
      <c r="D78" s="84">
        <v>-3.7879999999999998</v>
      </c>
      <c r="E78" s="84">
        <v>-2.2280000000000002</v>
      </c>
      <c r="F78" s="84">
        <v>-1.4830000000000001</v>
      </c>
      <c r="G78" s="84">
        <v>-1.7150000000000001</v>
      </c>
      <c r="H78" s="84">
        <v>-1.9950000000000001</v>
      </c>
      <c r="I78" s="84">
        <v>-2.0979999999999999</v>
      </c>
      <c r="J78" s="85">
        <v>-2.1629999999999998</v>
      </c>
    </row>
    <row r="79" spans="2:10" ht="18" x14ac:dyDescent="0.25">
      <c r="B79" s="111" t="s">
        <v>64</v>
      </c>
      <c r="C79" s="112">
        <v>57.795999999999999</v>
      </c>
      <c r="D79" s="88">
        <v>54.369</v>
      </c>
      <c r="E79" s="88">
        <v>59.71</v>
      </c>
      <c r="F79" s="88">
        <v>56.042999999999999</v>
      </c>
      <c r="G79" s="88">
        <v>62.012999999999998</v>
      </c>
      <c r="H79" s="88">
        <v>78.025999999999996</v>
      </c>
      <c r="I79" s="88">
        <v>67.448999999999998</v>
      </c>
      <c r="J79" s="89">
        <v>67.998000000000005</v>
      </c>
    </row>
    <row r="80" spans="2:10" ht="18" x14ac:dyDescent="0.25">
      <c r="B80" s="94" t="s">
        <v>65</v>
      </c>
      <c r="C80" s="99">
        <v>-10.836</v>
      </c>
      <c r="D80" s="84">
        <v>-10.862</v>
      </c>
      <c r="E80" s="84">
        <v>-10.882999999999999</v>
      </c>
      <c r="F80" s="84">
        <v>-5.7039999999999997</v>
      </c>
      <c r="G80" s="84">
        <v>-3.8839999999999999</v>
      </c>
      <c r="H80" s="84">
        <v>-4.8849999999999998</v>
      </c>
      <c r="I80" s="84">
        <v>-3.8340000000000001</v>
      </c>
      <c r="J80" s="85">
        <v>-4.0119999999999996</v>
      </c>
    </row>
    <row r="81" spans="2:10" ht="18" x14ac:dyDescent="0.25">
      <c r="B81" s="94" t="s">
        <v>66</v>
      </c>
      <c r="C81" s="99">
        <v>-11.977</v>
      </c>
      <c r="D81" s="84">
        <v>-15.91</v>
      </c>
      <c r="E81" s="84">
        <v>-16.224</v>
      </c>
      <c r="F81" s="84">
        <v>-12.86</v>
      </c>
      <c r="G81" s="84">
        <v>-12.087999999999999</v>
      </c>
      <c r="H81" s="84">
        <v>-11.159000000000001</v>
      </c>
      <c r="I81" s="84">
        <v>-7.149</v>
      </c>
      <c r="J81" s="85">
        <v>-6.593</v>
      </c>
    </row>
    <row r="82" spans="2:10" ht="18" x14ac:dyDescent="0.25">
      <c r="B82" s="94" t="s">
        <v>67</v>
      </c>
      <c r="C82" s="99">
        <v>1.1419999999999999</v>
      </c>
      <c r="D82" s="84">
        <v>1.119</v>
      </c>
      <c r="E82" s="84">
        <v>1.24</v>
      </c>
      <c r="F82" s="84">
        <v>1.171</v>
      </c>
      <c r="G82" s="84">
        <v>1.042</v>
      </c>
      <c r="H82" s="84">
        <v>1.59</v>
      </c>
      <c r="I82" s="84">
        <v>1.012</v>
      </c>
      <c r="J82" s="85">
        <v>1.1659999999999999</v>
      </c>
    </row>
    <row r="83" spans="2:10" ht="18" x14ac:dyDescent="0.25">
      <c r="B83" s="94" t="s">
        <v>68</v>
      </c>
      <c r="C83" s="99">
        <v>1.2230000000000001</v>
      </c>
      <c r="D83" s="84">
        <v>1.756</v>
      </c>
      <c r="E83" s="84">
        <v>2.4380000000000002</v>
      </c>
      <c r="F83" s="84">
        <v>3.2810000000000001</v>
      </c>
      <c r="G83" s="84">
        <v>5.2750000000000004</v>
      </c>
      <c r="H83" s="84">
        <v>6.5970000000000004</v>
      </c>
      <c r="I83" s="84">
        <v>8.8970000000000002</v>
      </c>
      <c r="J83" s="85">
        <v>9.68</v>
      </c>
    </row>
    <row r="84" spans="2:10" ht="18" x14ac:dyDescent="0.25">
      <c r="B84" s="94"/>
      <c r="C84" s="99"/>
      <c r="D84" s="84"/>
      <c r="E84" s="84"/>
      <c r="F84" s="84"/>
      <c r="G84" s="84"/>
      <c r="H84" s="84"/>
      <c r="I84" s="84"/>
      <c r="J84" s="85"/>
    </row>
    <row r="85" spans="2:10" ht="18" x14ac:dyDescent="0.25">
      <c r="B85" s="94" t="s">
        <v>70</v>
      </c>
      <c r="C85" s="99">
        <v>28.629799999999999</v>
      </c>
      <c r="D85" s="84">
        <v>22.880400000000002</v>
      </c>
      <c r="E85" s="84">
        <v>19.971</v>
      </c>
      <c r="F85" s="84">
        <v>16.504000000000001</v>
      </c>
      <c r="G85" s="84">
        <v>13.789</v>
      </c>
      <c r="H85" s="84">
        <v>8.43</v>
      </c>
      <c r="I85" s="84">
        <v>5.81</v>
      </c>
      <c r="J85" s="85">
        <v>7.0229999999999997</v>
      </c>
    </row>
    <row r="86" spans="2:10" ht="18" x14ac:dyDescent="0.25">
      <c r="B86" s="111" t="s">
        <v>71</v>
      </c>
      <c r="C86" s="112">
        <v>19.311</v>
      </c>
      <c r="D86" s="88">
        <v>16.891999999999999</v>
      </c>
      <c r="E86" s="88">
        <v>13.928000000000001</v>
      </c>
      <c r="F86" s="88">
        <v>10.456</v>
      </c>
      <c r="G86" s="88">
        <v>7.8890000000000002</v>
      </c>
      <c r="H86" s="88">
        <v>5.468</v>
      </c>
      <c r="I86" s="88">
        <v>2.754</v>
      </c>
      <c r="J86" s="89">
        <v>3.3170000000000002</v>
      </c>
    </row>
    <row r="87" spans="2:10" ht="18" x14ac:dyDescent="0.25">
      <c r="B87" s="111" t="s">
        <v>72</v>
      </c>
      <c r="C87" s="112">
        <v>5.0679999999999996</v>
      </c>
      <c r="D87" s="88">
        <v>1.847</v>
      </c>
      <c r="E87" s="88">
        <v>2.0590000000000002</v>
      </c>
      <c r="F87" s="88">
        <v>1.9970000000000001</v>
      </c>
      <c r="G87" s="88">
        <v>2.0249999999999999</v>
      </c>
      <c r="H87" s="88">
        <v>2.27</v>
      </c>
      <c r="I87" s="88">
        <v>2.2959999999999998</v>
      </c>
      <c r="J87" s="89">
        <v>2.6779999999999999</v>
      </c>
    </row>
    <row r="88" spans="2:10" ht="18" x14ac:dyDescent="0.25">
      <c r="B88" s="111" t="s">
        <v>93</v>
      </c>
      <c r="C88" s="112">
        <v>3.1938</v>
      </c>
      <c r="D88" s="88">
        <v>3.2404000000000002</v>
      </c>
      <c r="E88" s="88">
        <v>3.2570000000000001</v>
      </c>
      <c r="F88" s="88">
        <v>3.157</v>
      </c>
      <c r="G88" s="88">
        <v>3.109</v>
      </c>
      <c r="H88" s="88">
        <v>0</v>
      </c>
      <c r="I88" s="88"/>
      <c r="J88" s="89"/>
    </row>
    <row r="89" spans="2:10" ht="18" x14ac:dyDescent="0.25">
      <c r="B89" s="94"/>
      <c r="C89" s="99"/>
      <c r="D89" s="84"/>
      <c r="E89" s="84"/>
      <c r="F89" s="84"/>
      <c r="G89" s="84"/>
      <c r="H89" s="84"/>
      <c r="I89" s="84"/>
      <c r="J89" s="85"/>
    </row>
    <row r="90" spans="2:10" ht="18" x14ac:dyDescent="0.25">
      <c r="B90" s="94" t="s">
        <v>75</v>
      </c>
      <c r="C90" s="99">
        <v>14.526999999999999</v>
      </c>
      <c r="D90" s="84">
        <v>14.583</v>
      </c>
      <c r="E90" s="84">
        <v>15.478</v>
      </c>
      <c r="F90" s="84">
        <v>15.365</v>
      </c>
      <c r="G90" s="84">
        <v>19.053999999999998</v>
      </c>
      <c r="H90" s="84">
        <v>18.981000000000002</v>
      </c>
      <c r="I90" s="84">
        <v>21.404</v>
      </c>
      <c r="J90" s="85">
        <v>21.474</v>
      </c>
    </row>
    <row r="91" spans="2:10" ht="18" x14ac:dyDescent="0.25">
      <c r="B91" s="94" t="s">
        <v>76</v>
      </c>
      <c r="C91" s="99">
        <v>14.231</v>
      </c>
      <c r="D91" s="84">
        <v>14.311999999999999</v>
      </c>
      <c r="E91" s="84">
        <v>15.169</v>
      </c>
      <c r="F91" s="84">
        <v>14.988</v>
      </c>
      <c r="G91" s="84">
        <v>18.584</v>
      </c>
      <c r="H91" s="84">
        <v>18.512</v>
      </c>
      <c r="I91" s="84">
        <v>20.815000000000001</v>
      </c>
      <c r="J91" s="85">
        <v>20.818999999999999</v>
      </c>
    </row>
    <row r="92" spans="2:10" s="7" customFormat="1" ht="18.75" x14ac:dyDescent="0.3">
      <c r="B92" s="95" t="s">
        <v>77</v>
      </c>
      <c r="C92" s="101">
        <v>2.4460000000000002</v>
      </c>
      <c r="D92" s="91">
        <v>2.4169999999999998</v>
      </c>
      <c r="E92" s="91">
        <v>2.9409999999999998</v>
      </c>
      <c r="F92" s="91">
        <v>2.4609999999999999</v>
      </c>
      <c r="G92" s="91">
        <v>3.8650000000000002</v>
      </c>
      <c r="H92" s="91">
        <v>3.33</v>
      </c>
      <c r="I92" s="91">
        <v>4.2510000000000003</v>
      </c>
      <c r="J92" s="92">
        <v>4.9119999999999999</v>
      </c>
    </row>
    <row r="93" spans="2:10" s="7" customFormat="1" ht="18.75" x14ac:dyDescent="0.3">
      <c r="B93" s="118" t="s">
        <v>78</v>
      </c>
      <c r="C93" s="102">
        <v>11.785</v>
      </c>
      <c r="D93" s="103">
        <v>11.895</v>
      </c>
      <c r="E93" s="103">
        <v>12.228</v>
      </c>
      <c r="F93" s="103">
        <v>12.526999999999999</v>
      </c>
      <c r="G93" s="103">
        <v>14.718999999999999</v>
      </c>
      <c r="H93" s="103">
        <v>15.182</v>
      </c>
      <c r="I93" s="103">
        <v>16.564</v>
      </c>
      <c r="J93" s="104">
        <v>15.907</v>
      </c>
    </row>
    <row r="94" spans="2:10" s="7" customFormat="1" ht="8.25" customHeight="1" x14ac:dyDescent="0.3">
      <c r="B94" s="119"/>
      <c r="C94" s="120"/>
      <c r="D94" s="120"/>
      <c r="E94" s="120"/>
      <c r="F94" s="120"/>
      <c r="G94" s="120"/>
      <c r="H94" s="120"/>
      <c r="I94" s="120"/>
      <c r="J94" s="120"/>
    </row>
    <row r="95" spans="2:10" ht="18" x14ac:dyDescent="0.25">
      <c r="B95" s="80" t="s">
        <v>81</v>
      </c>
      <c r="C95" s="98">
        <v>429.07510000000002</v>
      </c>
      <c r="D95" s="81">
        <v>422.9873</v>
      </c>
      <c r="E95" s="81">
        <v>406.07400000000001</v>
      </c>
      <c r="F95" s="81">
        <v>390.71199999999999</v>
      </c>
      <c r="G95" s="81">
        <v>417.67500000000001</v>
      </c>
      <c r="H95" s="81">
        <v>442.26900000000001</v>
      </c>
      <c r="I95" s="81">
        <v>462.05500000000001</v>
      </c>
      <c r="J95" s="82">
        <v>482.28100000000001</v>
      </c>
    </row>
    <row r="96" spans="2:10" ht="18" x14ac:dyDescent="0.25">
      <c r="B96" s="83" t="s">
        <v>82</v>
      </c>
      <c r="C96" s="99">
        <v>385.815</v>
      </c>
      <c r="D96" s="84">
        <v>379.11</v>
      </c>
      <c r="E96" s="84">
        <v>361.88799999999998</v>
      </c>
      <c r="F96" s="84">
        <v>346.09500000000003</v>
      </c>
      <c r="G96" s="84">
        <v>372.80900000000003</v>
      </c>
      <c r="H96" s="84">
        <v>395.79500000000002</v>
      </c>
      <c r="I96" s="84">
        <v>413.49</v>
      </c>
      <c r="J96" s="85">
        <v>431.065</v>
      </c>
    </row>
    <row r="97" spans="2:10" ht="18" x14ac:dyDescent="0.25">
      <c r="B97" s="83" t="s">
        <v>83</v>
      </c>
      <c r="C97" s="99">
        <v>43.260100000000008</v>
      </c>
      <c r="D97" s="84">
        <v>43.877300000000005</v>
      </c>
      <c r="E97" s="84">
        <v>44.186</v>
      </c>
      <c r="F97" s="84">
        <v>44.616999999999997</v>
      </c>
      <c r="G97" s="84">
        <v>44.866</v>
      </c>
      <c r="H97" s="84">
        <v>46.473999999999997</v>
      </c>
      <c r="I97" s="84">
        <v>48.564999999999998</v>
      </c>
      <c r="J97" s="85">
        <v>51.216000000000001</v>
      </c>
    </row>
    <row r="98" spans="2:10" ht="18" x14ac:dyDescent="0.25">
      <c r="B98" s="105" t="s">
        <v>84</v>
      </c>
      <c r="C98" s="124">
        <v>-5.6150000000000002</v>
      </c>
      <c r="D98" s="106">
        <v>-5.4640000000000004</v>
      </c>
      <c r="E98" s="106">
        <v>-3.907</v>
      </c>
      <c r="F98" s="106">
        <v>-9.7750000000000004</v>
      </c>
      <c r="G98" s="106">
        <v>-6.73</v>
      </c>
      <c r="H98" s="106">
        <v>-4.2619999999999996</v>
      </c>
      <c r="I98" s="106">
        <v>-4.4249999999999998</v>
      </c>
      <c r="J98" s="107">
        <v>-4.6210000000000004</v>
      </c>
    </row>
    <row r="99" spans="2:10" s="93" customFormat="1" ht="7.5" customHeight="1" x14ac:dyDescent="0.25">
      <c r="B99" s="96"/>
      <c r="C99" s="84"/>
      <c r="D99" s="84"/>
      <c r="E99" s="84"/>
      <c r="F99" s="84"/>
      <c r="G99" s="84"/>
      <c r="H99" s="84"/>
      <c r="I99" s="84"/>
      <c r="J99" s="84"/>
    </row>
    <row r="100" spans="2:10" ht="18" x14ac:dyDescent="0.25">
      <c r="B100" s="138" t="s">
        <v>85</v>
      </c>
      <c r="C100" s="139">
        <v>1116.1609000000001</v>
      </c>
      <c r="D100" s="140">
        <v>1143.1507000000001</v>
      </c>
      <c r="E100" s="140">
        <v>1153.404</v>
      </c>
      <c r="F100" s="140">
        <v>1107.634</v>
      </c>
      <c r="G100" s="140">
        <v>1182.665</v>
      </c>
      <c r="H100" s="140">
        <v>1269.7460000000001</v>
      </c>
      <c r="I100" s="140">
        <v>1293.6880000000001</v>
      </c>
      <c r="J100" s="141">
        <v>1326.0809999999999</v>
      </c>
    </row>
    <row r="101" spans="2:10" ht="18" x14ac:dyDescent="0.25">
      <c r="B101" s="83" t="s">
        <v>95</v>
      </c>
      <c r="C101" s="99">
        <v>-5.6150000000000002</v>
      </c>
      <c r="D101" s="84">
        <v>-5.4640000000000004</v>
      </c>
      <c r="E101" s="84">
        <v>-3.907</v>
      </c>
      <c r="F101" s="84">
        <v>-9.7750000000000004</v>
      </c>
      <c r="G101" s="84">
        <v>-6.73</v>
      </c>
      <c r="H101" s="84">
        <v>-4.2619999999999996</v>
      </c>
      <c r="I101" s="84">
        <v>-4.4249999999999998</v>
      </c>
      <c r="J101" s="85">
        <v>-4.6210000000000004</v>
      </c>
    </row>
    <row r="102" spans="2:10" ht="18" x14ac:dyDescent="0.25">
      <c r="B102" s="83" t="s">
        <v>94</v>
      </c>
      <c r="C102" s="99">
        <v>-43.260100000000008</v>
      </c>
      <c r="D102" s="84">
        <v>-43.877300000000005</v>
      </c>
      <c r="E102" s="84">
        <v>-44.186</v>
      </c>
      <c r="F102" s="84">
        <v>-44.616999999999997</v>
      </c>
      <c r="G102" s="84">
        <v>-44.866</v>
      </c>
      <c r="H102" s="84">
        <v>-46.473999999999997</v>
      </c>
      <c r="I102" s="84">
        <v>-48.564999999999998</v>
      </c>
      <c r="J102" s="85">
        <v>-51.216000000000001</v>
      </c>
    </row>
    <row r="103" spans="2:10" ht="18" x14ac:dyDescent="0.25">
      <c r="B103" s="83" t="s">
        <v>86</v>
      </c>
      <c r="C103" s="99">
        <v>-29.158999999999999</v>
      </c>
      <c r="D103" s="84">
        <v>-36.582000000000001</v>
      </c>
      <c r="E103" s="84">
        <v>-36.158000000000001</v>
      </c>
      <c r="F103" s="84">
        <v>-26.411999999999999</v>
      </c>
      <c r="G103" s="84">
        <v>-22.616</v>
      </c>
      <c r="H103" s="84">
        <v>-23.533999999999999</v>
      </c>
      <c r="I103" s="84">
        <v>-19.405000000000001</v>
      </c>
      <c r="J103" s="85">
        <v>-19.488</v>
      </c>
    </row>
    <row r="104" spans="2:10" s="7" customFormat="1" ht="18.75" x14ac:dyDescent="0.3">
      <c r="B104" s="90" t="s">
        <v>87</v>
      </c>
      <c r="C104" s="101">
        <v>-14.557</v>
      </c>
      <c r="D104" s="91">
        <v>-16.884</v>
      </c>
      <c r="E104" s="91">
        <v>-17.706</v>
      </c>
      <c r="F104" s="91">
        <v>-12.069000000000001</v>
      </c>
      <c r="G104" s="91">
        <v>-8.8130000000000006</v>
      </c>
      <c r="H104" s="91">
        <v>-10.38</v>
      </c>
      <c r="I104" s="91">
        <v>-10.157999999999999</v>
      </c>
      <c r="J104" s="92">
        <v>-10.731999999999999</v>
      </c>
    </row>
    <row r="105" spans="2:10" s="7" customFormat="1" ht="18.75" x14ac:dyDescent="0.3">
      <c r="B105" s="90" t="s">
        <v>88</v>
      </c>
      <c r="C105" s="101">
        <v>-14.602</v>
      </c>
      <c r="D105" s="91">
        <v>-19.698</v>
      </c>
      <c r="E105" s="91">
        <v>-18.452000000000002</v>
      </c>
      <c r="F105" s="91">
        <v>-14.343</v>
      </c>
      <c r="G105" s="91">
        <v>-13.803000000000001</v>
      </c>
      <c r="H105" s="91">
        <v>-13.154</v>
      </c>
      <c r="I105" s="91">
        <v>-9.2469999999999999</v>
      </c>
      <c r="J105" s="92">
        <v>-8.7560000000000002</v>
      </c>
    </row>
    <row r="106" spans="2:10" ht="18" x14ac:dyDescent="0.25">
      <c r="B106" s="125" t="s">
        <v>89</v>
      </c>
      <c r="C106" s="126">
        <v>1038.1268</v>
      </c>
      <c r="D106" s="127">
        <v>1057.2274</v>
      </c>
      <c r="E106" s="127">
        <v>1069.153</v>
      </c>
      <c r="F106" s="127">
        <v>1026.83</v>
      </c>
      <c r="G106" s="127">
        <v>1108.453</v>
      </c>
      <c r="H106" s="127">
        <v>1195.4760000000001</v>
      </c>
      <c r="I106" s="127">
        <v>1221.2929999999999</v>
      </c>
      <c r="J106" s="128">
        <v>1250.7560000000001</v>
      </c>
    </row>
    <row r="107" spans="2:10" ht="18.75" x14ac:dyDescent="0.3">
      <c r="B107" s="129" t="s">
        <v>90</v>
      </c>
      <c r="C107" s="130">
        <f>C106/'PO recalcculé'!C121*100</f>
        <v>45.299795215826286</v>
      </c>
      <c r="D107" s="131">
        <f>D106/'PO recalcculé'!D121*100</f>
        <v>44.885964498890409</v>
      </c>
      <c r="E107" s="131">
        <f>E106/'PO recalcculé'!E121*100</f>
        <v>43.95814172066769</v>
      </c>
      <c r="F107" s="131">
        <f>F106/'PO recalcculé'!F121*100</f>
        <v>44.29282794628422</v>
      </c>
      <c r="G107" s="131">
        <f>G106/'PO recalcculé'!G121*100</f>
        <v>44.194893190149365</v>
      </c>
      <c r="H107" s="131">
        <f>H106/'PO recalcculé'!H121*100</f>
        <v>45.044361391516276</v>
      </c>
      <c r="I107" s="131">
        <f>I106/'PO recalcculé'!I121*100</f>
        <v>43.208025920011096</v>
      </c>
      <c r="J107" s="132">
        <f>J106/'PO recalcculé'!J121*100</f>
        <v>42.835576560841126</v>
      </c>
    </row>
    <row r="108" spans="2:10" ht="18" x14ac:dyDescent="0.25">
      <c r="B108" s="105" t="str">
        <f>'PO recalcculé'!B121</f>
        <v>Pour mémoire PIB</v>
      </c>
      <c r="C108" s="133">
        <f>'PO recalcculé'!C121</f>
        <v>2291.681</v>
      </c>
      <c r="D108" s="134">
        <f>'PO recalcculé'!D121</f>
        <v>2355.3629999999998</v>
      </c>
      <c r="E108" s="134">
        <f>'PO recalcculé'!E121</f>
        <v>2432.2069999999999</v>
      </c>
      <c r="F108" s="134">
        <f>'PO recalcculé'!F121</f>
        <v>2318.2759999999998</v>
      </c>
      <c r="G108" s="134">
        <f>'PO recalcculé'!G121</f>
        <v>2508.1019999999999</v>
      </c>
      <c r="H108" s="134">
        <f>'PO recalcculé'!H121</f>
        <v>2653.9969999999998</v>
      </c>
      <c r="I108" s="134">
        <f>'PO recalcculé'!I121</f>
        <v>2826.5419999999999</v>
      </c>
      <c r="J108" s="135">
        <f>'PO recalcculé'!J121</f>
        <v>2919.9</v>
      </c>
    </row>
    <row r="109" spans="2:10" ht="9" customHeight="1" x14ac:dyDescent="0.25">
      <c r="C109" s="4"/>
      <c r="D109" s="4"/>
      <c r="E109" s="4"/>
      <c r="F109" s="4"/>
      <c r="G109" s="4"/>
      <c r="H109" s="4"/>
      <c r="I109" s="4"/>
      <c r="J109" s="3"/>
    </row>
    <row r="110" spans="2:10" x14ac:dyDescent="0.25">
      <c r="B110" s="2"/>
      <c r="C110" s="4"/>
      <c r="D110" s="4"/>
      <c r="E110" s="4"/>
      <c r="F110" s="4"/>
      <c r="G110" s="4"/>
      <c r="H110" s="4"/>
      <c r="I110" s="4"/>
      <c r="J110" s="3"/>
    </row>
    <row r="111" spans="2:10" x14ac:dyDescent="0.25">
      <c r="B111" s="2" t="s">
        <v>97</v>
      </c>
      <c r="C111" s="4"/>
      <c r="D111" s="4"/>
      <c r="E111" s="4"/>
      <c r="F111" s="4"/>
      <c r="G111" s="4"/>
      <c r="H111" s="4"/>
      <c r="I111" s="4"/>
      <c r="J111" s="3"/>
    </row>
    <row r="112" spans="2:10" x14ac:dyDescent="0.25">
      <c r="B112" s="2"/>
      <c r="C112" s="4"/>
      <c r="D112" s="4"/>
      <c r="E112" s="4"/>
      <c r="F112" s="4"/>
      <c r="G112" s="4"/>
      <c r="H112" s="4"/>
      <c r="I112" s="4"/>
      <c r="J112" s="3"/>
    </row>
    <row r="113" spans="2:10" x14ac:dyDescent="0.25">
      <c r="B113" s="2" t="s">
        <v>98</v>
      </c>
      <c r="C113" s="4"/>
      <c r="D113" s="4"/>
      <c r="E113" s="4"/>
      <c r="F113" s="4"/>
      <c r="G113" s="4"/>
      <c r="H113" s="4"/>
      <c r="I113" s="4"/>
      <c r="J113" s="3"/>
    </row>
    <row r="114" spans="2:10" x14ac:dyDescent="0.25">
      <c r="B114" s="2" t="s">
        <v>99</v>
      </c>
      <c r="C114" s="4"/>
      <c r="D114" s="4"/>
      <c r="E114" s="4"/>
      <c r="F114" s="4"/>
      <c r="G114" s="4"/>
      <c r="H114" s="4"/>
      <c r="I114" s="4"/>
      <c r="J114" s="3"/>
    </row>
    <row r="115" spans="2:10" x14ac:dyDescent="0.25">
      <c r="B115" s="2"/>
      <c r="C115" s="4"/>
      <c r="D115" s="4"/>
      <c r="E115" s="4"/>
      <c r="F115" s="4"/>
      <c r="G115" s="4"/>
      <c r="H115" s="4"/>
      <c r="I115" s="4"/>
      <c r="J115" s="3"/>
    </row>
    <row r="116" spans="2:10" x14ac:dyDescent="0.25">
      <c r="B116" s="2"/>
      <c r="C116" s="4"/>
      <c r="D116" s="4"/>
      <c r="E116" s="4"/>
      <c r="F116" s="4"/>
      <c r="G116" s="4"/>
      <c r="H116" s="4"/>
      <c r="I116" s="4"/>
      <c r="J116" s="3"/>
    </row>
    <row r="117" spans="2:10" x14ac:dyDescent="0.25">
      <c r="B117" s="2" t="s">
        <v>96</v>
      </c>
      <c r="C117" s="4"/>
      <c r="D117" s="4"/>
      <c r="E117" s="4"/>
      <c r="F117" s="4"/>
      <c r="G117" s="4"/>
      <c r="H117" s="4"/>
      <c r="I117" s="4"/>
      <c r="J117" s="3"/>
    </row>
    <row r="118" spans="2:10" x14ac:dyDescent="0.25">
      <c r="B118" s="2"/>
      <c r="C118" s="4"/>
      <c r="D118" s="4"/>
      <c r="E118" s="4"/>
      <c r="F118" s="4"/>
      <c r="G118" s="4"/>
      <c r="H118" s="4"/>
      <c r="I118" s="4"/>
      <c r="J118" s="3"/>
    </row>
    <row r="119" spans="2:10" x14ac:dyDescent="0.25">
      <c r="B119" s="2"/>
      <c r="C119" s="4"/>
      <c r="D119" s="4"/>
      <c r="E119" s="4"/>
      <c r="F119" s="4"/>
      <c r="G119" s="4"/>
      <c r="H119" s="4"/>
      <c r="I119" s="4"/>
      <c r="J119" s="3"/>
    </row>
    <row r="120" spans="2:10" x14ac:dyDescent="0.25">
      <c r="B120" s="2"/>
      <c r="C120" s="4"/>
      <c r="D120" s="4"/>
      <c r="E120" s="4"/>
      <c r="F120" s="4"/>
      <c r="G120" s="4"/>
      <c r="H120" s="4"/>
      <c r="I120" s="4"/>
      <c r="J120" s="3"/>
    </row>
    <row r="121" spans="2:10" x14ac:dyDescent="0.25">
      <c r="B121" s="2"/>
      <c r="C121" s="4"/>
      <c r="D121" s="4"/>
      <c r="E121" s="4"/>
      <c r="F121" s="4"/>
      <c r="G121" s="4"/>
      <c r="H121" s="4"/>
      <c r="I121" s="4"/>
      <c r="J121" s="3"/>
    </row>
    <row r="122" spans="2:10" x14ac:dyDescent="0.25">
      <c r="B122" s="2"/>
      <c r="C122" s="4"/>
      <c r="D122" s="4"/>
      <c r="E122" s="4"/>
      <c r="F122" s="4"/>
      <c r="G122" s="4"/>
      <c r="H122" s="4"/>
      <c r="I122" s="4"/>
      <c r="J122" s="3"/>
    </row>
    <row r="123" spans="2:10" x14ac:dyDescent="0.25">
      <c r="B123" s="2"/>
      <c r="C123" s="4"/>
      <c r="D123" s="4"/>
      <c r="E123" s="4"/>
      <c r="F123" s="4"/>
      <c r="G123" s="4"/>
      <c r="H123" s="4"/>
      <c r="I123" s="4"/>
      <c r="J123" s="3"/>
    </row>
    <row r="124" spans="2:10" x14ac:dyDescent="0.25">
      <c r="B124" s="2"/>
      <c r="C124" s="4"/>
      <c r="D124" s="4"/>
      <c r="E124" s="4"/>
      <c r="F124" s="4"/>
      <c r="G124" s="4"/>
      <c r="H124" s="4"/>
      <c r="I124" s="4"/>
      <c r="J124" s="3"/>
    </row>
    <row r="125" spans="2:10" x14ac:dyDescent="0.25">
      <c r="B125" s="2"/>
      <c r="C125" s="4"/>
      <c r="D125" s="4"/>
      <c r="E125" s="4"/>
      <c r="F125" s="4"/>
      <c r="G125" s="4"/>
      <c r="H125" s="4"/>
      <c r="I125" s="4"/>
      <c r="J125" s="3"/>
    </row>
    <row r="126" spans="2:10" x14ac:dyDescent="0.25">
      <c r="B126" s="2"/>
      <c r="C126" s="4"/>
      <c r="D126" s="4"/>
      <c r="E126" s="4"/>
      <c r="F126" s="4"/>
      <c r="G126" s="4"/>
      <c r="H126" s="4"/>
      <c r="I126" s="4"/>
      <c r="J126" s="3"/>
    </row>
    <row r="127" spans="2:10" x14ac:dyDescent="0.25">
      <c r="B127" s="2"/>
      <c r="C127" s="4"/>
      <c r="D127" s="4"/>
      <c r="E127" s="4"/>
      <c r="F127" s="4"/>
      <c r="G127" s="4"/>
      <c r="H127" s="4"/>
      <c r="I127" s="4"/>
      <c r="J127" s="3"/>
    </row>
    <row r="128" spans="2:10" x14ac:dyDescent="0.25">
      <c r="B128" s="2"/>
      <c r="C128" s="4"/>
      <c r="D128" s="4"/>
      <c r="E128" s="4"/>
      <c r="F128" s="4"/>
      <c r="G128" s="4"/>
      <c r="H128" s="4"/>
      <c r="I128" s="4"/>
      <c r="J128" s="3"/>
    </row>
    <row r="129" spans="2:10" x14ac:dyDescent="0.25">
      <c r="B129" s="2"/>
      <c r="C129" s="4"/>
      <c r="D129" s="4"/>
      <c r="E129" s="4"/>
      <c r="F129" s="4"/>
      <c r="G129" s="4"/>
      <c r="H129" s="4"/>
      <c r="I129" s="4"/>
      <c r="J129" s="3"/>
    </row>
    <row r="130" spans="2:10" x14ac:dyDescent="0.25">
      <c r="B130" s="2"/>
      <c r="C130" s="4"/>
      <c r="D130" s="4"/>
      <c r="E130" s="4"/>
      <c r="F130" s="4"/>
      <c r="G130" s="4"/>
      <c r="H130" s="4"/>
      <c r="I130" s="4"/>
      <c r="J130" s="3"/>
    </row>
    <row r="131" spans="2:10" x14ac:dyDescent="0.25">
      <c r="B131" s="2"/>
      <c r="C131" s="4"/>
      <c r="D131" s="4"/>
      <c r="E131" s="4"/>
      <c r="F131" s="4"/>
      <c r="G131" s="4"/>
      <c r="H131" s="4"/>
      <c r="I131" s="4"/>
      <c r="J131" s="3"/>
    </row>
    <row r="132" spans="2:10" x14ac:dyDescent="0.25">
      <c r="B132" s="2"/>
      <c r="C132" s="4"/>
      <c r="D132" s="4"/>
      <c r="E132" s="4"/>
      <c r="F132" s="4"/>
      <c r="G132" s="4"/>
      <c r="H132" s="4"/>
      <c r="I132" s="4"/>
      <c r="J132" s="3"/>
    </row>
    <row r="133" spans="2:10" x14ac:dyDescent="0.25">
      <c r="B133" s="2"/>
      <c r="C133" s="4"/>
      <c r="D133" s="4"/>
      <c r="E133" s="4"/>
      <c r="F133" s="4"/>
      <c r="G133" s="4"/>
      <c r="H133" s="4"/>
      <c r="I133" s="4"/>
      <c r="J133" s="3"/>
    </row>
    <row r="134" spans="2:10" x14ac:dyDescent="0.25">
      <c r="B134" s="2"/>
      <c r="C134" s="4"/>
      <c r="D134" s="4"/>
      <c r="E134" s="4"/>
      <c r="F134" s="4"/>
      <c r="G134" s="4"/>
      <c r="H134" s="4"/>
      <c r="I134" s="4"/>
      <c r="J134" s="3"/>
    </row>
    <row r="135" spans="2:10" x14ac:dyDescent="0.25">
      <c r="B135" s="2"/>
      <c r="C135" s="4"/>
      <c r="D135" s="4"/>
      <c r="E135" s="4"/>
      <c r="F135" s="4"/>
      <c r="G135" s="4"/>
      <c r="H135" s="4"/>
      <c r="I135" s="4"/>
      <c r="J135" s="3"/>
    </row>
    <row r="136" spans="2:10" x14ac:dyDescent="0.25">
      <c r="B136" s="2"/>
      <c r="C136" s="4"/>
      <c r="D136" s="4"/>
      <c r="E136" s="4"/>
      <c r="F136" s="4"/>
      <c r="G136" s="4"/>
      <c r="H136" s="4"/>
      <c r="I136" s="4"/>
      <c r="J136" s="3"/>
    </row>
    <row r="137" spans="2:10" x14ac:dyDescent="0.25">
      <c r="B137" s="2"/>
      <c r="C137" s="4"/>
      <c r="D137" s="4"/>
      <c r="E137" s="4"/>
      <c r="F137" s="4"/>
      <c r="G137" s="4"/>
      <c r="H137" s="4"/>
      <c r="I137" s="4"/>
      <c r="J137" s="3"/>
    </row>
    <row r="138" spans="2:10" x14ac:dyDescent="0.25">
      <c r="B138" s="2"/>
      <c r="C138" s="4"/>
      <c r="D138" s="4"/>
      <c r="E138" s="4"/>
      <c r="F138" s="4"/>
      <c r="G138" s="4"/>
      <c r="H138" s="4"/>
      <c r="I138" s="4"/>
      <c r="J138" s="3"/>
    </row>
    <row r="139" spans="2:10" x14ac:dyDescent="0.25">
      <c r="B139" s="2"/>
      <c r="C139" s="4"/>
      <c r="D139" s="4"/>
      <c r="E139" s="4"/>
      <c r="F139" s="4"/>
      <c r="G139" s="4"/>
      <c r="H139" s="4"/>
      <c r="I139" s="4"/>
      <c r="J139" s="3"/>
    </row>
    <row r="140" spans="2:10" x14ac:dyDescent="0.25">
      <c r="B140" s="2"/>
      <c r="C140" s="4"/>
      <c r="D140" s="4"/>
      <c r="E140" s="4"/>
      <c r="F140" s="4"/>
      <c r="G140" s="4"/>
      <c r="H140" s="4"/>
      <c r="I140" s="4"/>
      <c r="J140" s="3"/>
    </row>
    <row r="141" spans="2:10" x14ac:dyDescent="0.25">
      <c r="B141" s="2"/>
      <c r="C141" s="4"/>
      <c r="D141" s="4"/>
      <c r="E141" s="4"/>
      <c r="F141" s="4"/>
      <c r="G141" s="4"/>
      <c r="H141" s="4"/>
      <c r="I141" s="4"/>
      <c r="J141" s="3"/>
    </row>
    <row r="142" spans="2:10" x14ac:dyDescent="0.25">
      <c r="B142" s="2"/>
      <c r="C142" s="4"/>
      <c r="D142" s="4"/>
      <c r="E142" s="4"/>
      <c r="F142" s="4"/>
      <c r="G142" s="4"/>
      <c r="H142" s="4"/>
      <c r="I142" s="4"/>
      <c r="J142" s="3"/>
    </row>
    <row r="143" spans="2:10" x14ac:dyDescent="0.25">
      <c r="B143" s="2"/>
      <c r="C143" s="4"/>
      <c r="D143" s="4"/>
      <c r="E143" s="4"/>
      <c r="F143" s="4"/>
      <c r="G143" s="4"/>
      <c r="H143" s="4"/>
      <c r="I143" s="4"/>
      <c r="J143" s="3"/>
    </row>
    <row r="144" spans="2:10" x14ac:dyDescent="0.25">
      <c r="B144" s="2"/>
      <c r="C144" s="4"/>
      <c r="D144" s="4"/>
      <c r="E144" s="4"/>
      <c r="F144" s="4"/>
      <c r="G144" s="4"/>
      <c r="H144" s="4"/>
      <c r="I144" s="4"/>
      <c r="J144" s="3"/>
    </row>
    <row r="145" spans="2:10" x14ac:dyDescent="0.25">
      <c r="B145" s="2"/>
      <c r="C145" s="4"/>
      <c r="D145" s="4"/>
      <c r="E145" s="4"/>
      <c r="F145" s="4"/>
      <c r="G145" s="4"/>
      <c r="H145" s="4"/>
      <c r="I145" s="4"/>
      <c r="J145" s="3"/>
    </row>
    <row r="146" spans="2:10" x14ac:dyDescent="0.25">
      <c r="B146" s="2"/>
      <c r="C146" s="4"/>
      <c r="D146" s="4"/>
      <c r="E146" s="4"/>
      <c r="F146" s="4"/>
      <c r="G146" s="4"/>
      <c r="H146" s="4"/>
      <c r="I146" s="4"/>
      <c r="J146" s="3"/>
    </row>
    <row r="147" spans="2:10" x14ac:dyDescent="0.25">
      <c r="B147" s="2"/>
      <c r="C147" s="4"/>
      <c r="D147" s="4"/>
      <c r="E147" s="4"/>
      <c r="F147" s="4"/>
      <c r="G147" s="4"/>
      <c r="H147" s="4"/>
      <c r="I147" s="4"/>
      <c r="J147" s="3"/>
    </row>
    <row r="148" spans="2:10" x14ac:dyDescent="0.25">
      <c r="B148" s="2"/>
      <c r="C148" s="4"/>
      <c r="D148" s="4"/>
      <c r="E148" s="4"/>
      <c r="F148" s="4"/>
      <c r="G148" s="4"/>
      <c r="H148" s="4"/>
      <c r="I148" s="4"/>
      <c r="J148" s="3"/>
    </row>
    <row r="149" spans="2:10" x14ac:dyDescent="0.25">
      <c r="B149" s="2"/>
      <c r="C149" s="4"/>
      <c r="D149" s="4"/>
      <c r="E149" s="4"/>
      <c r="F149" s="4"/>
      <c r="G149" s="4"/>
      <c r="H149" s="4"/>
      <c r="I149" s="4"/>
      <c r="J149" s="3"/>
    </row>
    <row r="150" spans="2:10" x14ac:dyDescent="0.25">
      <c r="B150" s="2"/>
      <c r="C150" s="4"/>
      <c r="D150" s="4"/>
      <c r="E150" s="4"/>
      <c r="F150" s="4"/>
      <c r="G150" s="4"/>
      <c r="H150" s="4"/>
      <c r="I150" s="4"/>
      <c r="J150" s="3"/>
    </row>
    <row r="151" spans="2:10" x14ac:dyDescent="0.25">
      <c r="B151" s="2"/>
      <c r="C151" s="4"/>
      <c r="D151" s="4"/>
      <c r="E151" s="4"/>
      <c r="F151" s="4"/>
      <c r="G151" s="4"/>
      <c r="H151" s="4"/>
      <c r="I151" s="4"/>
      <c r="J151" s="3"/>
    </row>
    <row r="152" spans="2:10" x14ac:dyDescent="0.25">
      <c r="B152" s="2"/>
      <c r="C152" s="4"/>
      <c r="D152" s="4"/>
      <c r="E152" s="4"/>
      <c r="F152" s="4"/>
      <c r="G152" s="4"/>
      <c r="H152" s="4"/>
      <c r="I152" s="4"/>
      <c r="J152" s="3"/>
    </row>
    <row r="153" spans="2:10" x14ac:dyDescent="0.25">
      <c r="B153" s="2"/>
      <c r="C153" s="4"/>
      <c r="D153" s="4"/>
      <c r="E153" s="4"/>
      <c r="F153" s="4"/>
      <c r="G153" s="4"/>
      <c r="H153" s="4"/>
      <c r="I153" s="4"/>
      <c r="J153" s="3"/>
    </row>
    <row r="154" spans="2:10" x14ac:dyDescent="0.25">
      <c r="B154" s="2"/>
      <c r="C154" s="4"/>
      <c r="D154" s="4"/>
      <c r="E154" s="4"/>
      <c r="F154" s="4"/>
      <c r="G154" s="4"/>
      <c r="H154" s="4"/>
      <c r="I154" s="4"/>
      <c r="J154" s="3"/>
    </row>
    <row r="155" spans="2:10" x14ac:dyDescent="0.25">
      <c r="B155" s="2"/>
      <c r="C155" s="4"/>
      <c r="D155" s="4"/>
      <c r="E155" s="4"/>
      <c r="F155" s="4"/>
      <c r="G155" s="4"/>
      <c r="H155" s="4"/>
      <c r="I155" s="4"/>
      <c r="J155" s="3"/>
    </row>
    <row r="156" spans="2:10" x14ac:dyDescent="0.25">
      <c r="B156" s="2"/>
      <c r="C156" s="4"/>
      <c r="D156" s="4"/>
      <c r="E156" s="4"/>
      <c r="F156" s="4"/>
      <c r="G156" s="4"/>
      <c r="H156" s="4"/>
      <c r="I156" s="4"/>
      <c r="J156" s="3"/>
    </row>
    <row r="157" spans="2:10" x14ac:dyDescent="0.25">
      <c r="B157" s="2"/>
      <c r="C157" s="4"/>
      <c r="D157" s="4"/>
      <c r="E157" s="4"/>
      <c r="F157" s="4"/>
      <c r="G157" s="4"/>
      <c r="H157" s="4"/>
      <c r="I157" s="4"/>
      <c r="J157" s="3"/>
    </row>
    <row r="158" spans="2:10" x14ac:dyDescent="0.25">
      <c r="B158" s="2"/>
      <c r="C158" s="4"/>
      <c r="D158" s="4"/>
      <c r="E158" s="4"/>
      <c r="F158" s="4"/>
      <c r="G158" s="4"/>
      <c r="H158" s="4"/>
      <c r="I158" s="4"/>
      <c r="J158" s="3"/>
    </row>
    <row r="159" spans="2:10" x14ac:dyDescent="0.25">
      <c r="B159" s="2"/>
      <c r="C159" s="4"/>
      <c r="D159" s="4"/>
      <c r="E159" s="4"/>
      <c r="F159" s="4"/>
      <c r="G159" s="4"/>
      <c r="H159" s="4"/>
      <c r="I159" s="4"/>
      <c r="J159" s="3"/>
    </row>
    <row r="160" spans="2:10" x14ac:dyDescent="0.25">
      <c r="B160" s="2"/>
      <c r="C160" s="4"/>
      <c r="D160" s="4"/>
      <c r="E160" s="4"/>
      <c r="F160" s="4"/>
      <c r="G160" s="4"/>
      <c r="H160" s="4"/>
      <c r="I160" s="4"/>
      <c r="J160" s="3"/>
    </row>
    <row r="161" spans="2:10" x14ac:dyDescent="0.25">
      <c r="B161" s="2"/>
      <c r="C161" s="4"/>
      <c r="D161" s="4"/>
      <c r="E161" s="4"/>
      <c r="F161" s="4"/>
      <c r="G161" s="4"/>
      <c r="H161" s="4"/>
      <c r="I161" s="4"/>
      <c r="J161" s="3"/>
    </row>
    <row r="162" spans="2:10" x14ac:dyDescent="0.25">
      <c r="B162" s="2"/>
      <c r="C162" s="4"/>
      <c r="D162" s="4"/>
      <c r="E162" s="4"/>
      <c r="F162" s="4"/>
      <c r="G162" s="4"/>
      <c r="H162" s="4"/>
      <c r="I162" s="4"/>
      <c r="J162" s="3"/>
    </row>
    <row r="163" spans="2:10" x14ac:dyDescent="0.25">
      <c r="B163" s="2"/>
      <c r="C163" s="4"/>
      <c r="D163" s="4"/>
      <c r="E163" s="4"/>
      <c r="F163" s="4"/>
      <c r="G163" s="4"/>
      <c r="H163" s="4"/>
      <c r="I163" s="4"/>
      <c r="J163" s="3"/>
    </row>
    <row r="164" spans="2:10" x14ac:dyDescent="0.25">
      <c r="B164" s="2"/>
      <c r="C164" s="4"/>
      <c r="D164" s="4"/>
      <c r="E164" s="4"/>
      <c r="F164" s="4"/>
      <c r="G164" s="4"/>
      <c r="H164" s="4"/>
      <c r="I164" s="4"/>
      <c r="J164" s="3"/>
    </row>
    <row r="165" spans="2:10" x14ac:dyDescent="0.25">
      <c r="B165" s="2"/>
      <c r="C165" s="4"/>
      <c r="D165" s="4"/>
      <c r="E165" s="4"/>
      <c r="F165" s="4"/>
      <c r="G165" s="4"/>
      <c r="H165" s="4"/>
      <c r="I165" s="4"/>
      <c r="J165" s="3"/>
    </row>
    <row r="166" spans="2:10" x14ac:dyDescent="0.25">
      <c r="B166" s="2"/>
      <c r="C166" s="4"/>
      <c r="D166" s="4"/>
      <c r="E166" s="4"/>
      <c r="F166" s="4"/>
      <c r="G166" s="4"/>
      <c r="H166" s="4"/>
      <c r="I166" s="4"/>
      <c r="J166" s="3"/>
    </row>
    <row r="167" spans="2:10" x14ac:dyDescent="0.25">
      <c r="B167" s="2"/>
      <c r="C167" s="4"/>
      <c r="D167" s="4"/>
      <c r="E167" s="4"/>
      <c r="F167" s="4"/>
      <c r="G167" s="4"/>
      <c r="H167" s="4"/>
      <c r="I167" s="4"/>
      <c r="J167" s="3"/>
    </row>
    <row r="168" spans="2:10" x14ac:dyDescent="0.25">
      <c r="B168" s="2"/>
      <c r="C168" s="4"/>
      <c r="D168" s="4"/>
      <c r="E168" s="4"/>
      <c r="F168" s="4"/>
      <c r="G168" s="4"/>
      <c r="H168" s="4"/>
      <c r="I168" s="4"/>
      <c r="J168" s="3"/>
    </row>
    <row r="169" spans="2:10" x14ac:dyDescent="0.25">
      <c r="B169" s="2"/>
      <c r="C169" s="4"/>
      <c r="D169" s="4"/>
      <c r="E169" s="4"/>
      <c r="F169" s="4"/>
      <c r="G169" s="4"/>
      <c r="H169" s="4"/>
      <c r="I169" s="4"/>
      <c r="J169" s="3"/>
    </row>
    <row r="170" spans="2:10" x14ac:dyDescent="0.25">
      <c r="B170" s="2"/>
      <c r="C170" s="4"/>
      <c r="D170" s="4"/>
      <c r="E170" s="4"/>
      <c r="F170" s="4"/>
      <c r="G170" s="4"/>
      <c r="H170" s="4"/>
      <c r="I170" s="4"/>
      <c r="J170" s="3"/>
    </row>
    <row r="171" spans="2:10" x14ac:dyDescent="0.25">
      <c r="B171" s="2"/>
      <c r="C171" s="4"/>
      <c r="D171" s="4"/>
      <c r="E171" s="4"/>
      <c r="F171" s="4"/>
      <c r="G171" s="4"/>
      <c r="H171" s="4"/>
      <c r="I171" s="4"/>
      <c r="J171" s="3"/>
    </row>
    <row r="172" spans="2:10" x14ac:dyDescent="0.25">
      <c r="B172" s="2"/>
      <c r="C172" s="4"/>
      <c r="D172" s="4"/>
      <c r="E172" s="4"/>
      <c r="F172" s="4"/>
      <c r="G172" s="4"/>
      <c r="H172" s="4"/>
      <c r="I172" s="4"/>
      <c r="J172" s="3"/>
    </row>
    <row r="173" spans="2:10" x14ac:dyDescent="0.25">
      <c r="B173" s="2"/>
      <c r="C173" s="4"/>
      <c r="D173" s="4"/>
      <c r="E173" s="4"/>
      <c r="F173" s="4"/>
      <c r="G173" s="4"/>
      <c r="H173" s="4"/>
      <c r="I173" s="4"/>
      <c r="J173" s="3"/>
    </row>
    <row r="174" spans="2:10" x14ac:dyDescent="0.25">
      <c r="B174" s="2"/>
      <c r="C174" s="4"/>
      <c r="D174" s="4"/>
      <c r="E174" s="4"/>
      <c r="F174" s="4"/>
      <c r="G174" s="4"/>
      <c r="H174" s="4"/>
      <c r="I174" s="4"/>
      <c r="J174" s="3"/>
    </row>
    <row r="175" spans="2:10" x14ac:dyDescent="0.25">
      <c r="B175" s="2"/>
      <c r="C175" s="4"/>
      <c r="D175" s="4"/>
      <c r="E175" s="4"/>
      <c r="F175" s="4"/>
      <c r="G175" s="4"/>
      <c r="H175" s="4"/>
      <c r="I175" s="4"/>
      <c r="J175" s="3"/>
    </row>
    <row r="176" spans="2:10" x14ac:dyDescent="0.25">
      <c r="B176" s="2"/>
      <c r="C176" s="4"/>
      <c r="D176" s="4"/>
      <c r="E176" s="4"/>
      <c r="F176" s="4"/>
      <c r="G176" s="4"/>
      <c r="H176" s="4"/>
      <c r="I176" s="4"/>
      <c r="J176" s="3"/>
    </row>
    <row r="177" spans="2:10" x14ac:dyDescent="0.25">
      <c r="B177" s="2"/>
      <c r="C177" s="4"/>
      <c r="D177" s="4"/>
      <c r="E177" s="4"/>
      <c r="F177" s="4"/>
      <c r="G177" s="4"/>
      <c r="H177" s="4"/>
      <c r="I177" s="4"/>
      <c r="J177" s="3"/>
    </row>
    <row r="178" spans="2:10" x14ac:dyDescent="0.25">
      <c r="B178" s="2"/>
      <c r="C178" s="4"/>
      <c r="D178" s="4"/>
      <c r="E178" s="4"/>
      <c r="F178" s="4"/>
      <c r="G178" s="4"/>
      <c r="H178" s="4"/>
      <c r="I178" s="4"/>
      <c r="J178" s="3"/>
    </row>
    <row r="179" spans="2:10" x14ac:dyDescent="0.25">
      <c r="B179" s="2"/>
      <c r="C179" s="4"/>
      <c r="D179" s="4"/>
      <c r="E179" s="4"/>
      <c r="F179" s="4"/>
      <c r="G179" s="4"/>
      <c r="H179" s="4"/>
      <c r="I179" s="4"/>
      <c r="J179" s="3"/>
    </row>
    <row r="180" spans="2:10" x14ac:dyDescent="0.25">
      <c r="B180" s="2"/>
      <c r="C180" s="4"/>
      <c r="D180" s="4"/>
      <c r="E180" s="4"/>
      <c r="F180" s="4"/>
      <c r="G180" s="4"/>
      <c r="H180" s="4"/>
      <c r="I180" s="4"/>
      <c r="J180" s="3"/>
    </row>
    <row r="181" spans="2:10" x14ac:dyDescent="0.25">
      <c r="B181" s="2"/>
      <c r="C181" s="4"/>
      <c r="D181" s="4"/>
      <c r="E181" s="4"/>
      <c r="F181" s="4"/>
      <c r="G181" s="4"/>
      <c r="H181" s="4"/>
      <c r="I181" s="4"/>
      <c r="J181" s="3"/>
    </row>
    <row r="182" spans="2:10" x14ac:dyDescent="0.25">
      <c r="B182" s="2"/>
      <c r="C182" s="4"/>
      <c r="D182" s="4"/>
      <c r="E182" s="4"/>
      <c r="F182" s="4"/>
      <c r="G182" s="4"/>
      <c r="H182" s="4"/>
      <c r="I182" s="4"/>
      <c r="J182" s="3"/>
    </row>
    <row r="183" spans="2:10" x14ac:dyDescent="0.25">
      <c r="B183" s="2"/>
      <c r="C183" s="4"/>
      <c r="D183" s="4"/>
      <c r="E183" s="4"/>
      <c r="F183" s="4"/>
      <c r="G183" s="4"/>
      <c r="H183" s="4"/>
      <c r="I183" s="4"/>
      <c r="J183" s="3"/>
    </row>
    <row r="184" spans="2:10" x14ac:dyDescent="0.25">
      <c r="B184" s="2"/>
      <c r="C184" s="4"/>
      <c r="D184" s="4"/>
      <c r="E184" s="4"/>
      <c r="F184" s="4"/>
      <c r="G184" s="4"/>
      <c r="H184" s="4"/>
      <c r="I184" s="4"/>
      <c r="J184" s="3"/>
    </row>
    <row r="185" spans="2:10" x14ac:dyDescent="0.25">
      <c r="B185" s="2"/>
      <c r="C185" s="4"/>
      <c r="D185" s="4"/>
      <c r="E185" s="4"/>
      <c r="F185" s="4"/>
      <c r="G185" s="4"/>
      <c r="H185" s="4"/>
      <c r="I185" s="4"/>
      <c r="J185" s="3"/>
    </row>
    <row r="186" spans="2:10" x14ac:dyDescent="0.25">
      <c r="B186" s="2"/>
      <c r="C186" s="4"/>
      <c r="D186" s="4"/>
      <c r="E186" s="4"/>
      <c r="F186" s="4"/>
      <c r="G186" s="4"/>
      <c r="H186" s="4"/>
      <c r="I186" s="4"/>
      <c r="J186" s="3"/>
    </row>
    <row r="187" spans="2:10" x14ac:dyDescent="0.25">
      <c r="B187" s="2"/>
      <c r="C187" s="4"/>
      <c r="D187" s="4"/>
      <c r="E187" s="4"/>
      <c r="F187" s="4"/>
      <c r="G187" s="4"/>
      <c r="H187" s="4"/>
      <c r="I187" s="4"/>
      <c r="J187" s="3"/>
    </row>
    <row r="188" spans="2:10" x14ac:dyDescent="0.25">
      <c r="B188" s="2"/>
      <c r="C188" s="4"/>
      <c r="D188" s="4"/>
      <c r="E188" s="4"/>
      <c r="F188" s="4"/>
      <c r="G188" s="4"/>
      <c r="H188" s="4"/>
      <c r="I188" s="4"/>
      <c r="J188" s="3"/>
    </row>
    <row r="189" spans="2:10" x14ac:dyDescent="0.25">
      <c r="B189" s="2"/>
      <c r="C189" s="4"/>
      <c r="D189" s="4"/>
      <c r="E189" s="4"/>
      <c r="F189" s="4"/>
      <c r="G189" s="4"/>
      <c r="H189" s="4"/>
      <c r="I189" s="4"/>
      <c r="J189" s="3"/>
    </row>
    <row r="190" spans="2:10" x14ac:dyDescent="0.25">
      <c r="B190" s="2"/>
      <c r="C190" s="4"/>
      <c r="D190" s="4"/>
      <c r="E190" s="4"/>
      <c r="F190" s="4"/>
      <c r="G190" s="4"/>
      <c r="H190" s="4"/>
      <c r="I190" s="4"/>
      <c r="J190" s="3"/>
    </row>
    <row r="191" spans="2:10" x14ac:dyDescent="0.25">
      <c r="B191" s="2"/>
      <c r="C191" s="4"/>
      <c r="D191" s="4"/>
      <c r="E191" s="4"/>
      <c r="F191" s="4"/>
      <c r="G191" s="4"/>
      <c r="H191" s="4"/>
      <c r="I191" s="4"/>
      <c r="J191" s="3"/>
    </row>
    <row r="192" spans="2:10" x14ac:dyDescent="0.25">
      <c r="B192" s="2"/>
      <c r="C192" s="4"/>
      <c r="D192" s="4"/>
      <c r="E192" s="4"/>
      <c r="F192" s="4"/>
      <c r="G192" s="4"/>
      <c r="H192" s="4"/>
      <c r="I192" s="4"/>
      <c r="J192" s="3"/>
    </row>
    <row r="193" spans="2:10" x14ac:dyDescent="0.25">
      <c r="B193" s="2"/>
      <c r="C193" s="4"/>
      <c r="D193" s="4"/>
      <c r="E193" s="4"/>
      <c r="F193" s="4"/>
      <c r="G193" s="4"/>
      <c r="H193" s="4"/>
      <c r="I193" s="4"/>
      <c r="J193" s="3"/>
    </row>
    <row r="194" spans="2:10" x14ac:dyDescent="0.25">
      <c r="B194" s="2"/>
      <c r="C194" s="4"/>
      <c r="D194" s="4"/>
      <c r="E194" s="4"/>
      <c r="F194" s="4"/>
      <c r="G194" s="4"/>
      <c r="H194" s="4"/>
      <c r="I194" s="4"/>
      <c r="J194" s="3"/>
    </row>
    <row r="195" spans="2:10" x14ac:dyDescent="0.25">
      <c r="B195" s="2"/>
      <c r="C195" s="4"/>
      <c r="D195" s="4"/>
      <c r="E195" s="4"/>
      <c r="F195" s="4"/>
      <c r="G195" s="4"/>
      <c r="H195" s="4"/>
      <c r="I195" s="4"/>
      <c r="J195" s="3"/>
    </row>
    <row r="196" spans="2:10" x14ac:dyDescent="0.25">
      <c r="B196" s="2"/>
      <c r="C196" s="4"/>
      <c r="D196" s="4"/>
      <c r="E196" s="4"/>
      <c r="F196" s="4"/>
      <c r="G196" s="4"/>
      <c r="H196" s="4"/>
      <c r="I196" s="4"/>
      <c r="J196" s="3"/>
    </row>
    <row r="197" spans="2:10" x14ac:dyDescent="0.25">
      <c r="B197" s="2"/>
      <c r="C197" s="4"/>
      <c r="D197" s="4"/>
      <c r="E197" s="4"/>
      <c r="F197" s="4"/>
      <c r="G197" s="4"/>
      <c r="H197" s="4"/>
      <c r="I197" s="4"/>
      <c r="J197" s="3"/>
    </row>
    <row r="198" spans="2:10" x14ac:dyDescent="0.25">
      <c r="B198" s="2"/>
      <c r="C198" s="4"/>
      <c r="D198" s="4"/>
      <c r="E198" s="4"/>
      <c r="F198" s="4"/>
      <c r="G198" s="4"/>
      <c r="H198" s="4"/>
      <c r="I198" s="4"/>
      <c r="J198" s="3"/>
    </row>
    <row r="199" spans="2:10" x14ac:dyDescent="0.25">
      <c r="B199" s="2"/>
      <c r="C199" s="4"/>
      <c r="D199" s="4"/>
      <c r="E199" s="4"/>
      <c r="F199" s="4"/>
      <c r="G199" s="4"/>
      <c r="H199" s="4"/>
      <c r="I199" s="4"/>
      <c r="J199" s="3"/>
    </row>
    <row r="200" spans="2:10" x14ac:dyDescent="0.25">
      <c r="B200" s="2"/>
      <c r="C200" s="4"/>
      <c r="D200" s="4"/>
      <c r="E200" s="4"/>
      <c r="F200" s="4"/>
      <c r="G200" s="4"/>
      <c r="H200" s="4"/>
      <c r="I200" s="4"/>
      <c r="J200" s="3"/>
    </row>
    <row r="201" spans="2:10" x14ac:dyDescent="0.25">
      <c r="B201" s="2"/>
      <c r="C201" s="4"/>
      <c r="D201" s="4"/>
      <c r="E201" s="4"/>
      <c r="F201" s="4"/>
      <c r="G201" s="4"/>
      <c r="H201" s="4"/>
      <c r="I201" s="4"/>
      <c r="J201" s="3"/>
    </row>
    <row r="202" spans="2:10" x14ac:dyDescent="0.25">
      <c r="B202" s="2"/>
      <c r="C202" s="4"/>
      <c r="D202" s="4"/>
      <c r="E202" s="4"/>
      <c r="F202" s="4"/>
      <c r="G202" s="4"/>
      <c r="H202" s="4"/>
      <c r="I202" s="4"/>
      <c r="J202" s="3"/>
    </row>
    <row r="203" spans="2:10" x14ac:dyDescent="0.25">
      <c r="B203" s="2"/>
      <c r="C203" s="4"/>
      <c r="D203" s="4"/>
      <c r="E203" s="4"/>
      <c r="F203" s="4"/>
      <c r="G203" s="4"/>
      <c r="H203" s="4"/>
      <c r="I203" s="4"/>
      <c r="J203" s="3"/>
    </row>
    <row r="204" spans="2:10" x14ac:dyDescent="0.25">
      <c r="B204" s="2"/>
      <c r="C204" s="4"/>
      <c r="D204" s="4"/>
      <c r="E204" s="4"/>
      <c r="F204" s="4"/>
      <c r="G204" s="4"/>
      <c r="H204" s="4"/>
      <c r="I204" s="4"/>
      <c r="J204" s="3"/>
    </row>
    <row r="205" spans="2:10" x14ac:dyDescent="0.25">
      <c r="B205" s="2"/>
      <c r="C205" s="4"/>
      <c r="D205" s="4"/>
      <c r="E205" s="4"/>
      <c r="F205" s="4"/>
      <c r="G205" s="4"/>
      <c r="H205" s="4"/>
      <c r="I205" s="4"/>
      <c r="J205" s="3"/>
    </row>
    <row r="206" spans="2:10" x14ac:dyDescent="0.25">
      <c r="B206" s="2"/>
      <c r="C206" s="4"/>
      <c r="D206" s="4"/>
      <c r="E206" s="4"/>
      <c r="F206" s="4"/>
      <c r="G206" s="4"/>
      <c r="H206" s="4"/>
      <c r="I206" s="4"/>
      <c r="J206" s="3"/>
    </row>
    <row r="207" spans="2:10" x14ac:dyDescent="0.25">
      <c r="B207" s="2"/>
      <c r="C207" s="4"/>
      <c r="D207" s="4"/>
      <c r="E207" s="4"/>
      <c r="F207" s="4"/>
      <c r="G207" s="4"/>
      <c r="H207" s="4"/>
      <c r="I207" s="4"/>
      <c r="J207" s="3"/>
    </row>
    <row r="208" spans="2:10" x14ac:dyDescent="0.25">
      <c r="B208" s="2"/>
      <c r="C208" s="4"/>
      <c r="D208" s="4"/>
      <c r="E208" s="4"/>
      <c r="F208" s="4"/>
      <c r="G208" s="4"/>
      <c r="H208" s="4"/>
      <c r="I208" s="4"/>
      <c r="J208" s="3"/>
    </row>
    <row r="209" spans="2:10" x14ac:dyDescent="0.25">
      <c r="B209" s="2"/>
      <c r="C209" s="4"/>
      <c r="D209" s="4"/>
      <c r="E209" s="4"/>
      <c r="F209" s="4"/>
      <c r="G209" s="4"/>
      <c r="H209" s="4"/>
      <c r="I209" s="4"/>
      <c r="J209" s="3"/>
    </row>
    <row r="210" spans="2:10" x14ac:dyDescent="0.25">
      <c r="B210" s="2"/>
      <c r="C210" s="4"/>
      <c r="D210" s="4"/>
      <c r="E210" s="4"/>
      <c r="F210" s="4"/>
      <c r="G210" s="4"/>
      <c r="H210" s="4"/>
      <c r="I210" s="4"/>
      <c r="J210" s="3"/>
    </row>
    <row r="211" spans="2:10" x14ac:dyDescent="0.25">
      <c r="B211" s="2"/>
      <c r="C211" s="4"/>
      <c r="D211" s="4"/>
      <c r="E211" s="4"/>
      <c r="F211" s="4"/>
      <c r="G211" s="4"/>
      <c r="H211" s="4"/>
      <c r="I211" s="4"/>
      <c r="J211" s="3"/>
    </row>
    <row r="212" spans="2:10" x14ac:dyDescent="0.25">
      <c r="B212" s="2"/>
      <c r="C212" s="4"/>
      <c r="D212" s="4"/>
      <c r="E212" s="4"/>
      <c r="F212" s="4"/>
      <c r="G212" s="4"/>
      <c r="H212" s="4"/>
      <c r="I212" s="4"/>
      <c r="J212" s="3"/>
    </row>
    <row r="213" spans="2:10" x14ac:dyDescent="0.25">
      <c r="B213" s="2"/>
      <c r="C213" s="4"/>
      <c r="D213" s="4"/>
      <c r="E213" s="4"/>
      <c r="F213" s="4"/>
      <c r="G213" s="4"/>
      <c r="H213" s="4"/>
      <c r="I213" s="4"/>
      <c r="J213" s="3"/>
    </row>
    <row r="214" spans="2:10" x14ac:dyDescent="0.25">
      <c r="B214" s="2"/>
      <c r="C214" s="4"/>
      <c r="D214" s="4"/>
      <c r="E214" s="4"/>
      <c r="F214" s="4"/>
      <c r="G214" s="4"/>
      <c r="H214" s="4"/>
      <c r="I214" s="4"/>
      <c r="J214" s="3"/>
    </row>
    <row r="215" spans="2:10" x14ac:dyDescent="0.25">
      <c r="B215" s="2"/>
      <c r="C215" s="4"/>
      <c r="D215" s="4"/>
      <c r="E215" s="4"/>
      <c r="F215" s="4"/>
      <c r="G215" s="4"/>
      <c r="H215" s="4"/>
      <c r="I215" s="4"/>
      <c r="J215" s="3"/>
    </row>
    <row r="216" spans="2:10" x14ac:dyDescent="0.25">
      <c r="B216" s="2"/>
      <c r="C216" s="4"/>
      <c r="D216" s="4"/>
      <c r="E216" s="4"/>
      <c r="F216" s="4"/>
      <c r="G216" s="4"/>
      <c r="H216" s="4"/>
      <c r="I216" s="4"/>
      <c r="J216" s="3"/>
    </row>
    <row r="217" spans="2:10" x14ac:dyDescent="0.25">
      <c r="B217" s="2"/>
      <c r="C217" s="4"/>
      <c r="D217" s="4"/>
      <c r="E217" s="4"/>
      <c r="F217" s="4"/>
      <c r="G217" s="4"/>
      <c r="H217" s="4"/>
      <c r="I217" s="4"/>
      <c r="J217" s="3"/>
    </row>
    <row r="218" spans="2:10" x14ac:dyDescent="0.25">
      <c r="B218" s="2"/>
      <c r="C218" s="4"/>
      <c r="D218" s="4"/>
      <c r="E218" s="4"/>
      <c r="F218" s="4"/>
      <c r="G218" s="4"/>
      <c r="H218" s="4"/>
      <c r="I218" s="4"/>
      <c r="J218" s="3"/>
    </row>
    <row r="219" spans="2:10" x14ac:dyDescent="0.25">
      <c r="B219" s="2"/>
      <c r="C219" s="4"/>
      <c r="D219" s="4"/>
      <c r="E219" s="4"/>
      <c r="F219" s="4"/>
      <c r="G219" s="4"/>
      <c r="H219" s="4"/>
      <c r="I219" s="4"/>
      <c r="J219" s="3"/>
    </row>
    <row r="220" spans="2:10" x14ac:dyDescent="0.25">
      <c r="B220" s="2"/>
      <c r="C220" s="4"/>
      <c r="D220" s="4"/>
      <c r="E220" s="4"/>
      <c r="F220" s="4"/>
      <c r="G220" s="4"/>
      <c r="H220" s="4"/>
      <c r="I220" s="4"/>
      <c r="J220" s="3"/>
    </row>
    <row r="221" spans="2:10" x14ac:dyDescent="0.25">
      <c r="B221" s="2"/>
      <c r="C221" s="4"/>
      <c r="D221" s="4"/>
      <c r="E221" s="4"/>
      <c r="F221" s="4"/>
      <c r="G221" s="4"/>
      <c r="H221" s="4"/>
      <c r="I221" s="4"/>
      <c r="J221" s="3"/>
    </row>
    <row r="222" spans="2:10" x14ac:dyDescent="0.25">
      <c r="B222" s="2"/>
      <c r="C222" s="4"/>
      <c r="D222" s="4"/>
      <c r="E222" s="4"/>
      <c r="F222" s="4"/>
      <c r="G222" s="4"/>
      <c r="H222" s="4"/>
      <c r="I222" s="4"/>
      <c r="J222" s="3"/>
    </row>
    <row r="223" spans="2:10" x14ac:dyDescent="0.25">
      <c r="B223" s="2"/>
      <c r="C223" s="4"/>
      <c r="D223" s="4"/>
      <c r="E223" s="4"/>
      <c r="F223" s="4"/>
      <c r="G223" s="4"/>
      <c r="H223" s="4"/>
      <c r="I223" s="4"/>
      <c r="J223" s="3"/>
    </row>
    <row r="224" spans="2:10" x14ac:dyDescent="0.25">
      <c r="B224" s="2"/>
      <c r="C224" s="4"/>
      <c r="D224" s="4"/>
      <c r="E224" s="4"/>
      <c r="F224" s="4"/>
      <c r="G224" s="4"/>
      <c r="H224" s="4"/>
      <c r="I224" s="4"/>
      <c r="J224" s="3"/>
    </row>
    <row r="225" spans="2:10" x14ac:dyDescent="0.25">
      <c r="B225" s="2"/>
      <c r="C225" s="4"/>
      <c r="D225" s="4"/>
      <c r="E225" s="4"/>
      <c r="F225" s="4"/>
      <c r="G225" s="4"/>
      <c r="H225" s="4"/>
      <c r="I225" s="4"/>
      <c r="J225" s="3"/>
    </row>
    <row r="226" spans="2:10" x14ac:dyDescent="0.25">
      <c r="B226" s="2"/>
      <c r="C226" s="4"/>
      <c r="D226" s="4"/>
      <c r="E226" s="4"/>
      <c r="F226" s="4"/>
      <c r="G226" s="4"/>
      <c r="H226" s="4"/>
      <c r="I226" s="4"/>
      <c r="J226" s="3"/>
    </row>
    <row r="227" spans="2:10" x14ac:dyDescent="0.25">
      <c r="B227" s="2"/>
      <c r="C227" s="4"/>
      <c r="D227" s="4"/>
      <c r="E227" s="4"/>
      <c r="F227" s="4"/>
      <c r="G227" s="4"/>
      <c r="H227" s="4"/>
      <c r="I227" s="4"/>
      <c r="J227" s="3"/>
    </row>
    <row r="228" spans="2:10" x14ac:dyDescent="0.25">
      <c r="B228" s="2"/>
      <c r="C228" s="4"/>
      <c r="D228" s="4"/>
      <c r="E228" s="4"/>
      <c r="F228" s="4"/>
      <c r="G228" s="4"/>
      <c r="H228" s="4"/>
      <c r="I228" s="4"/>
      <c r="J228" s="3"/>
    </row>
    <row r="229" spans="2:10" x14ac:dyDescent="0.25">
      <c r="B229" s="2"/>
      <c r="C229" s="4"/>
      <c r="D229" s="4"/>
      <c r="E229" s="4"/>
      <c r="F229" s="4"/>
      <c r="G229" s="4"/>
      <c r="H229" s="4"/>
      <c r="I229" s="4"/>
      <c r="J229" s="3"/>
    </row>
    <row r="230" spans="2:10" x14ac:dyDescent="0.25">
      <c r="B230" s="2"/>
      <c r="C230" s="4"/>
      <c r="D230" s="4"/>
      <c r="E230" s="4"/>
      <c r="F230" s="4"/>
      <c r="G230" s="4"/>
      <c r="H230" s="4"/>
      <c r="I230" s="4"/>
      <c r="J230" s="3"/>
    </row>
    <row r="231" spans="2:10" x14ac:dyDescent="0.25">
      <c r="B231" s="2"/>
      <c r="C231" s="4"/>
      <c r="D231" s="4"/>
      <c r="E231" s="4"/>
      <c r="F231" s="4"/>
      <c r="G231" s="4"/>
      <c r="H231" s="4"/>
      <c r="I231" s="4"/>
      <c r="J231" s="3"/>
    </row>
    <row r="232" spans="2:10" x14ac:dyDescent="0.25">
      <c r="B232" s="2"/>
      <c r="C232" s="4"/>
      <c r="D232" s="4"/>
      <c r="E232" s="4"/>
      <c r="F232" s="4"/>
      <c r="G232" s="4"/>
      <c r="H232" s="4"/>
      <c r="I232" s="4"/>
      <c r="J232" s="3"/>
    </row>
    <row r="233" spans="2:10" x14ac:dyDescent="0.25">
      <c r="B233" s="2"/>
      <c r="C233" s="4"/>
      <c r="D233" s="4"/>
      <c r="E233" s="4"/>
      <c r="F233" s="4"/>
      <c r="G233" s="4"/>
      <c r="H233" s="4"/>
      <c r="I233" s="4"/>
      <c r="J233" s="3"/>
    </row>
    <row r="234" spans="2:10" x14ac:dyDescent="0.25">
      <c r="B234" s="2"/>
      <c r="C234" s="4"/>
      <c r="D234" s="4"/>
      <c r="E234" s="4"/>
      <c r="F234" s="4"/>
      <c r="G234" s="4"/>
      <c r="H234" s="4"/>
      <c r="I234" s="4"/>
      <c r="J234" s="3"/>
    </row>
    <row r="235" spans="2:10" x14ac:dyDescent="0.25">
      <c r="B235" s="2"/>
      <c r="C235" s="4"/>
      <c r="D235" s="4"/>
      <c r="E235" s="4"/>
      <c r="F235" s="4"/>
      <c r="G235" s="4"/>
      <c r="H235" s="4"/>
      <c r="I235" s="4"/>
      <c r="J235" s="3"/>
    </row>
    <row r="236" spans="2:10" x14ac:dyDescent="0.25">
      <c r="B236" s="2"/>
      <c r="C236" s="4"/>
      <c r="D236" s="4"/>
      <c r="E236" s="4"/>
      <c r="F236" s="4"/>
      <c r="G236" s="4"/>
      <c r="H236" s="4"/>
      <c r="I236" s="4"/>
      <c r="J236" s="3"/>
    </row>
    <row r="237" spans="2:10" x14ac:dyDescent="0.25">
      <c r="B237" s="2"/>
      <c r="C237" s="4"/>
      <c r="D237" s="4"/>
      <c r="E237" s="4"/>
      <c r="F237" s="4"/>
      <c r="G237" s="4"/>
      <c r="H237" s="4"/>
      <c r="I237" s="4"/>
      <c r="J237" s="3"/>
    </row>
    <row r="238" spans="2:10" x14ac:dyDescent="0.25">
      <c r="B238" s="2"/>
      <c r="C238" s="4"/>
      <c r="D238" s="4"/>
      <c r="E238" s="4"/>
      <c r="F238" s="4"/>
      <c r="G238" s="4"/>
      <c r="H238" s="4"/>
      <c r="I238" s="4"/>
      <c r="J238" s="3"/>
    </row>
    <row r="239" spans="2:10" x14ac:dyDescent="0.25">
      <c r="B239" s="2"/>
      <c r="C239" s="4"/>
      <c r="D239" s="4"/>
      <c r="E239" s="4"/>
      <c r="F239" s="4"/>
      <c r="G239" s="4"/>
      <c r="H239" s="4"/>
      <c r="I239" s="4"/>
      <c r="J239" s="3"/>
    </row>
    <row r="240" spans="2:10" x14ac:dyDescent="0.25">
      <c r="B240" s="2"/>
      <c r="C240" s="4"/>
      <c r="D240" s="4"/>
      <c r="E240" s="4"/>
      <c r="F240" s="4"/>
      <c r="G240" s="4"/>
      <c r="H240" s="4"/>
      <c r="I240" s="4"/>
      <c r="J240" s="3"/>
    </row>
    <row r="241" spans="2:10" x14ac:dyDescent="0.25">
      <c r="B241" s="2"/>
      <c r="C241" s="4"/>
      <c r="D241" s="4"/>
      <c r="E241" s="4"/>
      <c r="F241" s="4"/>
      <c r="G241" s="4"/>
      <c r="H241" s="4"/>
      <c r="I241" s="4"/>
      <c r="J241" s="3"/>
    </row>
    <row r="242" spans="2:10" x14ac:dyDescent="0.25">
      <c r="B242" s="2"/>
      <c r="C242" s="4"/>
      <c r="D242" s="4"/>
      <c r="E242" s="4"/>
      <c r="F242" s="4"/>
      <c r="G242" s="4"/>
      <c r="H242" s="4"/>
      <c r="I242" s="4"/>
      <c r="J242" s="3"/>
    </row>
    <row r="243" spans="2:10" x14ac:dyDescent="0.25">
      <c r="B243" s="2"/>
      <c r="C243" s="4"/>
      <c r="D243" s="4"/>
      <c r="E243" s="4"/>
      <c r="F243" s="4"/>
      <c r="G243" s="4"/>
      <c r="H243" s="4"/>
      <c r="I243" s="4"/>
      <c r="J243" s="3"/>
    </row>
    <row r="244" spans="2:10" x14ac:dyDescent="0.25">
      <c r="B244" s="2"/>
      <c r="C244" s="4"/>
      <c r="D244" s="4"/>
      <c r="E244" s="4"/>
      <c r="F244" s="4"/>
      <c r="G244" s="4"/>
      <c r="H244" s="4"/>
      <c r="I244" s="4"/>
      <c r="J244" s="3"/>
    </row>
    <row r="245" spans="2:10" x14ac:dyDescent="0.25">
      <c r="B245" s="2"/>
      <c r="C245" s="4"/>
      <c r="D245" s="4"/>
      <c r="E245" s="4"/>
      <c r="F245" s="4"/>
      <c r="G245" s="4"/>
      <c r="H245" s="4"/>
      <c r="I245" s="4"/>
      <c r="J245" s="3"/>
    </row>
    <row r="246" spans="2:10" x14ac:dyDescent="0.25">
      <c r="B246" s="2"/>
      <c r="C246" s="4"/>
      <c r="D246" s="4"/>
      <c r="E246" s="4"/>
      <c r="F246" s="4"/>
      <c r="G246" s="4"/>
      <c r="H246" s="4"/>
      <c r="I246" s="4"/>
      <c r="J246" s="3"/>
    </row>
    <row r="247" spans="2:10" x14ac:dyDescent="0.25">
      <c r="B247" s="2"/>
      <c r="C247" s="4"/>
      <c r="D247" s="4"/>
      <c r="E247" s="4"/>
      <c r="F247" s="4"/>
      <c r="G247" s="4"/>
      <c r="H247" s="4"/>
      <c r="I247" s="4"/>
      <c r="J247" s="3"/>
    </row>
    <row r="248" spans="2:10" x14ac:dyDescent="0.25">
      <c r="B248" s="2"/>
      <c r="C248" s="4"/>
      <c r="D248" s="4"/>
      <c r="E248" s="4"/>
      <c r="F248" s="4"/>
      <c r="G248" s="4"/>
      <c r="H248" s="4"/>
      <c r="I248" s="4"/>
      <c r="J248" s="3"/>
    </row>
    <row r="249" spans="2:10" x14ac:dyDescent="0.25">
      <c r="B249" s="2"/>
      <c r="C249" s="4"/>
      <c r="D249" s="4"/>
      <c r="E249" s="4"/>
      <c r="F249" s="4"/>
      <c r="G249" s="4"/>
      <c r="H249" s="4"/>
      <c r="I249" s="4"/>
      <c r="J249" s="3"/>
    </row>
    <row r="250" spans="2:10" x14ac:dyDescent="0.25">
      <c r="B250" s="2"/>
      <c r="C250" s="4"/>
      <c r="D250" s="4"/>
      <c r="E250" s="4"/>
      <c r="F250" s="4"/>
      <c r="G250" s="4"/>
      <c r="H250" s="4"/>
      <c r="I250" s="4"/>
      <c r="J250" s="3"/>
    </row>
    <row r="251" spans="2:10" x14ac:dyDescent="0.25">
      <c r="B251" s="2"/>
      <c r="C251" s="4"/>
      <c r="D251" s="4"/>
      <c r="E251" s="4"/>
      <c r="F251" s="4"/>
      <c r="G251" s="4"/>
      <c r="H251" s="4"/>
      <c r="I251" s="4"/>
      <c r="J251" s="3"/>
    </row>
    <row r="252" spans="2:10" x14ac:dyDescent="0.25">
      <c r="B252" s="2"/>
      <c r="C252" s="4"/>
      <c r="D252" s="4"/>
      <c r="E252" s="4"/>
      <c r="F252" s="4"/>
      <c r="G252" s="4"/>
      <c r="H252" s="4"/>
      <c r="I252" s="4"/>
      <c r="J252" s="3"/>
    </row>
    <row r="253" spans="2:10" x14ac:dyDescent="0.25">
      <c r="B253" s="2"/>
      <c r="C253" s="4"/>
      <c r="D253" s="4"/>
      <c r="E253" s="4"/>
      <c r="F253" s="4"/>
      <c r="G253" s="4"/>
      <c r="H253" s="4"/>
      <c r="I253" s="4"/>
      <c r="J253" s="3"/>
    </row>
    <row r="254" spans="2:10" x14ac:dyDescent="0.25">
      <c r="B254" s="2"/>
      <c r="C254" s="4"/>
      <c r="D254" s="4"/>
      <c r="E254" s="4"/>
      <c r="F254" s="4"/>
      <c r="G254" s="4"/>
      <c r="H254" s="4"/>
      <c r="I254" s="4"/>
      <c r="J254" s="3"/>
    </row>
    <row r="255" spans="2:10" x14ac:dyDescent="0.25">
      <c r="B255" s="2"/>
      <c r="C255" s="4"/>
      <c r="D255" s="4"/>
      <c r="E255" s="4"/>
      <c r="F255" s="4"/>
      <c r="G255" s="4"/>
      <c r="H255" s="4"/>
      <c r="I255" s="4"/>
      <c r="J255" s="3"/>
    </row>
    <row r="256" spans="2:10" x14ac:dyDescent="0.25">
      <c r="B256" s="2"/>
      <c r="C256" s="4"/>
      <c r="D256" s="4"/>
      <c r="E256" s="4"/>
      <c r="F256" s="4"/>
      <c r="G256" s="4"/>
      <c r="H256" s="4"/>
      <c r="I256" s="4"/>
      <c r="J256" s="3"/>
    </row>
    <row r="257" spans="2:10" x14ac:dyDescent="0.25">
      <c r="B257" s="2"/>
      <c r="C257" s="4"/>
      <c r="D257" s="4"/>
      <c r="E257" s="4"/>
      <c r="F257" s="4"/>
      <c r="G257" s="4"/>
      <c r="H257" s="4"/>
      <c r="I257" s="4"/>
      <c r="J257" s="3"/>
    </row>
    <row r="258" spans="2:10" x14ac:dyDescent="0.25">
      <c r="B258" s="2"/>
      <c r="C258" s="4"/>
      <c r="D258" s="4"/>
      <c r="E258" s="4"/>
      <c r="F258" s="4"/>
      <c r="G258" s="4"/>
      <c r="H258" s="4"/>
      <c r="I258" s="4"/>
      <c r="J258" s="3"/>
    </row>
    <row r="259" spans="2:10" x14ac:dyDescent="0.25">
      <c r="B259" s="2"/>
      <c r="C259" s="4"/>
      <c r="D259" s="4"/>
      <c r="E259" s="4"/>
      <c r="F259" s="4"/>
      <c r="G259" s="4"/>
      <c r="H259" s="4"/>
      <c r="I259" s="4"/>
      <c r="J259" s="3"/>
    </row>
    <row r="260" spans="2:10" x14ac:dyDescent="0.25">
      <c r="B260" s="2"/>
      <c r="C260" s="4"/>
      <c r="D260" s="4"/>
      <c r="E260" s="4"/>
      <c r="F260" s="4"/>
      <c r="G260" s="4"/>
      <c r="H260" s="4"/>
      <c r="I260" s="4"/>
      <c r="J260" s="3"/>
    </row>
    <row r="261" spans="2:10" x14ac:dyDescent="0.25">
      <c r="B261" s="2"/>
      <c r="C261" s="4"/>
      <c r="D261" s="4"/>
      <c r="E261" s="4"/>
      <c r="F261" s="4"/>
      <c r="G261" s="4"/>
      <c r="H261" s="4"/>
      <c r="I261" s="4"/>
      <c r="J261" s="3"/>
    </row>
    <row r="262" spans="2:10" x14ac:dyDescent="0.25">
      <c r="B262" s="2"/>
      <c r="C262" s="4"/>
      <c r="D262" s="4"/>
      <c r="E262" s="4"/>
      <c r="F262" s="4"/>
      <c r="G262" s="4"/>
      <c r="H262" s="4"/>
      <c r="I262" s="4"/>
      <c r="J262" s="3"/>
    </row>
    <row r="263" spans="2:10" x14ac:dyDescent="0.25">
      <c r="B263" s="2"/>
      <c r="C263" s="4"/>
      <c r="D263" s="4"/>
      <c r="E263" s="4"/>
      <c r="F263" s="4"/>
      <c r="G263" s="4"/>
      <c r="H263" s="4"/>
      <c r="I263" s="4"/>
      <c r="J263" s="3"/>
    </row>
    <row r="264" spans="2:10" x14ac:dyDescent="0.25">
      <c r="B264" s="2"/>
      <c r="C264" s="4"/>
      <c r="D264" s="4"/>
      <c r="E264" s="4"/>
      <c r="F264" s="4"/>
      <c r="G264" s="4"/>
      <c r="H264" s="4"/>
      <c r="I264" s="4"/>
      <c r="J264" s="3"/>
    </row>
    <row r="265" spans="2:10" x14ac:dyDescent="0.25">
      <c r="B265" s="2"/>
      <c r="C265" s="4"/>
      <c r="D265" s="4"/>
      <c r="E265" s="4"/>
      <c r="F265" s="4"/>
      <c r="G265" s="4"/>
      <c r="H265" s="4"/>
      <c r="I265" s="4"/>
      <c r="J265" s="3"/>
    </row>
    <row r="266" spans="2:10" x14ac:dyDescent="0.25">
      <c r="B266" s="2"/>
      <c r="C266" s="4"/>
      <c r="D266" s="4"/>
      <c r="E266" s="4"/>
      <c r="F266" s="4"/>
      <c r="G266" s="4"/>
      <c r="H266" s="4"/>
      <c r="I266" s="4"/>
      <c r="J266" s="3"/>
    </row>
    <row r="267" spans="2:10" x14ac:dyDescent="0.25">
      <c r="B267" s="2"/>
      <c r="C267" s="4"/>
      <c r="D267" s="4"/>
      <c r="E267" s="4"/>
      <c r="F267" s="4"/>
      <c r="G267" s="4"/>
      <c r="H267" s="4"/>
      <c r="I267" s="4"/>
      <c r="J267" s="3"/>
    </row>
    <row r="268" spans="2:10" x14ac:dyDescent="0.25">
      <c r="B268" s="2"/>
      <c r="C268" s="4"/>
      <c r="D268" s="4"/>
      <c r="E268" s="4"/>
      <c r="F268" s="4"/>
      <c r="G268" s="4"/>
      <c r="H268" s="4"/>
      <c r="I268" s="4"/>
      <c r="J268" s="3"/>
    </row>
    <row r="269" spans="2:10" x14ac:dyDescent="0.25">
      <c r="B269" s="2"/>
      <c r="C269" s="4"/>
      <c r="D269" s="4"/>
      <c r="E269" s="4"/>
      <c r="F269" s="4"/>
      <c r="G269" s="4"/>
      <c r="H269" s="4"/>
      <c r="I269" s="4"/>
      <c r="J269" s="3"/>
    </row>
    <row r="270" spans="2:10" x14ac:dyDescent="0.25">
      <c r="B270" s="2"/>
      <c r="C270" s="4"/>
      <c r="D270" s="4"/>
      <c r="E270" s="4"/>
      <c r="F270" s="4"/>
      <c r="G270" s="4"/>
      <c r="H270" s="4"/>
      <c r="I270" s="4"/>
      <c r="J270" s="3"/>
    </row>
    <row r="271" spans="2:10" x14ac:dyDescent="0.25">
      <c r="B271" s="2"/>
      <c r="C271" s="4"/>
      <c r="D271" s="4"/>
      <c r="E271" s="4"/>
      <c r="F271" s="4"/>
      <c r="G271" s="4"/>
      <c r="H271" s="4"/>
      <c r="I271" s="4"/>
      <c r="J271" s="3"/>
    </row>
    <row r="272" spans="2:10" x14ac:dyDescent="0.25">
      <c r="B272" s="2"/>
      <c r="C272" s="4"/>
      <c r="D272" s="4"/>
      <c r="E272" s="4"/>
      <c r="F272" s="4"/>
      <c r="G272" s="4"/>
      <c r="H272" s="4"/>
      <c r="I272" s="4"/>
      <c r="J272" s="3"/>
    </row>
    <row r="273" spans="2:10" x14ac:dyDescent="0.25">
      <c r="B273" s="2"/>
      <c r="C273" s="4"/>
      <c r="D273" s="4"/>
      <c r="E273" s="4"/>
      <c r="F273" s="4"/>
      <c r="G273" s="4"/>
      <c r="H273" s="4"/>
      <c r="I273" s="4"/>
      <c r="J273" s="3"/>
    </row>
    <row r="274" spans="2:10" x14ac:dyDescent="0.25">
      <c r="B274" s="2"/>
      <c r="C274" s="4"/>
      <c r="D274" s="4"/>
      <c r="E274" s="4"/>
      <c r="F274" s="4"/>
      <c r="G274" s="4"/>
      <c r="H274" s="4"/>
      <c r="I274" s="4"/>
      <c r="J274" s="3"/>
    </row>
    <row r="275" spans="2:10" x14ac:dyDescent="0.25">
      <c r="B275" s="2"/>
      <c r="C275" s="4"/>
      <c r="D275" s="4"/>
      <c r="E275" s="4"/>
      <c r="F275" s="4"/>
      <c r="G275" s="4"/>
      <c r="H275" s="4"/>
      <c r="I275" s="4"/>
      <c r="J275" s="3"/>
    </row>
    <row r="276" spans="2:10" x14ac:dyDescent="0.25">
      <c r="B276" s="2"/>
      <c r="C276" s="4"/>
      <c r="D276" s="4"/>
      <c r="E276" s="4"/>
      <c r="F276" s="4"/>
      <c r="G276" s="4"/>
      <c r="H276" s="4"/>
      <c r="I276" s="4"/>
      <c r="J276" s="3"/>
    </row>
    <row r="277" spans="2:10" x14ac:dyDescent="0.25">
      <c r="B277" s="2"/>
      <c r="C277" s="4"/>
      <c r="D277" s="4"/>
      <c r="E277" s="4"/>
      <c r="F277" s="4"/>
      <c r="G277" s="4"/>
      <c r="H277" s="4"/>
      <c r="I277" s="4"/>
      <c r="J277" s="3"/>
    </row>
    <row r="278" spans="2:10" x14ac:dyDescent="0.25">
      <c r="B278" s="2"/>
      <c r="C278" s="4"/>
      <c r="D278" s="4"/>
      <c r="E278" s="4"/>
      <c r="F278" s="4"/>
      <c r="G278" s="4"/>
      <c r="H278" s="4"/>
      <c r="I278" s="4"/>
      <c r="J278" s="3"/>
    </row>
    <row r="279" spans="2:10" x14ac:dyDescent="0.25">
      <c r="B279" s="2"/>
      <c r="C279" s="4"/>
      <c r="D279" s="4"/>
      <c r="E279" s="4"/>
      <c r="F279" s="4"/>
      <c r="G279" s="4"/>
      <c r="H279" s="4"/>
      <c r="I279" s="4"/>
      <c r="J279" s="3"/>
    </row>
    <row r="280" spans="2:10" x14ac:dyDescent="0.25">
      <c r="B280" s="2"/>
      <c r="C280" s="4"/>
      <c r="D280" s="4"/>
      <c r="E280" s="4"/>
      <c r="F280" s="4"/>
      <c r="G280" s="4"/>
      <c r="H280" s="4"/>
      <c r="I280" s="4"/>
      <c r="J280" s="3"/>
    </row>
    <row r="281" spans="2:10" x14ac:dyDescent="0.25">
      <c r="B281" s="2"/>
      <c r="C281" s="4"/>
      <c r="D281" s="4"/>
      <c r="E281" s="4"/>
      <c r="F281" s="4"/>
      <c r="G281" s="4"/>
      <c r="H281" s="4"/>
      <c r="I281" s="4"/>
      <c r="J281" s="3"/>
    </row>
    <row r="282" spans="2:10" x14ac:dyDescent="0.25">
      <c r="B282" s="2"/>
      <c r="C282" s="4"/>
      <c r="D282" s="4"/>
      <c r="E282" s="4"/>
      <c r="F282" s="4"/>
      <c r="G282" s="4"/>
      <c r="H282" s="4"/>
      <c r="I282" s="4"/>
      <c r="J282" s="3"/>
    </row>
    <row r="283" spans="2:10" x14ac:dyDescent="0.25">
      <c r="B283" s="2"/>
      <c r="C283" s="4"/>
      <c r="D283" s="4"/>
      <c r="E283" s="4"/>
      <c r="F283" s="4"/>
      <c r="G283" s="4"/>
      <c r="H283" s="4"/>
      <c r="I283" s="4"/>
      <c r="J283" s="3"/>
    </row>
    <row r="284" spans="2:10" x14ac:dyDescent="0.25">
      <c r="B284" s="2"/>
      <c r="C284" s="4"/>
      <c r="D284" s="4"/>
      <c r="E284" s="4"/>
      <c r="F284" s="4"/>
      <c r="G284" s="4"/>
      <c r="H284" s="4"/>
      <c r="I284" s="4"/>
      <c r="J284" s="3"/>
    </row>
    <row r="285" spans="2:10" x14ac:dyDescent="0.25">
      <c r="B285" s="2"/>
      <c r="C285" s="4"/>
      <c r="D285" s="4"/>
      <c r="E285" s="4"/>
      <c r="F285" s="4"/>
      <c r="G285" s="4"/>
      <c r="H285" s="4"/>
      <c r="I285" s="4"/>
      <c r="J285" s="3"/>
    </row>
    <row r="286" spans="2:10" x14ac:dyDescent="0.25">
      <c r="B286" s="2"/>
      <c r="C286" s="4"/>
      <c r="D286" s="4"/>
      <c r="E286" s="4"/>
      <c r="F286" s="4"/>
      <c r="G286" s="4"/>
      <c r="H286" s="4"/>
      <c r="I286" s="4"/>
      <c r="J286" s="3"/>
    </row>
    <row r="287" spans="2:10" x14ac:dyDescent="0.25">
      <c r="B287" s="2"/>
      <c r="C287" s="4"/>
      <c r="D287" s="4"/>
      <c r="E287" s="4"/>
      <c r="F287" s="4"/>
      <c r="G287" s="4"/>
      <c r="H287" s="4"/>
      <c r="I287" s="4"/>
      <c r="J287" s="3"/>
    </row>
    <row r="288" spans="2:10" x14ac:dyDescent="0.25">
      <c r="B288" s="2"/>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01"/>
  <sheetViews>
    <sheetView topLeftCell="A58" zoomScale="80" zoomScaleNormal="80" workbookViewId="0">
      <selection activeCell="B84" sqref="B84"/>
    </sheetView>
  </sheetViews>
  <sheetFormatPr baseColWidth="10" defaultColWidth="11.5703125" defaultRowHeight="15.75" x14ac:dyDescent="0.25"/>
  <cols>
    <col min="1" max="1" width="8.7109375" style="13" customWidth="1"/>
    <col min="2" max="2" width="68.5703125" style="16" customWidth="1"/>
    <col min="3" max="9" width="11.5703125" style="16"/>
    <col min="10" max="10" width="11.5703125" style="17"/>
    <col min="11" max="16384" width="11.5703125" style="13"/>
  </cols>
  <sheetData>
    <row r="1" spans="1:10" x14ac:dyDescent="0.25">
      <c r="A1" s="12" t="s">
        <v>0</v>
      </c>
    </row>
    <row r="2" spans="1:10" x14ac:dyDescent="0.25">
      <c r="A2" s="12"/>
    </row>
    <row r="3" spans="1:10" x14ac:dyDescent="0.25">
      <c r="B3" s="50"/>
      <c r="C3" s="55">
        <v>2017</v>
      </c>
      <c r="D3" s="56">
        <v>2018</v>
      </c>
      <c r="E3" s="56">
        <v>2019</v>
      </c>
      <c r="F3" s="56">
        <v>2020</v>
      </c>
      <c r="G3" s="56">
        <v>2021</v>
      </c>
      <c r="H3" s="56">
        <v>2022</v>
      </c>
      <c r="I3" s="56">
        <v>2023</v>
      </c>
      <c r="J3" s="57">
        <v>2024</v>
      </c>
    </row>
    <row r="4" spans="1:10" x14ac:dyDescent="0.25">
      <c r="B4" s="25" t="s">
        <v>1</v>
      </c>
      <c r="C4" s="29">
        <v>162.452</v>
      </c>
      <c r="D4" s="29">
        <v>168.17699999999999</v>
      </c>
      <c r="E4" s="29">
        <v>174.42400000000001</v>
      </c>
      <c r="F4" s="29">
        <v>162.09</v>
      </c>
      <c r="G4" s="29">
        <v>185.35</v>
      </c>
      <c r="H4" s="29">
        <v>199.27199999999999</v>
      </c>
      <c r="I4" s="29">
        <v>206.04900000000001</v>
      </c>
      <c r="J4" s="30">
        <v>206.33199999999999</v>
      </c>
    </row>
    <row r="5" spans="1:10" x14ac:dyDescent="0.25">
      <c r="B5" s="26"/>
      <c r="C5" s="32"/>
      <c r="D5" s="32"/>
      <c r="E5" s="32"/>
      <c r="F5" s="32"/>
      <c r="G5" s="32"/>
      <c r="H5" s="32"/>
      <c r="I5" s="32"/>
      <c r="J5" s="33"/>
    </row>
    <row r="6" spans="1:10" x14ac:dyDescent="0.25">
      <c r="B6" s="26" t="s">
        <v>2</v>
      </c>
      <c r="C6" s="32">
        <v>2.5259999999999998</v>
      </c>
      <c r="D6" s="32">
        <v>2.6869999999999998</v>
      </c>
      <c r="E6" s="32">
        <v>2.6909999999999998</v>
      </c>
      <c r="F6" s="32">
        <v>2.5070000000000001</v>
      </c>
      <c r="G6" s="32">
        <v>2.657</v>
      </c>
      <c r="H6" s="32">
        <v>3.6619999999999999</v>
      </c>
      <c r="I6" s="32">
        <v>3.36</v>
      </c>
      <c r="J6" s="33">
        <v>3.2970000000000002</v>
      </c>
    </row>
    <row r="7" spans="1:10" x14ac:dyDescent="0.25">
      <c r="B7" s="26" t="s">
        <v>3</v>
      </c>
      <c r="C7" s="32">
        <v>2.073</v>
      </c>
      <c r="D7" s="32">
        <v>2.234</v>
      </c>
      <c r="E7" s="32">
        <v>2.218</v>
      </c>
      <c r="F7" s="32">
        <v>2.0659999999999998</v>
      </c>
      <c r="G7" s="32">
        <v>2.1230000000000002</v>
      </c>
      <c r="H7" s="32">
        <v>3.0129999999999999</v>
      </c>
      <c r="I7" s="32">
        <v>2.6880000000000002</v>
      </c>
      <c r="J7" s="33">
        <v>2.6</v>
      </c>
    </row>
    <row r="8" spans="1:10" x14ac:dyDescent="0.25">
      <c r="B8" s="26"/>
      <c r="C8" s="32"/>
      <c r="D8" s="32"/>
      <c r="E8" s="32"/>
      <c r="F8" s="32"/>
      <c r="G8" s="32"/>
      <c r="H8" s="32"/>
      <c r="I8" s="32"/>
      <c r="J8" s="33"/>
    </row>
    <row r="9" spans="1:10" x14ac:dyDescent="0.25">
      <c r="B9" s="42" t="s">
        <v>4</v>
      </c>
      <c r="C9" s="49">
        <f>'PO insee'!C9+'PO recalcculé'!C10-'PO insee'!C10</f>
        <v>108.13699999999999</v>
      </c>
      <c r="D9" s="49">
        <f>'PO insee'!D9+'PO recalcculé'!D10-'PO insee'!D10</f>
        <v>112.80109429191933</v>
      </c>
      <c r="E9" s="49">
        <f>'PO insee'!E9+'PO recalcculé'!E10-'PO insee'!E10</f>
        <v>117.17637518398065</v>
      </c>
      <c r="F9" s="49">
        <f>'PO insee'!F9+'PO recalcculé'!F10-'PO insee'!F10</f>
        <v>114.69991844938278</v>
      </c>
      <c r="G9" s="49">
        <f>'PO insee'!G9+'PO recalcculé'!G10-'PO insee'!G10</f>
        <v>124.30624116314618</v>
      </c>
      <c r="H9" s="49">
        <f>'PO insee'!H9+'PO recalcculé'!H10-'PO insee'!H10</f>
        <v>122.89185414200315</v>
      </c>
      <c r="I9" s="49">
        <f>'PO insee'!I9+'PO recalcculé'!I10-'PO insee'!I10</f>
        <v>118.53210508574271</v>
      </c>
      <c r="J9" s="49">
        <f>'PO insee'!J9+'PO recalcculé'!J10-'PO insee'!J10</f>
        <v>125.64842377713127</v>
      </c>
    </row>
    <row r="10" spans="1:10" x14ac:dyDescent="0.25">
      <c r="B10" s="42" t="s">
        <v>5</v>
      </c>
      <c r="C10" s="49">
        <v>29.98</v>
      </c>
      <c r="D10" s="34">
        <f t="shared" ref="D10:J10" si="0">C10*D$121/C$121</f>
        <v>30.813094291919334</v>
      </c>
      <c r="E10" s="34">
        <f t="shared" si="0"/>
        <v>31.818375183980663</v>
      </c>
      <c r="F10" s="34">
        <f t="shared" si="0"/>
        <v>30.327918449382782</v>
      </c>
      <c r="G10" s="34">
        <f t="shared" si="0"/>
        <v>32.811241163146171</v>
      </c>
      <c r="H10" s="34">
        <f t="shared" si="0"/>
        <v>34.719854142003172</v>
      </c>
      <c r="I10" s="34">
        <f t="shared" si="0"/>
        <v>36.977105085742721</v>
      </c>
      <c r="J10" s="35">
        <f t="shared" si="0"/>
        <v>38.198423777131275</v>
      </c>
    </row>
    <row r="11" spans="1:10" x14ac:dyDescent="0.25">
      <c r="B11" s="26" t="s">
        <v>6</v>
      </c>
      <c r="C11" s="32">
        <v>9.9909999999999997</v>
      </c>
      <c r="D11" s="32">
        <v>9.843</v>
      </c>
      <c r="E11" s="32">
        <v>9.8520000000000003</v>
      </c>
      <c r="F11" s="32">
        <v>9.0470000000000006</v>
      </c>
      <c r="G11" s="32">
        <v>9.3559999999999999</v>
      </c>
      <c r="H11" s="32">
        <v>3.4529999999999998</v>
      </c>
      <c r="I11" s="32">
        <v>0.48899999999999999</v>
      </c>
      <c r="J11" s="33">
        <v>4.8029999999999999</v>
      </c>
    </row>
    <row r="12" spans="1:10" x14ac:dyDescent="0.25">
      <c r="B12" s="26" t="s">
        <v>7</v>
      </c>
      <c r="C12" s="32">
        <v>1.319</v>
      </c>
      <c r="D12" s="32">
        <v>1.8029999999999999</v>
      </c>
      <c r="E12" s="32">
        <v>2.077</v>
      </c>
      <c r="F12" s="32">
        <v>2.1259999999999999</v>
      </c>
      <c r="G12" s="32">
        <v>2.23</v>
      </c>
      <c r="H12" s="32">
        <v>1.98</v>
      </c>
      <c r="I12" s="32">
        <v>1.78</v>
      </c>
      <c r="J12" s="33">
        <v>3.1829999999999998</v>
      </c>
    </row>
    <row r="13" spans="1:10" x14ac:dyDescent="0.25">
      <c r="B13" s="26" t="s">
        <v>8</v>
      </c>
      <c r="C13" s="32">
        <v>0.755</v>
      </c>
      <c r="D13" s="32">
        <v>0.76300000000000001</v>
      </c>
      <c r="E13" s="32">
        <v>0.77900000000000003</v>
      </c>
      <c r="F13" s="32">
        <v>0.76</v>
      </c>
      <c r="G13" s="32">
        <v>0.73699999999999999</v>
      </c>
      <c r="H13" s="32">
        <v>0.75</v>
      </c>
      <c r="I13" s="32">
        <v>0.91700000000000004</v>
      </c>
      <c r="J13" s="33">
        <v>0.97699999999999998</v>
      </c>
    </row>
    <row r="14" spans="1:10" x14ac:dyDescent="0.25">
      <c r="B14" s="26" t="s">
        <v>9</v>
      </c>
      <c r="C14" s="32">
        <v>12.125999999999999</v>
      </c>
      <c r="D14" s="32">
        <v>13.148999999999999</v>
      </c>
      <c r="E14" s="32">
        <v>13.545</v>
      </c>
      <c r="F14" s="32">
        <v>15.417</v>
      </c>
      <c r="G14" s="32">
        <v>15.326000000000001</v>
      </c>
      <c r="H14" s="32">
        <v>14.361000000000001</v>
      </c>
      <c r="I14" s="32">
        <v>14.24</v>
      </c>
      <c r="J14" s="33">
        <v>13.606</v>
      </c>
    </row>
    <row r="15" spans="1:10" x14ac:dyDescent="0.25">
      <c r="B15" s="26" t="s">
        <v>10</v>
      </c>
      <c r="C15" s="32">
        <v>4.5380000000000003</v>
      </c>
      <c r="D15" s="32">
        <v>4.601</v>
      </c>
      <c r="E15" s="32">
        <v>4.6509999999999998</v>
      </c>
      <c r="F15" s="32">
        <v>4.55</v>
      </c>
      <c r="G15" s="32">
        <v>4.774</v>
      </c>
      <c r="H15" s="32">
        <v>4.8929999999999998</v>
      </c>
      <c r="I15" s="32">
        <v>4.75</v>
      </c>
      <c r="J15" s="33">
        <v>4.7489999999999997</v>
      </c>
    </row>
    <row r="16" spans="1:10" x14ac:dyDescent="0.25">
      <c r="B16" s="26" t="s">
        <v>11</v>
      </c>
      <c r="C16" s="32">
        <v>16.925000000000001</v>
      </c>
      <c r="D16" s="32">
        <v>18.038</v>
      </c>
      <c r="E16" s="32">
        <v>19.565000000000001</v>
      </c>
      <c r="F16" s="32">
        <v>18.905000000000001</v>
      </c>
      <c r="G16" s="32">
        <v>23.44</v>
      </c>
      <c r="H16" s="32">
        <v>24.434000000000001</v>
      </c>
      <c r="I16" s="32">
        <v>19.378</v>
      </c>
      <c r="J16" s="33">
        <v>17.117999999999999</v>
      </c>
    </row>
    <row r="17" spans="2:10" s="14" customFormat="1" x14ac:dyDescent="0.25">
      <c r="B17" s="27" t="s">
        <v>100</v>
      </c>
      <c r="C17" s="37">
        <v>14.896000000000001</v>
      </c>
      <c r="D17" s="37">
        <v>15.717000000000001</v>
      </c>
      <c r="E17" s="37">
        <v>17.291</v>
      </c>
      <c r="F17" s="37">
        <v>16.905000000000001</v>
      </c>
      <c r="G17" s="37">
        <v>21.007000000000001</v>
      </c>
      <c r="H17" s="37">
        <v>21.605</v>
      </c>
      <c r="I17" s="37">
        <v>16.843</v>
      </c>
      <c r="J17" s="38">
        <v>14.663</v>
      </c>
    </row>
    <row r="18" spans="2:10" x14ac:dyDescent="0.25">
      <c r="B18" s="26" t="s">
        <v>12</v>
      </c>
      <c r="C18" s="32">
        <v>8.1780000000000008</v>
      </c>
      <c r="D18" s="32">
        <v>8.3140000000000001</v>
      </c>
      <c r="E18" s="32">
        <v>8.5190000000000001</v>
      </c>
      <c r="F18" s="32">
        <v>8.9510000000000005</v>
      </c>
      <c r="G18" s="32">
        <v>9.4290000000000003</v>
      </c>
      <c r="H18" s="32">
        <v>9.9459999999999997</v>
      </c>
      <c r="I18" s="32">
        <v>10.65</v>
      </c>
      <c r="J18" s="33">
        <v>11.286</v>
      </c>
    </row>
    <row r="19" spans="2:10" x14ac:dyDescent="0.25">
      <c r="B19" s="26" t="s">
        <v>13</v>
      </c>
      <c r="C19" s="32">
        <v>4.83</v>
      </c>
      <c r="D19" s="32">
        <v>5.0140000000000002</v>
      </c>
      <c r="E19" s="32">
        <v>5.0019999999999998</v>
      </c>
      <c r="F19" s="32">
        <v>5.4050000000000002</v>
      </c>
      <c r="G19" s="32">
        <v>5.4450000000000003</v>
      </c>
      <c r="H19" s="32">
        <v>5.4539999999999997</v>
      </c>
      <c r="I19" s="32">
        <v>5.6779999999999999</v>
      </c>
      <c r="J19" s="33">
        <v>6.2110000000000003</v>
      </c>
    </row>
    <row r="20" spans="2:10" x14ac:dyDescent="0.25">
      <c r="B20" s="26" t="s">
        <v>14</v>
      </c>
      <c r="C20" s="32">
        <v>1.0329999999999999</v>
      </c>
      <c r="D20" s="32">
        <v>1.0209999999999999</v>
      </c>
      <c r="E20" s="32">
        <v>1.361</v>
      </c>
      <c r="F20" s="32">
        <v>1.446</v>
      </c>
      <c r="G20" s="32">
        <v>1.3620000000000001</v>
      </c>
      <c r="H20" s="32">
        <v>1.4079999999999999</v>
      </c>
      <c r="I20" s="32">
        <v>1.5469999999999999</v>
      </c>
      <c r="J20" s="33">
        <v>1.728</v>
      </c>
    </row>
    <row r="21" spans="2:10" x14ac:dyDescent="0.25">
      <c r="B21" s="26" t="s">
        <v>15</v>
      </c>
      <c r="C21" s="32">
        <v>5.069</v>
      </c>
      <c r="D21" s="32">
        <v>5.3540000000000001</v>
      </c>
      <c r="E21" s="32">
        <v>5.8310000000000004</v>
      </c>
      <c r="F21" s="32">
        <v>4.6079999999999997</v>
      </c>
      <c r="G21" s="32">
        <v>5.5730000000000004</v>
      </c>
      <c r="H21" s="32">
        <v>6.54</v>
      </c>
      <c r="I21" s="32">
        <v>6.6710000000000003</v>
      </c>
      <c r="J21" s="33">
        <v>7.2210000000000001</v>
      </c>
    </row>
    <row r="22" spans="2:10" x14ac:dyDescent="0.25">
      <c r="B22" s="26" t="s">
        <v>91</v>
      </c>
      <c r="C22" s="32">
        <v>2.0030000000000001</v>
      </c>
      <c r="D22" s="32">
        <v>2.2679999999999998</v>
      </c>
      <c r="E22" s="32">
        <v>2.363</v>
      </c>
      <c r="F22" s="32">
        <v>2.101</v>
      </c>
      <c r="G22" s="32">
        <v>2.3050000000000002</v>
      </c>
      <c r="H22" s="32">
        <v>2.2309999999999999</v>
      </c>
      <c r="I22" s="32">
        <v>2.23</v>
      </c>
      <c r="J22" s="33">
        <v>1.7050000000000001</v>
      </c>
    </row>
    <row r="23" spans="2:10" x14ac:dyDescent="0.25">
      <c r="B23" s="26" t="s">
        <v>16</v>
      </c>
      <c r="C23" s="32">
        <v>2.3260000000000001</v>
      </c>
      <c r="D23" s="32">
        <v>2.3260000000000001</v>
      </c>
      <c r="E23" s="32">
        <v>2.2989999999999999</v>
      </c>
      <c r="F23" s="32">
        <v>2.0910000000000002</v>
      </c>
      <c r="G23" s="32">
        <v>2.1629999999999998</v>
      </c>
      <c r="H23" s="32">
        <v>1.891</v>
      </c>
      <c r="I23" s="32">
        <v>2.0339999999999998</v>
      </c>
      <c r="J23" s="33">
        <v>2.3620000000000001</v>
      </c>
    </row>
    <row r="24" spans="2:10" x14ac:dyDescent="0.25">
      <c r="B24" s="26" t="s">
        <v>17</v>
      </c>
      <c r="C24" s="32">
        <v>0.57099999999999995</v>
      </c>
      <c r="D24" s="32">
        <v>0.57099999999999995</v>
      </c>
      <c r="E24" s="32">
        <v>0.54400000000000004</v>
      </c>
      <c r="F24" s="32">
        <v>0.60799999999999998</v>
      </c>
      <c r="G24" s="32">
        <v>0.48299999999999998</v>
      </c>
      <c r="H24" s="32">
        <v>0.48599999999999999</v>
      </c>
      <c r="I24" s="32">
        <v>0.66300000000000003</v>
      </c>
      <c r="J24" s="33">
        <v>0.76</v>
      </c>
    </row>
    <row r="25" spans="2:10" x14ac:dyDescent="0.25">
      <c r="B25" s="26" t="s">
        <v>18</v>
      </c>
      <c r="C25" s="32">
        <v>1.4339999999999999</v>
      </c>
      <c r="D25" s="32">
        <v>1.4790000000000001</v>
      </c>
      <c r="E25" s="32">
        <v>1.5389999999999999</v>
      </c>
      <c r="F25" s="32">
        <v>0.877</v>
      </c>
      <c r="G25" s="32">
        <v>1</v>
      </c>
      <c r="H25" s="32">
        <v>1.554</v>
      </c>
      <c r="I25" s="32">
        <v>1.7070000000000001</v>
      </c>
      <c r="J25" s="33">
        <v>1.859</v>
      </c>
    </row>
    <row r="26" spans="2:10" x14ac:dyDescent="0.25">
      <c r="B26" s="26" t="s">
        <v>19</v>
      </c>
      <c r="C26" s="32">
        <v>1.492</v>
      </c>
      <c r="D26" s="32">
        <v>1.575</v>
      </c>
      <c r="E26" s="32">
        <v>1.4339999999999999</v>
      </c>
      <c r="F26" s="32">
        <v>1.8180000000000001</v>
      </c>
      <c r="G26" s="32">
        <v>1.732</v>
      </c>
      <c r="H26" s="32">
        <v>1.8420000000000001</v>
      </c>
      <c r="I26" s="32">
        <v>1.601</v>
      </c>
      <c r="J26" s="33">
        <v>1.851</v>
      </c>
    </row>
    <row r="27" spans="2:10" x14ac:dyDescent="0.25">
      <c r="B27" s="26" t="s">
        <v>20</v>
      </c>
      <c r="C27" s="32">
        <v>0.71499999999999997</v>
      </c>
      <c r="D27" s="32">
        <v>0.747</v>
      </c>
      <c r="E27" s="32">
        <v>0.70499999999999996</v>
      </c>
      <c r="F27" s="32">
        <v>0.76900000000000002</v>
      </c>
      <c r="G27" s="32">
        <v>0.71799999999999997</v>
      </c>
      <c r="H27" s="32">
        <v>0.83299999999999996</v>
      </c>
      <c r="I27" s="32">
        <v>0.85299999999999998</v>
      </c>
      <c r="J27" s="33">
        <v>0.95699999999999996</v>
      </c>
    </row>
    <row r="28" spans="2:10" x14ac:dyDescent="0.25">
      <c r="B28" s="26" t="s">
        <v>21</v>
      </c>
      <c r="C28" s="32">
        <v>0.25800000000000001</v>
      </c>
      <c r="D28" s="32">
        <v>0.23300000000000001</v>
      </c>
      <c r="E28" s="32">
        <v>0.52200000000000002</v>
      </c>
      <c r="F28" s="32">
        <v>0.60499999999999998</v>
      </c>
      <c r="G28" s="32">
        <v>0.71</v>
      </c>
      <c r="H28" s="32">
        <v>0.86799999999999999</v>
      </c>
      <c r="I28" s="32">
        <v>0.91800000000000004</v>
      </c>
      <c r="J28" s="33">
        <v>1.0209999999999999</v>
      </c>
    </row>
    <row r="29" spans="2:10" x14ac:dyDescent="0.25">
      <c r="B29" s="26" t="s">
        <v>22</v>
      </c>
      <c r="C29" s="32">
        <v>0.64</v>
      </c>
      <c r="D29" s="32">
        <v>0.64600000000000002</v>
      </c>
      <c r="E29" s="32">
        <v>0.66</v>
      </c>
      <c r="F29" s="32">
        <v>0.53500000000000003</v>
      </c>
      <c r="G29" s="32">
        <v>0.58199999999999996</v>
      </c>
      <c r="H29" s="32">
        <v>0.71399999999999997</v>
      </c>
      <c r="I29" s="32">
        <v>0.77800000000000002</v>
      </c>
      <c r="J29" s="33">
        <v>0.80900000000000005</v>
      </c>
    </row>
    <row r="30" spans="2:10" x14ac:dyDescent="0.25">
      <c r="B30" s="26" t="s">
        <v>23</v>
      </c>
      <c r="C30" s="32">
        <v>0.496</v>
      </c>
      <c r="D30" s="32">
        <v>0.496</v>
      </c>
      <c r="E30" s="32">
        <v>0.58599999999999997</v>
      </c>
      <c r="F30" s="32">
        <v>0.40899999999999997</v>
      </c>
      <c r="G30" s="32">
        <v>0.436</v>
      </c>
      <c r="H30" s="32">
        <v>0.69699999999999995</v>
      </c>
      <c r="I30" s="32">
        <v>0.80800000000000005</v>
      </c>
      <c r="J30" s="33">
        <v>1.1060000000000001</v>
      </c>
    </row>
    <row r="31" spans="2:10" x14ac:dyDescent="0.25">
      <c r="B31" s="26" t="s">
        <v>24</v>
      </c>
      <c r="C31" s="32">
        <v>0.17199999999999999</v>
      </c>
      <c r="D31" s="32">
        <v>0.40700000000000003</v>
      </c>
      <c r="E31" s="32">
        <v>0.43099999999999999</v>
      </c>
      <c r="F31" s="32">
        <v>0.50800000000000001</v>
      </c>
      <c r="G31" s="32">
        <v>0.76500000000000001</v>
      </c>
      <c r="H31" s="32">
        <v>0.998</v>
      </c>
      <c r="I31" s="32">
        <v>1.4970000000000001</v>
      </c>
      <c r="J31" s="33">
        <v>1.0489999999999999</v>
      </c>
    </row>
    <row r="32" spans="2:10" s="14" customFormat="1" x14ac:dyDescent="0.25">
      <c r="B32" s="27" t="s">
        <v>25</v>
      </c>
      <c r="C32" s="37">
        <v>9.0999999999999998E-2</v>
      </c>
      <c r="D32" s="37">
        <v>9.0999999999999998E-2</v>
      </c>
      <c r="E32" s="37">
        <v>0.1</v>
      </c>
      <c r="F32" s="37">
        <v>0.11600000000000001</v>
      </c>
      <c r="G32" s="37">
        <v>0.17100000000000001</v>
      </c>
      <c r="H32" s="37">
        <v>0.223</v>
      </c>
      <c r="I32" s="37">
        <v>0.57399999999999995</v>
      </c>
      <c r="J32" s="38">
        <v>3.7999999999999999E-2</v>
      </c>
    </row>
    <row r="33" spans="2:10" x14ac:dyDescent="0.25">
      <c r="B33" s="26" t="s">
        <v>26</v>
      </c>
      <c r="C33" s="32">
        <v>2.36</v>
      </c>
      <c r="D33" s="32">
        <v>2.34</v>
      </c>
      <c r="E33" s="32">
        <v>2.3170000000000002</v>
      </c>
      <c r="F33" s="32">
        <v>2.169</v>
      </c>
      <c r="G33" s="32">
        <v>2.3250000000000002</v>
      </c>
      <c r="H33" s="32">
        <v>2.2759999999999998</v>
      </c>
      <c r="I33" s="32">
        <v>2.0979999999999999</v>
      </c>
      <c r="J33" s="33">
        <v>2.2029999999999998</v>
      </c>
    </row>
    <row r="34" spans="2:10" s="14" customFormat="1" x14ac:dyDescent="0.25">
      <c r="B34" s="27" t="s">
        <v>25</v>
      </c>
      <c r="C34" s="37">
        <v>0.35399999999999998</v>
      </c>
      <c r="D34" s="37">
        <v>0.35399999999999998</v>
      </c>
      <c r="E34" s="37">
        <v>0.34499999999999997</v>
      </c>
      <c r="F34" s="37">
        <v>0.27800000000000002</v>
      </c>
      <c r="G34" s="37">
        <v>0.30399999999999999</v>
      </c>
      <c r="H34" s="37">
        <v>0.29299999999999998</v>
      </c>
      <c r="I34" s="37">
        <v>0.26900000000000002</v>
      </c>
      <c r="J34" s="38">
        <v>0.28199999999999997</v>
      </c>
    </row>
    <row r="35" spans="2:10" x14ac:dyDescent="0.25">
      <c r="B35" s="26" t="s">
        <v>27</v>
      </c>
      <c r="C35" s="32">
        <v>1.1459999999999999</v>
      </c>
      <c r="D35" s="32">
        <v>1.194</v>
      </c>
      <c r="E35" s="32">
        <v>1.2310000000000001</v>
      </c>
      <c r="F35" s="32">
        <v>1.2350000000000001</v>
      </c>
      <c r="G35" s="32">
        <v>1.369</v>
      </c>
      <c r="H35" s="32">
        <v>1.4810000000000001</v>
      </c>
      <c r="I35" s="32">
        <v>1.546</v>
      </c>
      <c r="J35" s="33">
        <v>1.59</v>
      </c>
    </row>
    <row r="36" spans="2:10" s="14" customFormat="1" x14ac:dyDescent="0.25">
      <c r="B36" s="27" t="s">
        <v>28</v>
      </c>
      <c r="C36" s="37">
        <v>0.40500000000000003</v>
      </c>
      <c r="D36" s="37">
        <v>0.40500000000000003</v>
      </c>
      <c r="E36" s="37">
        <v>0.41699999999999998</v>
      </c>
      <c r="F36" s="37">
        <v>0.40200000000000002</v>
      </c>
      <c r="G36" s="37">
        <v>0.48799999999999999</v>
      </c>
      <c r="H36" s="37">
        <v>0.60099999999999998</v>
      </c>
      <c r="I36" s="37">
        <v>0.626</v>
      </c>
      <c r="J36" s="38">
        <v>0.64800000000000002</v>
      </c>
    </row>
    <row r="37" spans="2:10" x14ac:dyDescent="0.25">
      <c r="B37" s="26"/>
      <c r="C37" s="32"/>
      <c r="D37" s="32"/>
      <c r="E37" s="32"/>
      <c r="F37" s="32"/>
      <c r="G37" s="32"/>
      <c r="H37" s="32"/>
      <c r="I37" s="32"/>
      <c r="J37" s="33"/>
    </row>
    <row r="38" spans="2:10" x14ac:dyDescent="0.25">
      <c r="B38" s="26" t="s">
        <v>29</v>
      </c>
      <c r="C38" s="32">
        <v>37.874000000000002</v>
      </c>
      <c r="D38" s="32">
        <v>38.418999999999997</v>
      </c>
      <c r="E38" s="32">
        <v>46.174999999999997</v>
      </c>
      <c r="F38" s="32">
        <v>45.286999999999999</v>
      </c>
      <c r="G38" s="32">
        <v>47.402999999999999</v>
      </c>
      <c r="H38" s="32">
        <v>52.143000000000001</v>
      </c>
      <c r="I38" s="32">
        <v>55.165999999999997</v>
      </c>
      <c r="J38" s="33">
        <v>57.972000000000001</v>
      </c>
    </row>
    <row r="39" spans="2:10" x14ac:dyDescent="0.25">
      <c r="B39" s="26" t="s">
        <v>30</v>
      </c>
      <c r="C39" s="32">
        <v>13.855</v>
      </c>
      <c r="D39" s="32">
        <v>13.895</v>
      </c>
      <c r="E39" s="32">
        <v>14.111000000000001</v>
      </c>
      <c r="F39" s="32">
        <v>14.537000000000001</v>
      </c>
      <c r="G39" s="32">
        <v>15.206</v>
      </c>
      <c r="H39" s="32">
        <v>15.971</v>
      </c>
      <c r="I39" s="32">
        <v>16.710999999999999</v>
      </c>
      <c r="J39" s="33">
        <v>17.315000000000001</v>
      </c>
    </row>
    <row r="40" spans="2:10" x14ac:dyDescent="0.25">
      <c r="B40" s="26" t="s">
        <v>31</v>
      </c>
      <c r="C40" s="32">
        <v>8.6989999999999998</v>
      </c>
      <c r="D40" s="32">
        <v>8.9499999999999993</v>
      </c>
      <c r="E40" s="32">
        <v>9.2680000000000007</v>
      </c>
      <c r="F40" s="32">
        <v>9.0419999999999998</v>
      </c>
      <c r="G40" s="32">
        <v>9.6419999999999995</v>
      </c>
      <c r="H40" s="32">
        <v>10.567</v>
      </c>
      <c r="I40" s="32">
        <v>11.388999999999999</v>
      </c>
      <c r="J40" s="33">
        <v>12.231</v>
      </c>
    </row>
    <row r="41" spans="2:10" x14ac:dyDescent="0.25">
      <c r="B41" s="26" t="s">
        <v>32</v>
      </c>
      <c r="C41" s="32">
        <v>1.571</v>
      </c>
      <c r="D41" s="32">
        <v>1.9059999999999999</v>
      </c>
      <c r="E41" s="32">
        <v>9.2029999999999994</v>
      </c>
      <c r="F41" s="32">
        <v>8.452</v>
      </c>
      <c r="G41" s="32">
        <v>9.109</v>
      </c>
      <c r="H41" s="32">
        <v>10.72</v>
      </c>
      <c r="I41" s="32">
        <v>11.271000000000001</v>
      </c>
      <c r="J41" s="33">
        <v>11.359</v>
      </c>
    </row>
    <row r="42" spans="2:10" x14ac:dyDescent="0.25">
      <c r="B42" s="26" t="s">
        <v>33</v>
      </c>
      <c r="C42" s="32">
        <v>5.4969999999999999</v>
      </c>
      <c r="D42" s="32">
        <v>5.7149999999999999</v>
      </c>
      <c r="E42" s="32">
        <v>5.2530000000000001</v>
      </c>
      <c r="F42" s="32">
        <v>5.4279999999999999</v>
      </c>
      <c r="G42" s="32">
        <v>5.1369999999999996</v>
      </c>
      <c r="H42" s="32">
        <v>6.1929999999999996</v>
      </c>
      <c r="I42" s="32">
        <v>6.36</v>
      </c>
      <c r="J42" s="33">
        <v>6.3</v>
      </c>
    </row>
    <row r="43" spans="2:10" x14ac:dyDescent="0.25">
      <c r="B43" s="26" t="s">
        <v>34</v>
      </c>
      <c r="C43" s="32">
        <v>2.6829999999999998</v>
      </c>
      <c r="D43" s="32">
        <v>2.6909999999999998</v>
      </c>
      <c r="E43" s="32">
        <v>2.8559999999999999</v>
      </c>
      <c r="F43" s="32">
        <v>2.4780000000000002</v>
      </c>
      <c r="G43" s="32">
        <v>2.6480000000000001</v>
      </c>
      <c r="H43" s="32">
        <v>2.6869999999999998</v>
      </c>
      <c r="I43" s="32">
        <v>2.8159999999999998</v>
      </c>
      <c r="J43" s="33">
        <v>2.9350000000000001</v>
      </c>
    </row>
    <row r="44" spans="2:10" x14ac:dyDescent="0.25">
      <c r="B44" s="26" t="s">
        <v>35</v>
      </c>
      <c r="C44" s="32">
        <v>1.9850000000000001</v>
      </c>
      <c r="D44" s="32">
        <v>2.0329999999999999</v>
      </c>
      <c r="E44" s="32">
        <v>2.0489999999999999</v>
      </c>
      <c r="F44" s="32">
        <v>1.9930000000000001</v>
      </c>
      <c r="G44" s="32">
        <v>2.1150000000000002</v>
      </c>
      <c r="H44" s="32">
        <v>2.262</v>
      </c>
      <c r="I44" s="32">
        <v>2.3690000000000002</v>
      </c>
      <c r="J44" s="33">
        <v>2.468</v>
      </c>
    </row>
    <row r="45" spans="2:10" x14ac:dyDescent="0.25">
      <c r="B45" s="26" t="s">
        <v>36</v>
      </c>
      <c r="C45" s="32">
        <v>1.48</v>
      </c>
      <c r="D45" s="32">
        <v>1.5069999999999999</v>
      </c>
      <c r="E45" s="32">
        <v>1.542</v>
      </c>
      <c r="F45" s="32">
        <v>1.3680000000000001</v>
      </c>
      <c r="G45" s="32">
        <v>1.31</v>
      </c>
      <c r="H45" s="32">
        <v>1.3919999999999999</v>
      </c>
      <c r="I45" s="32">
        <v>1.4530000000000001</v>
      </c>
      <c r="J45" s="33">
        <v>1.4970000000000001</v>
      </c>
    </row>
    <row r="46" spans="2:10" x14ac:dyDescent="0.25">
      <c r="B46" s="26" t="s">
        <v>37</v>
      </c>
      <c r="C46" s="32">
        <v>0.96599999999999997</v>
      </c>
      <c r="D46" s="32">
        <v>0.81</v>
      </c>
      <c r="E46" s="32">
        <v>0.84099999999999997</v>
      </c>
      <c r="F46" s="32">
        <v>0.79800000000000004</v>
      </c>
      <c r="G46" s="32">
        <v>0.86499999999999999</v>
      </c>
      <c r="H46" s="32">
        <v>0.93500000000000005</v>
      </c>
      <c r="I46" s="32">
        <v>0.99099999999999999</v>
      </c>
      <c r="J46" s="33">
        <v>1.468</v>
      </c>
    </row>
    <row r="47" spans="2:10" x14ac:dyDescent="0.25">
      <c r="B47" s="44" t="s">
        <v>38</v>
      </c>
      <c r="C47" s="47">
        <v>0.20100000000000001</v>
      </c>
      <c r="D47" s="47">
        <v>0.17100000000000001</v>
      </c>
      <c r="E47" s="47">
        <v>0.45</v>
      </c>
      <c r="F47" s="47">
        <v>0.64400000000000002</v>
      </c>
      <c r="G47" s="47">
        <v>0.79500000000000004</v>
      </c>
      <c r="H47" s="47">
        <v>0.82599999999999996</v>
      </c>
      <c r="I47" s="47">
        <v>0.97099999999999997</v>
      </c>
      <c r="J47" s="48">
        <v>1.0329999999999999</v>
      </c>
    </row>
    <row r="48" spans="2:10" x14ac:dyDescent="0.25">
      <c r="B48" s="46"/>
      <c r="C48" s="19"/>
      <c r="D48" s="19"/>
      <c r="E48" s="19"/>
      <c r="F48" s="19"/>
      <c r="G48" s="19"/>
      <c r="H48" s="19"/>
      <c r="I48" s="19"/>
      <c r="J48" s="19"/>
    </row>
    <row r="49" spans="2:10" x14ac:dyDescent="0.25">
      <c r="B49" s="21"/>
      <c r="C49" s="55">
        <v>2017</v>
      </c>
      <c r="D49" s="56">
        <v>2018</v>
      </c>
      <c r="E49" s="56">
        <v>2019</v>
      </c>
      <c r="F49" s="56">
        <v>2020</v>
      </c>
      <c r="G49" s="56">
        <v>2021</v>
      </c>
      <c r="H49" s="56">
        <v>2022</v>
      </c>
      <c r="I49" s="56">
        <v>2023</v>
      </c>
      <c r="J49" s="57">
        <v>2024</v>
      </c>
    </row>
    <row r="50" spans="2:10" x14ac:dyDescent="0.25">
      <c r="B50" s="53" t="s">
        <v>39</v>
      </c>
      <c r="C50" s="69">
        <f>'PO insee'!C50+'PO recalcculé'!C56-'PO insee'!C56+C54-'PO insee'!C54+C53-'PO insee'!C53</f>
        <v>67.645999999999987</v>
      </c>
      <c r="D50" s="69">
        <f>'PO insee'!D50+'PO recalcculé'!D56-'PO insee'!D56+D54-'PO insee'!D54+D53-'PO insee'!D53</f>
        <v>70.259260935531614</v>
      </c>
      <c r="E50" s="69">
        <f>'PO insee'!E50+'PO recalcculé'!E56-'PO insee'!E56+E54-'PO insee'!E54+E53-'PO insee'!E53</f>
        <v>73.120918661890542</v>
      </c>
      <c r="F50" s="69">
        <f>'PO insee'!F50+'PO recalcculé'!F56-'PO insee'!F56+F54-'PO insee'!F54+F53-'PO insee'!F53</f>
        <v>72.422960845772167</v>
      </c>
      <c r="G50" s="69">
        <f>'PO insee'!G50+'PO recalcculé'!G56-'PO insee'!G56+G54-'PO insee'!G54+G53-'PO insee'!G53</f>
        <v>75.44198327515916</v>
      </c>
      <c r="H50" s="69">
        <f>'PO insee'!H50+'PO recalcculé'!H56-'PO insee'!H56+H54-'PO insee'!H54+H53-'PO insee'!H53</f>
        <v>85.966462974122493</v>
      </c>
      <c r="I50" s="69">
        <f>'PO insee'!I50+'PO recalcculé'!I56-'PO insee'!I56+I54-'PO insee'!I54+I53-'PO insee'!I53</f>
        <v>91.785749273568172</v>
      </c>
      <c r="J50" s="69">
        <f>'PO insee'!J50+'PO recalcculé'!J56-'PO insee'!J56+J54-'PO insee'!J54+J53-'PO insee'!J53</f>
        <v>87.551348696000886</v>
      </c>
    </row>
    <row r="51" spans="2:10" x14ac:dyDescent="0.25">
      <c r="B51" s="52" t="s">
        <v>40</v>
      </c>
      <c r="C51" s="31">
        <f>'PO insee'!C51-'PO insee'!C53+'PO recalcculé'!C53</f>
        <v>33.981000000000002</v>
      </c>
      <c r="D51" s="31">
        <f>'PO insee'!D51-'PO insee'!D53+'PO recalcculé'!D53</f>
        <v>34.957353387753358</v>
      </c>
      <c r="E51" s="31">
        <f>'PO insee'!E51-'PO insee'!E53+'PO recalcculé'!E53</f>
        <v>36.474173395424586</v>
      </c>
      <c r="F51" s="31">
        <f>'PO insee'!F51-'PO insee'!F53+'PO recalcculé'!F53</f>
        <v>36.108713550882527</v>
      </c>
      <c r="G51" s="31">
        <f>'PO insee'!G51-'PO insee'!G53+'PO recalcculé'!G53</f>
        <v>37.872759029725344</v>
      </c>
      <c r="H51" s="31">
        <f>'PO insee'!H51-'PO insee'!H53+'PO recalcculé'!H53</f>
        <v>40.038203605999271</v>
      </c>
      <c r="I51" s="31">
        <f>'PO insee'!I51-'PO insee'!I53+'PO recalcculé'!I53</f>
        <v>43.578723050895832</v>
      </c>
      <c r="J51" s="31">
        <f>'PO insee'!J51-'PO insee'!J53+'PO recalcculé'!J53</f>
        <v>45.300030352391985</v>
      </c>
    </row>
    <row r="52" spans="2:10" s="14" customFormat="1" x14ac:dyDescent="0.25">
      <c r="B52" s="54" t="s">
        <v>41</v>
      </c>
      <c r="C52" s="36">
        <v>18.925999999999998</v>
      </c>
      <c r="D52" s="37">
        <v>19.484000000000002</v>
      </c>
      <c r="E52" s="37">
        <v>20.495999999999999</v>
      </c>
      <c r="F52" s="37">
        <v>20.879000000000001</v>
      </c>
      <c r="G52" s="37">
        <v>21.396000000000001</v>
      </c>
      <c r="H52" s="37">
        <v>22.603000000000002</v>
      </c>
      <c r="I52" s="37">
        <v>25.01</v>
      </c>
      <c r="J52" s="38">
        <v>26.117999999999999</v>
      </c>
    </row>
    <row r="53" spans="2:10" s="14" customFormat="1" x14ac:dyDescent="0.25">
      <c r="B53" s="73" t="s">
        <v>42</v>
      </c>
      <c r="C53" s="74">
        <v>15.055000000000003</v>
      </c>
      <c r="D53" s="75">
        <f t="shared" ref="D53:J53" si="1">C53*D$121/C$121</f>
        <v>15.47335338775336</v>
      </c>
      <c r="E53" s="75">
        <f t="shared" si="1"/>
        <v>15.978173395424584</v>
      </c>
      <c r="F53" s="75">
        <f t="shared" si="1"/>
        <v>15.229713550882519</v>
      </c>
      <c r="G53" s="75">
        <f t="shared" si="1"/>
        <v>16.476759029725343</v>
      </c>
      <c r="H53" s="75">
        <f t="shared" si="1"/>
        <v>17.435203605999266</v>
      </c>
      <c r="I53" s="75">
        <f t="shared" si="1"/>
        <v>18.56872305089583</v>
      </c>
      <c r="J53" s="75">
        <f t="shared" si="1"/>
        <v>19.182030352391983</v>
      </c>
    </row>
    <row r="54" spans="2:10" x14ac:dyDescent="0.25">
      <c r="B54" s="53" t="s">
        <v>43</v>
      </c>
      <c r="C54" s="43">
        <v>6.6589999999999998</v>
      </c>
      <c r="D54" s="34">
        <f>C54*D$121/C$121</f>
        <v>6.8440425246794812</v>
      </c>
      <c r="E54" s="34">
        <f t="shared" ref="E54:J54" si="2">D54*E$121/D$121</f>
        <v>7.0673302318254585</v>
      </c>
      <c r="F54" s="34">
        <f t="shared" si="2"/>
        <v>6.736277817026016</v>
      </c>
      <c r="G54" s="34">
        <f t="shared" si="2"/>
        <v>7.2878604037821999</v>
      </c>
      <c r="H54" s="34">
        <f t="shared" si="2"/>
        <v>7.7117914853768887</v>
      </c>
      <c r="I54" s="34">
        <f t="shared" si="2"/>
        <v>8.2131601989980254</v>
      </c>
      <c r="J54" s="34">
        <f t="shared" si="2"/>
        <v>8.4844330864548745</v>
      </c>
    </row>
    <row r="55" spans="2:10" x14ac:dyDescent="0.25">
      <c r="B55" s="52" t="s">
        <v>44</v>
      </c>
      <c r="C55" s="31">
        <v>1.58</v>
      </c>
      <c r="D55" s="32">
        <v>1.6040000000000001</v>
      </c>
      <c r="E55" s="32">
        <v>1.68</v>
      </c>
      <c r="F55" s="32">
        <v>1.7270000000000001</v>
      </c>
      <c r="G55" s="32">
        <v>1.6850000000000001</v>
      </c>
      <c r="H55" s="32">
        <v>1.887</v>
      </c>
      <c r="I55" s="32">
        <v>2.0569999999999999</v>
      </c>
      <c r="J55" s="33">
        <v>2.2120000000000002</v>
      </c>
    </row>
    <row r="56" spans="2:10" x14ac:dyDescent="0.25">
      <c r="B56" s="53" t="s">
        <v>45</v>
      </c>
      <c r="C56" s="43">
        <v>13.526</v>
      </c>
      <c r="D56" s="34">
        <f t="shared" ref="D56:J56" si="3">C56*D$121/C$121</f>
        <v>13.901865023098763</v>
      </c>
      <c r="E56" s="34">
        <f t="shared" si="3"/>
        <v>14.35541503464051</v>
      </c>
      <c r="F56" s="34">
        <f t="shared" si="3"/>
        <v>13.682969477863629</v>
      </c>
      <c r="G56" s="34">
        <f t="shared" si="3"/>
        <v>14.803363841651608</v>
      </c>
      <c r="H56" s="34">
        <f t="shared" si="3"/>
        <v>15.664467882746333</v>
      </c>
      <c r="I56" s="34">
        <f t="shared" si="3"/>
        <v>16.682866023674325</v>
      </c>
      <c r="J56" s="35">
        <f t="shared" si="3"/>
        <v>17.233885257154029</v>
      </c>
    </row>
    <row r="57" spans="2:10" x14ac:dyDescent="0.25">
      <c r="B57" s="52" t="s">
        <v>46</v>
      </c>
      <c r="C57" s="31">
        <v>0.01</v>
      </c>
      <c r="D57" s="32">
        <v>1E-3</v>
      </c>
      <c r="E57" s="32">
        <v>1.7000000000000001E-2</v>
      </c>
      <c r="F57" s="32">
        <v>0</v>
      </c>
      <c r="G57" s="32">
        <v>1E-3</v>
      </c>
      <c r="H57" s="32">
        <v>0</v>
      </c>
      <c r="I57" s="32">
        <v>0</v>
      </c>
      <c r="J57" s="33">
        <v>0</v>
      </c>
    </row>
    <row r="58" spans="2:10" x14ac:dyDescent="0.25">
      <c r="B58" s="52" t="s">
        <v>47</v>
      </c>
      <c r="C58" s="31">
        <v>3.5609999999999999</v>
      </c>
      <c r="D58" s="32">
        <v>3.7690000000000001</v>
      </c>
      <c r="E58" s="32">
        <v>3.9</v>
      </c>
      <c r="F58" s="32">
        <v>4.109</v>
      </c>
      <c r="G58" s="32">
        <v>3.6640000000000001</v>
      </c>
      <c r="H58" s="32">
        <v>4.274</v>
      </c>
      <c r="I58" s="32">
        <v>4.8099999999999996</v>
      </c>
      <c r="J58" s="33">
        <v>5.2279999999999998</v>
      </c>
    </row>
    <row r="59" spans="2:10" x14ac:dyDescent="0.25">
      <c r="B59" s="52" t="s">
        <v>48</v>
      </c>
      <c r="C59" s="31">
        <v>1.9219999999999999</v>
      </c>
      <c r="D59" s="32">
        <v>2.2909999999999999</v>
      </c>
      <c r="E59" s="32">
        <v>2.4319999999999999</v>
      </c>
      <c r="F59" s="32">
        <v>3.1269999999999998</v>
      </c>
      <c r="G59" s="32">
        <v>3.5169999999999999</v>
      </c>
      <c r="H59" s="32">
        <v>4.8449999999999998</v>
      </c>
      <c r="I59" s="32">
        <v>4.0350000000000001</v>
      </c>
      <c r="J59" s="33">
        <v>0</v>
      </c>
    </row>
    <row r="60" spans="2:10" s="14" customFormat="1" x14ac:dyDescent="0.25">
      <c r="B60" s="54" t="s">
        <v>101</v>
      </c>
      <c r="C60" s="36">
        <v>1.9219999999999999</v>
      </c>
      <c r="D60" s="37">
        <v>2.2909999999999999</v>
      </c>
      <c r="E60" s="37">
        <v>2.419</v>
      </c>
      <c r="F60" s="37">
        <v>2.988</v>
      </c>
      <c r="G60" s="37">
        <v>3.3450000000000002</v>
      </c>
      <c r="H60" s="37">
        <v>4.6609999999999996</v>
      </c>
      <c r="I60" s="37">
        <v>3.883</v>
      </c>
      <c r="J60" s="38">
        <v>0</v>
      </c>
    </row>
    <row r="61" spans="2:10" x14ac:dyDescent="0.25">
      <c r="B61" s="52" t="s">
        <v>49</v>
      </c>
      <c r="C61" s="31">
        <v>1.343</v>
      </c>
      <c r="D61" s="32">
        <v>1.137</v>
      </c>
      <c r="E61" s="32">
        <v>1.042</v>
      </c>
      <c r="F61" s="32">
        <v>1.046</v>
      </c>
      <c r="G61" s="32">
        <v>0.98699999999999999</v>
      </c>
      <c r="H61" s="32">
        <v>1.091</v>
      </c>
      <c r="I61" s="32">
        <v>1.177</v>
      </c>
      <c r="J61" s="33">
        <v>1.2709999999999999</v>
      </c>
    </row>
    <row r="62" spans="2:10" x14ac:dyDescent="0.25">
      <c r="B62" s="52" t="s">
        <v>50</v>
      </c>
      <c r="C62" s="31">
        <v>1.145</v>
      </c>
      <c r="D62" s="32">
        <v>0.97699999999999998</v>
      </c>
      <c r="E62" s="32">
        <v>0.99199999999999999</v>
      </c>
      <c r="F62" s="32">
        <v>0.999</v>
      </c>
      <c r="G62" s="32">
        <v>0.99099999999999999</v>
      </c>
      <c r="H62" s="32">
        <v>1.056</v>
      </c>
      <c r="I62" s="32">
        <v>1.1539999999999999</v>
      </c>
      <c r="J62" s="33">
        <v>1.268</v>
      </c>
    </row>
    <row r="63" spans="2:10" x14ac:dyDescent="0.25">
      <c r="B63" s="52" t="s">
        <v>51</v>
      </c>
      <c r="C63" s="31">
        <v>0.80100000000000005</v>
      </c>
      <c r="D63" s="32">
        <v>0.91600000000000004</v>
      </c>
      <c r="E63" s="32">
        <v>0.93500000000000005</v>
      </c>
      <c r="F63" s="32">
        <v>0.97199999999999998</v>
      </c>
      <c r="G63" s="32">
        <v>0.91300000000000003</v>
      </c>
      <c r="H63" s="32">
        <v>0.86399999999999999</v>
      </c>
      <c r="I63" s="32">
        <v>0.79200000000000004</v>
      </c>
      <c r="J63" s="33">
        <v>1.145</v>
      </c>
    </row>
    <row r="64" spans="2:10" x14ac:dyDescent="0.25">
      <c r="B64" s="52" t="s">
        <v>92</v>
      </c>
      <c r="C64" s="31">
        <v>0.63700000000000001</v>
      </c>
      <c r="D64" s="32">
        <v>0.83799999999999997</v>
      </c>
      <c r="E64" s="32">
        <v>0.92900000000000005</v>
      </c>
      <c r="F64" s="32">
        <v>0.96399999999999997</v>
      </c>
      <c r="G64" s="32">
        <v>0.98499999999999999</v>
      </c>
      <c r="H64" s="32">
        <v>0.94199999999999995</v>
      </c>
      <c r="I64" s="32">
        <v>1.0029999999999999</v>
      </c>
      <c r="J64" s="33">
        <v>1.0549999999999999</v>
      </c>
    </row>
    <row r="65" spans="2:10" x14ac:dyDescent="0.25">
      <c r="B65" s="52" t="s">
        <v>52</v>
      </c>
      <c r="C65" s="31">
        <v>2.5000000000000001E-2</v>
      </c>
      <c r="D65" s="32">
        <v>0.15</v>
      </c>
      <c r="E65" s="32">
        <v>0.187</v>
      </c>
      <c r="F65" s="32">
        <v>0.20100000000000001</v>
      </c>
      <c r="G65" s="32">
        <v>0.26600000000000001</v>
      </c>
      <c r="H65" s="32">
        <v>0.36699999999999999</v>
      </c>
      <c r="I65" s="32">
        <v>0.44</v>
      </c>
      <c r="J65" s="33">
        <v>0.53200000000000003</v>
      </c>
    </row>
    <row r="66" spans="2:10" x14ac:dyDescent="0.25">
      <c r="B66" s="52" t="s">
        <v>53</v>
      </c>
      <c r="C66" s="31">
        <v>0.65900000000000003</v>
      </c>
      <c r="D66" s="32">
        <v>0.65900000000000003</v>
      </c>
      <c r="E66" s="32">
        <v>0.66</v>
      </c>
      <c r="F66" s="32">
        <v>0.622</v>
      </c>
      <c r="G66" s="32">
        <v>0.57499999999999996</v>
      </c>
      <c r="H66" s="32">
        <v>0.62</v>
      </c>
      <c r="I66" s="32">
        <v>0.67100000000000004</v>
      </c>
      <c r="J66" s="33">
        <v>0.72499999999999998</v>
      </c>
    </row>
    <row r="67" spans="2:10" x14ac:dyDescent="0.25">
      <c r="B67" s="52" t="s">
        <v>54</v>
      </c>
      <c r="C67" s="31">
        <v>0.23499999999999999</v>
      </c>
      <c r="D67" s="32">
        <v>0.313</v>
      </c>
      <c r="E67" s="32">
        <v>0.83</v>
      </c>
      <c r="F67" s="32">
        <v>0.72699999999999998</v>
      </c>
      <c r="G67" s="32">
        <v>0.72799999999999998</v>
      </c>
      <c r="H67" s="32">
        <v>1.4690000000000001</v>
      </c>
      <c r="I67" s="32">
        <v>1.8680000000000001</v>
      </c>
      <c r="J67" s="33">
        <v>2.113</v>
      </c>
    </row>
    <row r="68" spans="2:10" x14ac:dyDescent="0.25">
      <c r="B68" s="52" t="s">
        <v>55</v>
      </c>
      <c r="C68" s="31"/>
      <c r="D68" s="32"/>
      <c r="E68" s="32"/>
      <c r="F68" s="32"/>
      <c r="G68" s="32"/>
      <c r="H68" s="32">
        <v>4.0129999999999999</v>
      </c>
      <c r="I68" s="32">
        <v>3.7970000000000002</v>
      </c>
      <c r="J68" s="33">
        <v>0.127</v>
      </c>
    </row>
    <row r="69" spans="2:10" x14ac:dyDescent="0.25">
      <c r="B69" s="52"/>
      <c r="C69" s="31"/>
      <c r="D69" s="32"/>
      <c r="E69" s="32"/>
      <c r="F69" s="32"/>
      <c r="G69" s="32"/>
      <c r="H69" s="32"/>
      <c r="I69" s="32"/>
      <c r="J69" s="33"/>
    </row>
    <row r="70" spans="2:10" x14ac:dyDescent="0.25">
      <c r="B70" s="53" t="s">
        <v>56</v>
      </c>
      <c r="C70" s="43">
        <f>'PO insee'!C71-'PO insee'!C75-'PO insee'!C79+'PO recalcculé'!C74+'PO recalcculé'!C78+C75-'PO insee'!C76</f>
        <v>265.29399999999998</v>
      </c>
      <c r="D70" s="43">
        <f>'PO insee'!D71-'PO insee'!D75-'PO insee'!D79+'PO recalcculé'!D74+'PO recalcculé'!D78+D75-'PO insee'!D76</f>
        <v>292.9142207340376</v>
      </c>
      <c r="E70" s="43">
        <f>'PO insee'!E71-'PO insee'!E75-'PO insee'!E79+'PO recalcculé'!E74+'PO recalcculé'!E78+E75-'PO insee'!E76</f>
        <v>300.62464565923443</v>
      </c>
      <c r="F70" s="43">
        <f>'PO insee'!F71-'PO insee'!F75-'PO insee'!F79+'PO recalcculé'!F74+'PO recalcculé'!F78+F75-'PO insee'!F76</f>
        <v>291.76319309101046</v>
      </c>
      <c r="G70" s="43">
        <f>'PO insee'!G71-'PO insee'!G75-'PO insee'!G79+'PO recalcculé'!G74+'PO recalcculé'!G78+G75-'PO insee'!G76</f>
        <v>313.07329313591202</v>
      </c>
      <c r="H70" s="43">
        <f>'PO insee'!H71-'PO insee'!H75-'PO insee'!H79+'PO recalcculé'!H74+'PO recalcculé'!H78+H75-'PO insee'!H76</f>
        <v>337.34547422307037</v>
      </c>
      <c r="I70" s="43">
        <f>'PO insee'!I71-'PO insee'!I75-'PO insee'!I79+'PO recalcculé'!I74+'PO recalcculé'!I78+I75-'PO insee'!I76</f>
        <v>357.45125489193299</v>
      </c>
      <c r="J70" s="43">
        <f>'PO insee'!J71-'PO insee'!J75-'PO insee'!J79+'PO recalcculé'!J74+'PO recalcculé'!J78+J75-'PO insee'!J76</f>
        <v>371.82849413203672</v>
      </c>
    </row>
    <row r="71" spans="2:10" x14ac:dyDescent="0.25">
      <c r="B71" s="52" t="s">
        <v>57</v>
      </c>
      <c r="C71" s="31">
        <v>99.055999999999997</v>
      </c>
      <c r="D71" s="32">
        <v>124.834</v>
      </c>
      <c r="E71" s="32">
        <v>126.024</v>
      </c>
      <c r="F71" s="32">
        <v>123.172</v>
      </c>
      <c r="G71" s="32">
        <v>128.95099999999999</v>
      </c>
      <c r="H71" s="32">
        <v>141.06399999999999</v>
      </c>
      <c r="I71" s="32">
        <v>147.44999999999999</v>
      </c>
      <c r="J71" s="33">
        <v>153.131</v>
      </c>
    </row>
    <row r="72" spans="2:10" x14ac:dyDescent="0.25">
      <c r="B72" s="52" t="s">
        <v>58</v>
      </c>
      <c r="C72" s="31">
        <v>7.0839999999999996</v>
      </c>
      <c r="D72" s="32">
        <v>7.266</v>
      </c>
      <c r="E72" s="32">
        <v>7.5049999999999999</v>
      </c>
      <c r="F72" s="32">
        <v>7.2930000000000001</v>
      </c>
      <c r="G72" s="32">
        <v>7.6849999999999996</v>
      </c>
      <c r="H72" s="32">
        <v>8.3379999999999992</v>
      </c>
      <c r="I72" s="32">
        <v>8.7270000000000003</v>
      </c>
      <c r="J72" s="33">
        <v>9.0839999999999996</v>
      </c>
    </row>
    <row r="73" spans="2:10" x14ac:dyDescent="0.25">
      <c r="B73" s="52" t="s">
        <v>59</v>
      </c>
      <c r="C73" s="31">
        <v>9.0890000000000004</v>
      </c>
      <c r="D73" s="32">
        <v>9.24</v>
      </c>
      <c r="E73" s="32">
        <v>10.718</v>
      </c>
      <c r="F73" s="32">
        <v>10.356</v>
      </c>
      <c r="G73" s="32">
        <v>11.608000000000001</v>
      </c>
      <c r="H73" s="32">
        <v>12.818</v>
      </c>
      <c r="I73" s="32">
        <v>13.44</v>
      </c>
      <c r="J73" s="33">
        <v>14.646000000000001</v>
      </c>
    </row>
    <row r="74" spans="2:10" x14ac:dyDescent="0.25">
      <c r="B74" s="53" t="s">
        <v>60</v>
      </c>
      <c r="C74" s="43">
        <v>3.6769999999999996</v>
      </c>
      <c r="D74" s="34">
        <f>C74*D$121/C$121</f>
        <v>3.779177708852147</v>
      </c>
      <c r="E74" s="34">
        <f t="shared" ref="E74:J74" si="4">D74*E$121/D$121</f>
        <v>3.9024738342727443</v>
      </c>
      <c r="F74" s="34">
        <f t="shared" si="4"/>
        <v>3.7196716523809368</v>
      </c>
      <c r="G74" s="34">
        <f t="shared" si="4"/>
        <v>4.0242472900896757</v>
      </c>
      <c r="H74" s="34">
        <f t="shared" si="4"/>
        <v>4.2583356797913838</v>
      </c>
      <c r="I74" s="34">
        <f t="shared" si="4"/>
        <v>4.5351839693220821</v>
      </c>
      <c r="J74" s="34">
        <f t="shared" si="4"/>
        <v>4.6849767921451546</v>
      </c>
    </row>
    <row r="75" spans="2:10" x14ac:dyDescent="0.25">
      <c r="B75" s="53" t="s">
        <v>61</v>
      </c>
      <c r="C75" s="43">
        <v>80.465000000000003</v>
      </c>
      <c r="D75" s="34">
        <f>C75*D$121/C$121</f>
        <v>82.700988398908919</v>
      </c>
      <c r="E75" s="34">
        <f t="shared" ref="E75:J75" si="5">D75*E$121/D$121</f>
        <v>85.399118051334369</v>
      </c>
      <c r="F75" s="34">
        <f t="shared" si="5"/>
        <v>81.398797799519215</v>
      </c>
      <c r="G75" s="34">
        <f t="shared" si="5"/>
        <v>88.063926624168019</v>
      </c>
      <c r="H75" s="34">
        <f t="shared" si="5"/>
        <v>93.186559824425828</v>
      </c>
      <c r="I75" s="34">
        <f t="shared" si="5"/>
        <v>99.244921972124402</v>
      </c>
      <c r="J75" s="34">
        <f t="shared" si="5"/>
        <v>102.5228875659396</v>
      </c>
    </row>
    <row r="76" spans="2:10" x14ac:dyDescent="0.25">
      <c r="B76" s="52" t="s">
        <v>62</v>
      </c>
      <c r="C76" s="31">
        <v>-3.7210000000000001</v>
      </c>
      <c r="D76" s="32">
        <v>-5.4480000000000004</v>
      </c>
      <c r="E76" s="32">
        <v>-6.2450000000000001</v>
      </c>
      <c r="F76" s="32">
        <v>-6.3650000000000002</v>
      </c>
      <c r="G76" s="32">
        <v>-4.9290000000000003</v>
      </c>
      <c r="H76" s="32">
        <v>-5.4950000000000001</v>
      </c>
      <c r="I76" s="32">
        <v>-6.3239999999999998</v>
      </c>
      <c r="J76" s="33">
        <v>-6.72</v>
      </c>
    </row>
    <row r="77" spans="2:10" x14ac:dyDescent="0.25">
      <c r="B77" s="52" t="s">
        <v>63</v>
      </c>
      <c r="C77" s="31">
        <v>-2.625</v>
      </c>
      <c r="D77" s="32">
        <v>-3.7879999999999998</v>
      </c>
      <c r="E77" s="32">
        <v>-2.2280000000000002</v>
      </c>
      <c r="F77" s="32">
        <v>-1.4830000000000001</v>
      </c>
      <c r="G77" s="32">
        <v>-1.7150000000000001</v>
      </c>
      <c r="H77" s="32">
        <v>-1.9950000000000001</v>
      </c>
      <c r="I77" s="32">
        <v>-2.0979999999999999</v>
      </c>
      <c r="J77" s="33">
        <v>-2.1629999999999998</v>
      </c>
    </row>
    <row r="78" spans="2:10" x14ac:dyDescent="0.25">
      <c r="B78" s="53" t="s">
        <v>64</v>
      </c>
      <c r="C78" s="43">
        <v>57.795999999999999</v>
      </c>
      <c r="D78" s="34">
        <f>C78*D$121/C$121</f>
        <v>59.402054626276509</v>
      </c>
      <c r="E78" s="34">
        <f t="shared" ref="E78:J78" si="6">D78*E$121/D$121</f>
        <v>61.340053773627297</v>
      </c>
      <c r="F78" s="34">
        <f t="shared" si="6"/>
        <v>58.46672363911032</v>
      </c>
      <c r="G78" s="34">
        <f t="shared" si="6"/>
        <v>63.254119221654321</v>
      </c>
      <c r="H78" s="34">
        <f t="shared" si="6"/>
        <v>66.933578718853099</v>
      </c>
      <c r="I78" s="34">
        <f t="shared" si="6"/>
        <v>71.285148950486558</v>
      </c>
      <c r="J78" s="34">
        <f t="shared" si="6"/>
        <v>73.639629773951967</v>
      </c>
    </row>
    <row r="79" spans="2:10" x14ac:dyDescent="0.25">
      <c r="B79" s="52" t="s">
        <v>65</v>
      </c>
      <c r="C79" s="31">
        <v>-10.836</v>
      </c>
      <c r="D79" s="32">
        <v>-10.862</v>
      </c>
      <c r="E79" s="32">
        <v>-10.882999999999999</v>
      </c>
      <c r="F79" s="32">
        <v>-5.7039999999999997</v>
      </c>
      <c r="G79" s="32">
        <v>-3.8839999999999999</v>
      </c>
      <c r="H79" s="32">
        <v>-4.8849999999999998</v>
      </c>
      <c r="I79" s="32">
        <v>-3.8340000000000001</v>
      </c>
      <c r="J79" s="33">
        <v>-4.0119999999999996</v>
      </c>
    </row>
    <row r="80" spans="2:10" x14ac:dyDescent="0.25">
      <c r="B80" s="52" t="s">
        <v>66</v>
      </c>
      <c r="C80" s="31">
        <v>-11.977</v>
      </c>
      <c r="D80" s="32">
        <v>-15.91</v>
      </c>
      <c r="E80" s="32">
        <v>-16.224</v>
      </c>
      <c r="F80" s="32">
        <v>-12.86</v>
      </c>
      <c r="G80" s="32">
        <v>-12.087999999999999</v>
      </c>
      <c r="H80" s="32">
        <v>-11.159000000000001</v>
      </c>
      <c r="I80" s="32">
        <v>-7.149</v>
      </c>
      <c r="J80" s="33">
        <v>-6.593</v>
      </c>
    </row>
    <row r="81" spans="2:10" x14ac:dyDescent="0.25">
      <c r="B81" s="52" t="s">
        <v>67</v>
      </c>
      <c r="C81" s="31">
        <v>1.1419999999999999</v>
      </c>
      <c r="D81" s="32">
        <v>1.119</v>
      </c>
      <c r="E81" s="32">
        <v>1.24</v>
      </c>
      <c r="F81" s="32">
        <v>1.171</v>
      </c>
      <c r="G81" s="32">
        <v>1.042</v>
      </c>
      <c r="H81" s="32">
        <v>1.59</v>
      </c>
      <c r="I81" s="32">
        <v>1.012</v>
      </c>
      <c r="J81" s="33">
        <v>1.1659999999999999</v>
      </c>
    </row>
    <row r="82" spans="2:10" x14ac:dyDescent="0.25">
      <c r="B82" s="52" t="s">
        <v>68</v>
      </c>
      <c r="C82" s="31">
        <v>1.2230000000000001</v>
      </c>
      <c r="D82" s="32">
        <v>1.756</v>
      </c>
      <c r="E82" s="32">
        <v>2.4380000000000002</v>
      </c>
      <c r="F82" s="32">
        <v>3.2810000000000001</v>
      </c>
      <c r="G82" s="32">
        <v>5.2750000000000004</v>
      </c>
      <c r="H82" s="32">
        <v>6.5970000000000004</v>
      </c>
      <c r="I82" s="32">
        <v>8.8970000000000002</v>
      </c>
      <c r="J82" s="33">
        <v>9.68</v>
      </c>
    </row>
    <row r="83" spans="2:10" x14ac:dyDescent="0.25">
      <c r="B83" s="52"/>
      <c r="C83" s="31"/>
      <c r="D83" s="32"/>
      <c r="E83" s="32"/>
      <c r="F83" s="32"/>
      <c r="G83" s="32"/>
      <c r="H83" s="32"/>
      <c r="I83" s="32"/>
      <c r="J83" s="33"/>
    </row>
    <row r="84" spans="2:10" x14ac:dyDescent="0.25">
      <c r="B84" s="53" t="s">
        <v>70</v>
      </c>
      <c r="C84" s="43">
        <f>'PO insee'!C85-'PO insee'!C86-'PO insee'!C87-'PO insee'!C88+'PO recalcculé'!C85+'PO recalcculé'!C86+'PO recalcculé'!C87</f>
        <v>28.629799999999999</v>
      </c>
      <c r="D84" s="49">
        <f>'PO insee'!D85-'PO insee'!D86-'PO insee'!D87-'PO insee'!D88+'PO recalcculé'!D85+'PO recalcculé'!D86+'PO recalcculé'!D87</f>
        <v>29.240002211215259</v>
      </c>
      <c r="E84" s="49">
        <f>'PO insee'!E85-'PO insee'!E86-'PO insee'!E87-'PO insee'!E88+'PO recalcculé'!E85+'PO recalcculé'!E86+'PO recalcculé'!E87</f>
        <v>29.990565552797268</v>
      </c>
      <c r="F84" s="49">
        <f>'PO insee'!F85-'PO insee'!F86-'PO insee'!F87-'PO insee'!F88+'PO recalcculé'!F85+'PO recalcculé'!F86+'PO recalcculé'!F87</f>
        <v>28.786782849270907</v>
      </c>
      <c r="G84" s="49">
        <f>'PO insee'!G85-'PO insee'!G86-'PO insee'!G87-'PO insee'!G88+'PO recalcculé'!G85+'PO recalcculé'!G86+'PO recalcculé'!G87</f>
        <v>30.94271081865233</v>
      </c>
      <c r="H84" s="49">
        <f>'PO insee'!H85-'PO insee'!H86-'PO insee'!H87-'PO insee'!H88+'PO recalcculé'!H85+'PO recalcculé'!H86+'PO recalcculé'!H87</f>
        <v>32.624074525904781</v>
      </c>
      <c r="I84" s="49">
        <f>'PO insee'!I85-'PO insee'!I86-'PO insee'!I87-'PO insee'!I88+'PO recalcculé'!I85+'PO recalcculé'!I86+'PO recalcculé'!I87</f>
        <v>34.76808282548923</v>
      </c>
      <c r="J84" s="70">
        <f>'PO insee'!J85-'PO insee'!J86-'PO insee'!J87-'PO insee'!J88+'PO recalcculé'!J85+'PO recalcculé'!J86+'PO recalcculé'!J87</f>
        <v>36.159337529088909</v>
      </c>
    </row>
    <row r="85" spans="2:10" x14ac:dyDescent="0.25">
      <c r="B85" s="58" t="s">
        <v>71</v>
      </c>
      <c r="C85" s="45">
        <v>19.311</v>
      </c>
      <c r="D85" s="34">
        <f>C85*D$121/C$121</f>
        <v>19.847620542736966</v>
      </c>
      <c r="E85" s="34">
        <f t="shared" ref="E85:J85" si="7">D85*E121/D121</f>
        <v>20.495151540288546</v>
      </c>
      <c r="F85" s="34">
        <f t="shared" si="7"/>
        <v>19.535104508873616</v>
      </c>
      <c r="G85" s="34">
        <f t="shared" si="7"/>
        <v>21.134685727201994</v>
      </c>
      <c r="H85" s="34">
        <f t="shared" si="7"/>
        <v>22.364079497539141</v>
      </c>
      <c r="I85" s="34">
        <f t="shared" si="7"/>
        <v>23.818041237851165</v>
      </c>
      <c r="J85" s="35">
        <f t="shared" si="7"/>
        <v>24.604728537697873</v>
      </c>
    </row>
    <row r="86" spans="2:10" x14ac:dyDescent="0.25">
      <c r="B86" s="58" t="s">
        <v>72</v>
      </c>
      <c r="C86" s="45">
        <v>5.0679999999999996</v>
      </c>
      <c r="D86" s="34">
        <f>C86*D$121/C$121</f>
        <v>5.208831283237064</v>
      </c>
      <c r="E86" s="34">
        <f t="shared" ref="E86:J87" si="8">D86*E$121/D$121</f>
        <v>5.3787700277656434</v>
      </c>
      <c r="F86" s="34">
        <f t="shared" si="8"/>
        <v>5.1268142328709789</v>
      </c>
      <c r="G86" s="34">
        <f t="shared" si="8"/>
        <v>5.5466100805478593</v>
      </c>
      <c r="H86" s="34">
        <f t="shared" si="8"/>
        <v>5.8692535287415648</v>
      </c>
      <c r="I86" s="34">
        <f t="shared" si="8"/>
        <v>6.2508328410455025</v>
      </c>
      <c r="J86" s="35">
        <f t="shared" si="8"/>
        <v>6.4572919180287309</v>
      </c>
    </row>
    <row r="87" spans="2:10" x14ac:dyDescent="0.25">
      <c r="B87" s="58" t="s">
        <v>93</v>
      </c>
      <c r="C87" s="45">
        <v>3.1938</v>
      </c>
      <c r="D87" s="34">
        <f>C87*D$121/C$121</f>
        <v>3.2825503852412266</v>
      </c>
      <c r="E87" s="34">
        <f t="shared" si="8"/>
        <v>3.3896439847430768</v>
      </c>
      <c r="F87" s="34">
        <f t="shared" si="8"/>
        <v>3.2308641075263087</v>
      </c>
      <c r="G87" s="34">
        <f t="shared" si="8"/>
        <v>3.4954150109024766</v>
      </c>
      <c r="H87" s="34">
        <f t="shared" si="8"/>
        <v>3.6987414996240742</v>
      </c>
      <c r="I87" s="34">
        <f t="shared" si="8"/>
        <v>3.9392087465925663</v>
      </c>
      <c r="J87" s="35">
        <f t="shared" si="8"/>
        <v>4.0693170733623045</v>
      </c>
    </row>
    <row r="88" spans="2:10" x14ac:dyDescent="0.25">
      <c r="B88" s="52"/>
      <c r="C88" s="31"/>
      <c r="D88" s="32"/>
      <c r="E88" s="32"/>
      <c r="F88" s="32"/>
      <c r="G88" s="32"/>
      <c r="H88" s="32"/>
      <c r="I88" s="32"/>
      <c r="J88" s="33"/>
    </row>
    <row r="89" spans="2:10" x14ac:dyDescent="0.25">
      <c r="B89" s="52" t="s">
        <v>75</v>
      </c>
      <c r="C89" s="31">
        <v>14.526999999999999</v>
      </c>
      <c r="D89" s="32">
        <v>14.583</v>
      </c>
      <c r="E89" s="32">
        <v>15.478</v>
      </c>
      <c r="F89" s="32">
        <v>15.365</v>
      </c>
      <c r="G89" s="32">
        <v>19.053999999999998</v>
      </c>
      <c r="H89" s="32">
        <v>18.981000000000002</v>
      </c>
      <c r="I89" s="32">
        <v>21.404</v>
      </c>
      <c r="J89" s="33">
        <v>21.474</v>
      </c>
    </row>
    <row r="90" spans="2:10" x14ac:dyDescent="0.25">
      <c r="B90" s="52" t="s">
        <v>76</v>
      </c>
      <c r="C90" s="31">
        <v>14.231</v>
      </c>
      <c r="D90" s="32">
        <v>14.311999999999999</v>
      </c>
      <c r="E90" s="32">
        <v>15.169</v>
      </c>
      <c r="F90" s="32">
        <v>14.988</v>
      </c>
      <c r="G90" s="32">
        <v>18.584</v>
      </c>
      <c r="H90" s="32">
        <v>18.512</v>
      </c>
      <c r="I90" s="32">
        <v>20.815000000000001</v>
      </c>
      <c r="J90" s="33">
        <v>20.818999999999999</v>
      </c>
    </row>
    <row r="91" spans="2:10" s="14" customFormat="1" x14ac:dyDescent="0.25">
      <c r="B91" s="54" t="s">
        <v>77</v>
      </c>
      <c r="C91" s="36">
        <v>2.4460000000000002</v>
      </c>
      <c r="D91" s="37">
        <v>2.4169999999999998</v>
      </c>
      <c r="E91" s="37">
        <v>2.9409999999999998</v>
      </c>
      <c r="F91" s="37">
        <v>2.4609999999999999</v>
      </c>
      <c r="G91" s="37">
        <v>3.8650000000000002</v>
      </c>
      <c r="H91" s="37">
        <v>3.33</v>
      </c>
      <c r="I91" s="37">
        <v>4.2510000000000003</v>
      </c>
      <c r="J91" s="38">
        <v>4.9119999999999999</v>
      </c>
    </row>
    <row r="92" spans="2:10" s="14" customFormat="1" x14ac:dyDescent="0.25">
      <c r="B92" s="59" t="s">
        <v>78</v>
      </c>
      <c r="C92" s="39">
        <v>11.785</v>
      </c>
      <c r="D92" s="40">
        <v>11.895</v>
      </c>
      <c r="E92" s="40">
        <v>12.228</v>
      </c>
      <c r="F92" s="40">
        <v>12.526999999999999</v>
      </c>
      <c r="G92" s="40">
        <v>14.718999999999999</v>
      </c>
      <c r="H92" s="40">
        <v>15.182</v>
      </c>
      <c r="I92" s="40">
        <v>16.564</v>
      </c>
      <c r="J92" s="41">
        <v>15.907</v>
      </c>
    </row>
    <row r="93" spans="2:10" x14ac:dyDescent="0.25">
      <c r="B93" s="46" t="s">
        <v>80</v>
      </c>
      <c r="C93" s="19"/>
      <c r="D93" s="19"/>
      <c r="E93" s="19"/>
      <c r="F93" s="19"/>
      <c r="G93" s="19"/>
      <c r="H93" s="19"/>
      <c r="I93" s="19"/>
      <c r="J93" s="19"/>
    </row>
    <row r="94" spans="2:10" x14ac:dyDescent="0.25">
      <c r="B94" s="21"/>
      <c r="C94" s="22">
        <v>2017</v>
      </c>
      <c r="D94" s="23">
        <v>2018</v>
      </c>
      <c r="E94" s="23">
        <v>2019</v>
      </c>
      <c r="F94" s="23">
        <v>2020</v>
      </c>
      <c r="G94" s="23">
        <v>2021</v>
      </c>
      <c r="H94" s="23">
        <v>2022</v>
      </c>
      <c r="I94" s="23">
        <v>2023</v>
      </c>
      <c r="J94" s="24">
        <v>2024</v>
      </c>
    </row>
    <row r="95" spans="2:10" x14ac:dyDescent="0.25">
      <c r="B95" s="25" t="s">
        <v>81</v>
      </c>
      <c r="C95" s="28">
        <v>429.07510000000002</v>
      </c>
      <c r="D95" s="29">
        <v>422.9873</v>
      </c>
      <c r="E95" s="29">
        <v>406.07400000000001</v>
      </c>
      <c r="F95" s="29">
        <v>390.71199999999999</v>
      </c>
      <c r="G95" s="29">
        <v>417.67500000000001</v>
      </c>
      <c r="H95" s="29">
        <v>442.26900000000001</v>
      </c>
      <c r="I95" s="29">
        <v>462.05500000000001</v>
      </c>
      <c r="J95" s="30">
        <v>482.28100000000001</v>
      </c>
    </row>
    <row r="96" spans="2:10" x14ac:dyDescent="0.25">
      <c r="B96" s="26" t="s">
        <v>82</v>
      </c>
      <c r="C96" s="31">
        <v>385.815</v>
      </c>
      <c r="D96" s="32">
        <v>379.11</v>
      </c>
      <c r="E96" s="32">
        <v>361.88799999999998</v>
      </c>
      <c r="F96" s="32">
        <v>346.09500000000003</v>
      </c>
      <c r="G96" s="32">
        <v>372.80900000000003</v>
      </c>
      <c r="H96" s="32">
        <v>395.79500000000002</v>
      </c>
      <c r="I96" s="32">
        <v>413.49</v>
      </c>
      <c r="J96" s="33">
        <v>431.065</v>
      </c>
    </row>
    <row r="97" spans="2:10" x14ac:dyDescent="0.25">
      <c r="B97" s="26" t="s">
        <v>83</v>
      </c>
      <c r="C97" s="31">
        <v>43.260100000000008</v>
      </c>
      <c r="D97" s="32">
        <v>43.877300000000005</v>
      </c>
      <c r="E97" s="32">
        <v>44.186</v>
      </c>
      <c r="F97" s="32">
        <v>44.616999999999997</v>
      </c>
      <c r="G97" s="32">
        <v>44.866</v>
      </c>
      <c r="H97" s="32">
        <v>46.473999999999997</v>
      </c>
      <c r="I97" s="32">
        <v>48.564999999999998</v>
      </c>
      <c r="J97" s="33">
        <v>51.216000000000001</v>
      </c>
    </row>
    <row r="98" spans="2:10" x14ac:dyDescent="0.25">
      <c r="B98" s="26" t="s">
        <v>80</v>
      </c>
      <c r="C98" s="31"/>
      <c r="D98" s="32"/>
      <c r="E98" s="32"/>
      <c r="F98" s="32"/>
      <c r="G98" s="32"/>
      <c r="H98" s="32"/>
      <c r="I98" s="32"/>
      <c r="J98" s="33"/>
    </row>
    <row r="99" spans="2:10" x14ac:dyDescent="0.25">
      <c r="B99" s="44" t="s">
        <v>84</v>
      </c>
      <c r="C99" s="31">
        <v>-5.6150000000000002</v>
      </c>
      <c r="D99" s="32">
        <v>-5.4640000000000004</v>
      </c>
      <c r="E99" s="32">
        <v>-3.907</v>
      </c>
      <c r="F99" s="32">
        <v>-9.7750000000000004</v>
      </c>
      <c r="G99" s="32">
        <v>-6.73</v>
      </c>
      <c r="H99" s="32">
        <v>-4.2619999999999996</v>
      </c>
      <c r="I99" s="32">
        <v>-4.4249999999999998</v>
      </c>
      <c r="J99" s="33">
        <v>-4.6210000000000004</v>
      </c>
    </row>
    <row r="100" spans="2:10" x14ac:dyDescent="0.25">
      <c r="B100" s="51" t="s">
        <v>80</v>
      </c>
      <c r="C100" s="28"/>
      <c r="D100" s="29"/>
      <c r="E100" s="29"/>
      <c r="F100" s="29"/>
      <c r="G100" s="29"/>
      <c r="H100" s="29"/>
      <c r="I100" s="29"/>
      <c r="J100" s="30"/>
    </row>
    <row r="101" spans="2:10" x14ac:dyDescent="0.25">
      <c r="B101" s="71" t="s">
        <v>85</v>
      </c>
      <c r="C101" s="60">
        <v>1116.1609000000001</v>
      </c>
      <c r="D101" s="61">
        <f>'PO insee'!D100-'PO insee'!D86-'PO insee'!D87-'PO insee'!D88-'PO insee'!D56+'PO recalcculé'!D85+'PO recalcculé'!D86+'PO recalcculé'!D87+'PO recalcculé'!D56+D10-'PO insee'!D10+D54-'PO insee'!D54+D53-'PO insee'!D53+D70-'PO insee'!D71</f>
        <v>1152.0678781727038</v>
      </c>
      <c r="E101" s="61">
        <f>'PO insee'!E100-'PO insee'!E86-'PO insee'!E87-'PO insee'!E88-'PO insee'!E56+'PO recalcculé'!E85+'PO recalcculé'!E86+'PO recalcculé'!E87+'PO recalcculé'!E56+E10-'PO insee'!E10+E54-'PO insee'!E54+E53-'PO insee'!E53+E70-'PO insee'!E71</f>
        <v>1165.7545050579029</v>
      </c>
      <c r="F101" s="61">
        <f>'PO insee'!F100-'PO insee'!F86-'PO insee'!F87-'PO insee'!F88-'PO insee'!F56+'PO recalcculé'!F85+'PO recalcculé'!F86+'PO recalcculé'!F87+'PO recalcculé'!F56+F10-'PO insee'!F10+F54-'PO insee'!F54+F53-'PO insee'!F53+F70-'PO insee'!F71</f>
        <v>1123.6338552354366</v>
      </c>
      <c r="G101" s="61">
        <f>'PO insee'!G100-'PO insee'!G86-'PO insee'!G87-'PO insee'!G88-'PO insee'!G56+'PO recalcculé'!G85+'PO recalcculé'!G86+'PO recalcculé'!G87+'PO recalcculé'!G56+G10-'PO insee'!G10+G54-'PO insee'!G54+G53-'PO insee'!G53+G70-'PO insee'!G71</f>
        <v>1215.9032283928696</v>
      </c>
      <c r="H101" s="61">
        <f>'PO insee'!H100-'PO insee'!H86-'PO insee'!H87-'PO insee'!H88-'PO insee'!H56+'PO recalcculé'!H85+'PO recalcculé'!H86+'PO recalcculé'!H87+'PO recalcculé'!H56+H10-'PO insee'!H10+H54-'PO insee'!H54+H53-'PO insee'!H53+H70-'PO insee'!H71</f>
        <v>1295.1548658651011</v>
      </c>
      <c r="I101" s="61">
        <f>'PO insee'!I100-'PO insee'!I86-'PO insee'!I87-'PO insee'!I88-'PO insee'!I56+'PO recalcculé'!I85+'PO recalcculé'!I86+'PO recalcculé'!I87+'PO recalcculé'!I56+I10-'PO insee'!I10+I54-'PO insee'!I54+I53-'PO insee'!I53+I70-'PO insee'!I71</f>
        <v>1350.5711920767335</v>
      </c>
      <c r="J101" s="61">
        <f>'PO insee'!J100-'PO insee'!J86-'PO insee'!J87-'PO insee'!J88-'PO insee'!J56+'PO recalcculé'!J85+'PO recalcculé'!J86+'PO recalcculé'!J87+'PO recalcculé'!J56+J10-'PO insee'!J10+J54-'PO insee'!J54+J53-'PO insee'!J53+J70-'PO insee'!J71</f>
        <v>1392.5436041342573</v>
      </c>
    </row>
    <row r="102" spans="2:10" x14ac:dyDescent="0.25">
      <c r="B102" s="52" t="s">
        <v>95</v>
      </c>
      <c r="C102" s="31">
        <v>-5.6150000000000002</v>
      </c>
      <c r="D102" s="32">
        <v>-5.4640000000000004</v>
      </c>
      <c r="E102" s="32">
        <v>-3.907</v>
      </c>
      <c r="F102" s="32">
        <v>-9.7750000000000004</v>
      </c>
      <c r="G102" s="32">
        <v>-6.73</v>
      </c>
      <c r="H102" s="32">
        <v>-4.2619999999999996</v>
      </c>
      <c r="I102" s="32">
        <v>-4.4249999999999998</v>
      </c>
      <c r="J102" s="33">
        <v>-4.6210000000000004</v>
      </c>
    </row>
    <row r="103" spans="2:10" x14ac:dyDescent="0.25">
      <c r="B103" s="52" t="s">
        <v>94</v>
      </c>
      <c r="C103" s="31">
        <v>-43.260100000000008</v>
      </c>
      <c r="D103" s="32">
        <v>-43.877300000000005</v>
      </c>
      <c r="E103" s="32">
        <v>-44.186</v>
      </c>
      <c r="F103" s="32">
        <v>-44.616999999999997</v>
      </c>
      <c r="G103" s="32">
        <v>-44.866</v>
      </c>
      <c r="H103" s="32">
        <v>-46.473999999999997</v>
      </c>
      <c r="I103" s="32">
        <v>-48.564999999999998</v>
      </c>
      <c r="J103" s="33">
        <v>-51.216000000000001</v>
      </c>
    </row>
    <row r="104" spans="2:10" x14ac:dyDescent="0.25">
      <c r="B104" s="52" t="s">
        <v>86</v>
      </c>
      <c r="C104" s="31">
        <v>-29.158999999999999</v>
      </c>
      <c r="D104" s="32">
        <v>-36.582000000000001</v>
      </c>
      <c r="E104" s="32">
        <v>-36.158000000000001</v>
      </c>
      <c r="F104" s="32">
        <v>-26.411999999999999</v>
      </c>
      <c r="G104" s="32">
        <v>-22.616</v>
      </c>
      <c r="H104" s="32">
        <v>-23.533999999999999</v>
      </c>
      <c r="I104" s="32">
        <v>-19.405000000000001</v>
      </c>
      <c r="J104" s="33">
        <v>-19.488</v>
      </c>
    </row>
    <row r="105" spans="2:10" s="14" customFormat="1" x14ac:dyDescent="0.25">
      <c r="B105" s="54" t="s">
        <v>87</v>
      </c>
      <c r="C105" s="36">
        <v>-14.557</v>
      </c>
      <c r="D105" s="37">
        <v>-16.884</v>
      </c>
      <c r="E105" s="37">
        <v>-17.706</v>
      </c>
      <c r="F105" s="37">
        <v>-12.069000000000001</v>
      </c>
      <c r="G105" s="37">
        <v>-8.8130000000000006</v>
      </c>
      <c r="H105" s="37">
        <v>-10.38</v>
      </c>
      <c r="I105" s="37">
        <v>-10.157999999999999</v>
      </c>
      <c r="J105" s="38">
        <v>-10.731999999999999</v>
      </c>
    </row>
    <row r="106" spans="2:10" s="14" customFormat="1" x14ac:dyDescent="0.25">
      <c r="B106" s="54" t="s">
        <v>88</v>
      </c>
      <c r="C106" s="36">
        <v>-14.602</v>
      </c>
      <c r="D106" s="37">
        <v>-19.698</v>
      </c>
      <c r="E106" s="37">
        <v>-18.452000000000002</v>
      </c>
      <c r="F106" s="37">
        <v>-14.343</v>
      </c>
      <c r="G106" s="37">
        <v>-13.803000000000001</v>
      </c>
      <c r="H106" s="37">
        <v>-13.154</v>
      </c>
      <c r="I106" s="37">
        <v>-9.2469999999999999</v>
      </c>
      <c r="J106" s="38">
        <v>-8.7560000000000002</v>
      </c>
    </row>
    <row r="107" spans="2:10" x14ac:dyDescent="0.25">
      <c r="B107" s="71" t="s">
        <v>89</v>
      </c>
      <c r="C107" s="60">
        <v>1038.1268</v>
      </c>
      <c r="D107" s="61">
        <f>D101+D102+D103+D104</f>
        <v>1066.1445781727036</v>
      </c>
      <c r="E107" s="61">
        <f t="shared" ref="E107:J107" si="9">E101+E102+E103+E104</f>
        <v>1081.5035050579031</v>
      </c>
      <c r="F107" s="61">
        <f t="shared" si="9"/>
        <v>1042.8298552354365</v>
      </c>
      <c r="G107" s="61">
        <f t="shared" si="9"/>
        <v>1141.6912283928696</v>
      </c>
      <c r="H107" s="61">
        <f t="shared" si="9"/>
        <v>1220.8848658651011</v>
      </c>
      <c r="I107" s="61">
        <f t="shared" si="9"/>
        <v>1278.1761920767335</v>
      </c>
      <c r="J107" s="62">
        <f t="shared" si="9"/>
        <v>1317.2186041342572</v>
      </c>
    </row>
    <row r="108" spans="2:10" x14ac:dyDescent="0.25">
      <c r="B108" s="72" t="s">
        <v>90</v>
      </c>
      <c r="C108" s="65">
        <f>C107/'PO recalcculé'!C121*100</f>
        <v>45.299795215826286</v>
      </c>
      <c r="D108" s="66">
        <f>D107/'PO recalcculé'!D121*100</f>
        <v>45.264554897597684</v>
      </c>
      <c r="E108" s="66">
        <f>E107/'PO recalcculé'!E121*100</f>
        <v>44.465931767234579</v>
      </c>
      <c r="F108" s="66">
        <f>F107/'PO recalcculé'!F121*100</f>
        <v>44.98298974045526</v>
      </c>
      <c r="G108" s="66">
        <f>G107/'PO recalcculé'!G121*100</f>
        <v>45.520127506491747</v>
      </c>
      <c r="H108" s="66">
        <f>H107/'PO recalcculé'!H121*100</f>
        <v>46.001742498770767</v>
      </c>
      <c r="I108" s="66">
        <f>I107/'PO recalcculé'!I121*100</f>
        <v>45.220491755534979</v>
      </c>
      <c r="J108" s="67">
        <f>J107/'PO recalcculé'!J121*100</f>
        <v>45.111771092648965</v>
      </c>
    </row>
    <row r="109" spans="2:10" x14ac:dyDescent="0.25">
      <c r="B109" s="72"/>
      <c r="C109" s="65"/>
      <c r="D109" s="66"/>
      <c r="E109" s="66"/>
      <c r="F109" s="66"/>
      <c r="G109" s="66"/>
      <c r="H109" s="66"/>
      <c r="I109" s="66"/>
      <c r="J109" s="67"/>
    </row>
    <row r="110" spans="2:10" s="15" customFormat="1" x14ac:dyDescent="0.25">
      <c r="B110" s="167" t="s">
        <v>105</v>
      </c>
      <c r="C110" s="158">
        <f>C107-'PO insee'!C106</f>
        <v>0</v>
      </c>
      <c r="D110" s="159">
        <f>D107-'PO insee'!D106</f>
        <v>8.9171781727036432</v>
      </c>
      <c r="E110" s="159">
        <f>E107-'PO insee'!E106</f>
        <v>12.350505057903092</v>
      </c>
      <c r="F110" s="159">
        <f>F107-'PO insee'!F106</f>
        <v>15.999855235436598</v>
      </c>
      <c r="G110" s="159">
        <f>G107-'PO insee'!G106</f>
        <v>33.238228392869587</v>
      </c>
      <c r="H110" s="159">
        <f>H107-'PO insee'!H106</f>
        <v>25.408865865101006</v>
      </c>
      <c r="I110" s="159">
        <f>I107-'PO insee'!I106</f>
        <v>56.883192076733621</v>
      </c>
      <c r="J110" s="160">
        <f>J107-'PO insee'!J106</f>
        <v>66.462604134257163</v>
      </c>
    </row>
    <row r="111" spans="2:10" s="15" customFormat="1" x14ac:dyDescent="0.25">
      <c r="B111" s="157" t="s">
        <v>5</v>
      </c>
      <c r="C111" s="161">
        <f>C10-'PO insee'!C10</f>
        <v>0</v>
      </c>
      <c r="D111" s="162">
        <f>D10-'PO insee'!D10</f>
        <v>-1.4599057080806688</v>
      </c>
      <c r="E111" s="162">
        <f>E10-'PO insee'!E10</f>
        <v>2.437518398066274E-2</v>
      </c>
      <c r="F111" s="162">
        <f>F10-'PO insee'!F10</f>
        <v>3.6249184493827826</v>
      </c>
      <c r="G111" s="162">
        <f>G10-'PO insee'!G10</f>
        <v>2.2472411631461711</v>
      </c>
      <c r="H111" s="162">
        <f>H10-'PO insee'!H10</f>
        <v>3.7738541420031702</v>
      </c>
      <c r="I111" s="162">
        <f>I10-'PO insee'!I10</f>
        <v>6.6881050857427198</v>
      </c>
      <c r="J111" s="163">
        <f>J10-'PO insee'!J10</f>
        <v>8.0224237771312765</v>
      </c>
    </row>
    <row r="112" spans="2:10" s="15" customFormat="1" x14ac:dyDescent="0.25">
      <c r="B112" s="157" t="s">
        <v>106</v>
      </c>
      <c r="C112" s="161">
        <f>C53-'PO insee'!C53</f>
        <v>0</v>
      </c>
      <c r="D112" s="162">
        <f>D53-'PO insee'!D53</f>
        <v>-7.6466122466420927E-3</v>
      </c>
      <c r="E112" s="162">
        <f>E53-'PO insee'!E53</f>
        <v>0.7541733954245835</v>
      </c>
      <c r="F112" s="162">
        <f>F53-'PO insee'!F53</f>
        <v>-0.26828644911748079</v>
      </c>
      <c r="G112" s="162">
        <f>G53-'PO insee'!G53</f>
        <v>2.4357590297253431</v>
      </c>
      <c r="H112" s="162">
        <f>H53-'PO insee'!H53</f>
        <v>2.7392036059992666</v>
      </c>
      <c r="I112" s="162">
        <f>I53-'PO insee'!I53</f>
        <v>2.4537230508958316</v>
      </c>
      <c r="J112" s="163">
        <f>J53-'PO insee'!J53</f>
        <v>2.3580303523919817</v>
      </c>
    </row>
    <row r="113" spans="2:10" s="15" customFormat="1" x14ac:dyDescent="0.25">
      <c r="B113" s="157" t="s">
        <v>43</v>
      </c>
      <c r="C113" s="161">
        <f>C54-'PO insee'!C54</f>
        <v>0</v>
      </c>
      <c r="D113" s="162">
        <f>D54-'PO insee'!D54</f>
        <v>1.5042524679481417E-2</v>
      </c>
      <c r="E113" s="162">
        <f>E54-'PO insee'!E54</f>
        <v>-1.3669768174541908E-2</v>
      </c>
      <c r="F113" s="162">
        <f>F54-'PO insee'!F54</f>
        <v>-0.40572218297398432</v>
      </c>
      <c r="G113" s="162">
        <f>G54-'PO insee'!G54</f>
        <v>1.3368604037822003</v>
      </c>
      <c r="H113" s="162">
        <f>H54-'PO insee'!H54</f>
        <v>1.1717914853768887</v>
      </c>
      <c r="I113" s="162">
        <f>I54-'PO insee'!I54</f>
        <v>1.1201601989980254</v>
      </c>
      <c r="J113" s="163">
        <f>J54-'PO insee'!J54</f>
        <v>0.7764330864548743</v>
      </c>
    </row>
    <row r="114" spans="2:10" s="15" customFormat="1" x14ac:dyDescent="0.25">
      <c r="B114" s="157" t="s">
        <v>45</v>
      </c>
      <c r="C114" s="161">
        <f>C56-'PO insee'!C56</f>
        <v>0</v>
      </c>
      <c r="D114" s="162">
        <f>D56-'PO insee'!D56</f>
        <v>-0.32413497690123805</v>
      </c>
      <c r="E114" s="162">
        <f>E56-'PO insee'!E56</f>
        <v>-0.83558496535949089</v>
      </c>
      <c r="F114" s="162">
        <f>F56-'PO insee'!F56</f>
        <v>-1.3030305221363712</v>
      </c>
      <c r="G114" s="162">
        <f>G56-'PO insee'!G56</f>
        <v>7.2743638416516081</v>
      </c>
      <c r="H114" s="162">
        <f>H56-'PO insee'!H56</f>
        <v>6.6624678827463324</v>
      </c>
      <c r="I114" s="162">
        <f>I56-'PO insee'!I56</f>
        <v>11.479866023674326</v>
      </c>
      <c r="J114" s="163">
        <f>J56-'PO insee'!J56</f>
        <v>13.366885257154028</v>
      </c>
    </row>
    <row r="115" spans="2:10" s="15" customFormat="1" x14ac:dyDescent="0.25">
      <c r="B115" s="157" t="s">
        <v>60</v>
      </c>
      <c r="C115" s="161">
        <f>C74-'PO insee'!C75</f>
        <v>0</v>
      </c>
      <c r="D115" s="162">
        <f>D74-'PO insee'!D75</f>
        <v>-0.37982229114785282</v>
      </c>
      <c r="E115" s="162">
        <f>E74-'PO insee'!E75</f>
        <v>-0.70152616572725579</v>
      </c>
      <c r="F115" s="162">
        <f>F74-'PO insee'!F75</f>
        <v>0.51267165238093693</v>
      </c>
      <c r="G115" s="162">
        <f>G74-'PO insee'!G75</f>
        <v>-0.67075270991032454</v>
      </c>
      <c r="H115" s="162">
        <f>H74-'PO insee'!H75</f>
        <v>0.76033567979138361</v>
      </c>
      <c r="I115" s="162">
        <f>I74-'PO insee'!I75</f>
        <v>-8.8160306779174746E-3</v>
      </c>
      <c r="J115" s="163">
        <f>J74-'PO insee'!J75</f>
        <v>0.80097679214515471</v>
      </c>
    </row>
    <row r="116" spans="2:10" s="15" customFormat="1" x14ac:dyDescent="0.25">
      <c r="B116" s="157" t="s">
        <v>61</v>
      </c>
      <c r="C116" s="161">
        <f>C75-'PO insee'!C76</f>
        <v>0</v>
      </c>
      <c r="D116" s="162">
        <f>D75-'PO insee'!D76</f>
        <v>-0.31901160109107707</v>
      </c>
      <c r="E116" s="162">
        <f>E75-'PO insee'!E76</f>
        <v>1.4731180513343674</v>
      </c>
      <c r="F116" s="162">
        <f>F75-'PO insee'!F76</f>
        <v>-0.86720220048079</v>
      </c>
      <c r="G116" s="162">
        <f>G75-'PO insee'!G76</f>
        <v>2.2199266241680249</v>
      </c>
      <c r="H116" s="162">
        <f>H75-'PO insee'!H76</f>
        <v>-2.8004401755741668</v>
      </c>
      <c r="I116" s="162">
        <f>I75-'PO insee'!I76</f>
        <v>2.3559219721244062</v>
      </c>
      <c r="J116" s="163">
        <f>J75-'PO insee'!J76</f>
        <v>6.3598875659396015</v>
      </c>
    </row>
    <row r="117" spans="2:10" s="15" customFormat="1" x14ac:dyDescent="0.25">
      <c r="B117" s="157" t="s">
        <v>64</v>
      </c>
      <c r="C117" s="161">
        <f>C78-'PO insee'!C79</f>
        <v>0</v>
      </c>
      <c r="D117" s="162">
        <f>D78-'PO insee'!D79</f>
        <v>5.0330546262765097</v>
      </c>
      <c r="E117" s="162">
        <f>E78-'PO insee'!E79</f>
        <v>1.6300537736272958</v>
      </c>
      <c r="F117" s="162">
        <f>F78-'PO insee'!F79</f>
        <v>2.423723639110321</v>
      </c>
      <c r="G117" s="162">
        <f>G78-'PO insee'!G79</f>
        <v>1.2411192216543228</v>
      </c>
      <c r="H117" s="162">
        <f>H78-'PO insee'!H79</f>
        <v>-11.092421281146898</v>
      </c>
      <c r="I117" s="162">
        <f>I78-'PO insee'!I79</f>
        <v>3.8361489504865602</v>
      </c>
      <c r="J117" s="163">
        <f>J78-'PO insee'!J79</f>
        <v>5.6416297739519621</v>
      </c>
    </row>
    <row r="118" spans="2:10" s="15" customFormat="1" x14ac:dyDescent="0.25">
      <c r="B118" s="168" t="s">
        <v>71</v>
      </c>
      <c r="C118" s="161">
        <f>C85-'PO insee'!C86</f>
        <v>0</v>
      </c>
      <c r="D118" s="162">
        <f>D85-'PO insee'!D86</f>
        <v>2.9556205427369662</v>
      </c>
      <c r="E118" s="162">
        <f>E85-'PO insee'!E86</f>
        <v>6.5671515402885454</v>
      </c>
      <c r="F118" s="162">
        <f>F85-'PO insee'!F86</f>
        <v>9.0791045088736162</v>
      </c>
      <c r="G118" s="162">
        <f>G85-'PO insee'!G86</f>
        <v>13.245685727201995</v>
      </c>
      <c r="H118" s="162">
        <f>H85-'PO insee'!H86</f>
        <v>16.896079497539141</v>
      </c>
      <c r="I118" s="162">
        <f>I85-'PO insee'!I86</f>
        <v>21.064041237851164</v>
      </c>
      <c r="J118" s="163">
        <f>J85-'PO insee'!J86</f>
        <v>21.287728537697873</v>
      </c>
    </row>
    <row r="119" spans="2:10" s="15" customFormat="1" x14ac:dyDescent="0.25">
      <c r="B119" s="168" t="s">
        <v>72</v>
      </c>
      <c r="C119" s="161">
        <f>C86-'PO insee'!C87</f>
        <v>0</v>
      </c>
      <c r="D119" s="162">
        <f>D86-'PO insee'!D87</f>
        <v>3.361831283237064</v>
      </c>
      <c r="E119" s="162">
        <f>E86-'PO insee'!E87</f>
        <v>3.3197700277656432</v>
      </c>
      <c r="F119" s="162">
        <f>F86-'PO insee'!F87</f>
        <v>3.129814232870979</v>
      </c>
      <c r="G119" s="162">
        <f>G86-'PO insee'!G87</f>
        <v>3.5216100805478594</v>
      </c>
      <c r="H119" s="162">
        <f>H86-'PO insee'!H87</f>
        <v>3.5992535287415648</v>
      </c>
      <c r="I119" s="162">
        <f>I86-'PO insee'!I87</f>
        <v>3.9548328410455027</v>
      </c>
      <c r="J119" s="163">
        <f>J86-'PO insee'!J87</f>
        <v>3.779291918028731</v>
      </c>
    </row>
    <row r="120" spans="2:10" s="15" customFormat="1" x14ac:dyDescent="0.25">
      <c r="B120" s="169" t="s">
        <v>93</v>
      </c>
      <c r="C120" s="164">
        <f>C87-'PO insee'!C88</f>
        <v>0</v>
      </c>
      <c r="D120" s="165">
        <f>D87-'PO insee'!D88</f>
        <v>4.2150385241226385E-2</v>
      </c>
      <c r="E120" s="165">
        <f>E87-'PO insee'!E88</f>
        <v>0.1326439847430767</v>
      </c>
      <c r="F120" s="165">
        <f>F87-'PO insee'!F88</f>
        <v>7.3864107526308675E-2</v>
      </c>
      <c r="G120" s="165">
        <f>G87-'PO insee'!G88</f>
        <v>0.38641501090247665</v>
      </c>
      <c r="H120" s="165">
        <f>H87-'PO insee'!H88</f>
        <v>3.6987414996240742</v>
      </c>
      <c r="I120" s="165">
        <f>I87-'PO insee'!I88</f>
        <v>3.9392087465925663</v>
      </c>
      <c r="J120" s="166">
        <f>J87-'PO insee'!J88</f>
        <v>4.0693170733623045</v>
      </c>
    </row>
    <row r="121" spans="2:10" x14ac:dyDescent="0.25">
      <c r="B121" s="44" t="s">
        <v>104</v>
      </c>
      <c r="C121" s="63">
        <v>2291.681</v>
      </c>
      <c r="D121" s="64">
        <v>2355.3629999999998</v>
      </c>
      <c r="E121" s="64">
        <v>2432.2069999999999</v>
      </c>
      <c r="F121" s="64">
        <v>2318.2759999999998</v>
      </c>
      <c r="G121" s="64">
        <v>2508.1019999999999</v>
      </c>
      <c r="H121" s="64">
        <v>2653.9969999999998</v>
      </c>
      <c r="I121" s="64">
        <v>2826.5419999999999</v>
      </c>
      <c r="J121" s="68">
        <v>2919.9</v>
      </c>
    </row>
    <row r="122" spans="2:10" x14ac:dyDescent="0.25">
      <c r="B122" s="18" t="s">
        <v>96</v>
      </c>
      <c r="C122" s="20"/>
      <c r="D122" s="20"/>
      <c r="E122" s="20"/>
      <c r="F122" s="20"/>
      <c r="G122" s="20"/>
      <c r="H122" s="20"/>
      <c r="I122" s="20"/>
      <c r="J122" s="19"/>
    </row>
    <row r="123" spans="2:10" x14ac:dyDescent="0.25">
      <c r="B123" s="18"/>
      <c r="C123" s="20"/>
      <c r="D123" s="20"/>
      <c r="E123" s="20"/>
      <c r="F123" s="20"/>
      <c r="G123" s="20"/>
      <c r="H123" s="20"/>
      <c r="I123" s="20"/>
      <c r="J123" s="19"/>
    </row>
    <row r="124" spans="2:10" x14ac:dyDescent="0.25">
      <c r="B124" s="18" t="s">
        <v>97</v>
      </c>
      <c r="C124" s="20"/>
      <c r="D124" s="20"/>
      <c r="E124" s="20"/>
      <c r="F124" s="20"/>
      <c r="G124" s="20"/>
      <c r="H124" s="20"/>
      <c r="I124" s="20"/>
      <c r="J124" s="19"/>
    </row>
    <row r="125" spans="2:10" x14ac:dyDescent="0.25">
      <c r="B125" s="18"/>
      <c r="C125" s="20"/>
      <c r="D125" s="20"/>
      <c r="E125" s="20"/>
      <c r="F125" s="20"/>
      <c r="G125" s="20"/>
      <c r="H125" s="20"/>
      <c r="I125" s="20"/>
      <c r="J125" s="19"/>
    </row>
    <row r="126" spans="2:10" x14ac:dyDescent="0.25">
      <c r="B126" s="18" t="s">
        <v>98</v>
      </c>
      <c r="C126" s="20"/>
      <c r="D126" s="20"/>
      <c r="E126" s="20"/>
      <c r="F126" s="20"/>
      <c r="G126" s="20"/>
      <c r="H126" s="20"/>
      <c r="I126" s="20"/>
      <c r="J126" s="19"/>
    </row>
    <row r="127" spans="2:10" x14ac:dyDescent="0.25">
      <c r="B127" s="18" t="s">
        <v>99</v>
      </c>
      <c r="C127" s="20"/>
      <c r="D127" s="20"/>
      <c r="E127" s="20"/>
      <c r="F127" s="20"/>
      <c r="G127" s="20"/>
      <c r="H127" s="20"/>
      <c r="I127" s="20"/>
      <c r="J127" s="19"/>
    </row>
    <row r="128" spans="2:10" x14ac:dyDescent="0.25">
      <c r="B128" s="18"/>
      <c r="C128" s="20"/>
      <c r="D128" s="20"/>
      <c r="E128" s="20"/>
      <c r="F128" s="20"/>
      <c r="G128" s="20"/>
      <c r="H128" s="20"/>
      <c r="I128" s="20"/>
      <c r="J128" s="19"/>
    </row>
    <row r="129" spans="2:10" x14ac:dyDescent="0.25">
      <c r="B129" s="18"/>
      <c r="C129" s="20"/>
      <c r="D129" s="20"/>
      <c r="E129" s="20"/>
      <c r="F129" s="20"/>
      <c r="G129" s="20"/>
      <c r="H129" s="20"/>
      <c r="I129" s="20"/>
      <c r="J129" s="19"/>
    </row>
    <row r="130" spans="2:10" x14ac:dyDescent="0.25">
      <c r="B130" s="18"/>
      <c r="C130" s="20"/>
      <c r="D130" s="20"/>
      <c r="E130" s="20"/>
      <c r="F130" s="20"/>
      <c r="G130" s="20"/>
      <c r="H130" s="20"/>
      <c r="I130" s="20"/>
      <c r="J130" s="19"/>
    </row>
    <row r="131" spans="2:10" x14ac:dyDescent="0.25">
      <c r="B131" s="18"/>
      <c r="C131" s="20"/>
      <c r="D131" s="20"/>
      <c r="E131" s="20"/>
      <c r="F131" s="20"/>
      <c r="G131" s="20"/>
      <c r="H131" s="20"/>
      <c r="I131" s="20"/>
      <c r="J131" s="19"/>
    </row>
    <row r="132" spans="2:10" x14ac:dyDescent="0.25">
      <c r="B132" s="18"/>
      <c r="C132" s="20"/>
      <c r="D132" s="20"/>
      <c r="E132" s="20"/>
      <c r="F132" s="20"/>
      <c r="G132" s="20"/>
      <c r="H132" s="20"/>
      <c r="I132" s="20"/>
      <c r="J132" s="19"/>
    </row>
    <row r="133" spans="2:10" x14ac:dyDescent="0.25">
      <c r="B133" s="18"/>
      <c r="C133" s="20"/>
      <c r="D133" s="20"/>
      <c r="E133" s="20"/>
      <c r="F133" s="20"/>
      <c r="G133" s="20"/>
      <c r="H133" s="20"/>
      <c r="I133" s="20"/>
      <c r="J133" s="19"/>
    </row>
    <row r="134" spans="2:10" x14ac:dyDescent="0.25">
      <c r="B134" s="18"/>
      <c r="C134" s="20"/>
      <c r="D134" s="20"/>
      <c r="E134" s="20"/>
      <c r="F134" s="20"/>
      <c r="G134" s="20"/>
      <c r="H134" s="20"/>
      <c r="I134" s="20"/>
      <c r="J134" s="19"/>
    </row>
    <row r="135" spans="2:10" x14ac:dyDescent="0.25">
      <c r="B135" s="18"/>
      <c r="C135" s="20"/>
      <c r="D135" s="20"/>
      <c r="E135" s="20"/>
      <c r="F135" s="20"/>
      <c r="G135" s="20"/>
      <c r="H135" s="20"/>
      <c r="I135" s="20"/>
      <c r="J135" s="19"/>
    </row>
    <row r="136" spans="2:10" x14ac:dyDescent="0.25">
      <c r="B136" s="18"/>
      <c r="C136" s="20"/>
      <c r="D136" s="20"/>
      <c r="E136" s="20"/>
      <c r="F136" s="20"/>
      <c r="G136" s="20"/>
      <c r="H136" s="20"/>
      <c r="I136" s="20"/>
      <c r="J136" s="19"/>
    </row>
    <row r="137" spans="2:10" x14ac:dyDescent="0.25">
      <c r="B137" s="18"/>
      <c r="C137" s="20"/>
      <c r="D137" s="20"/>
      <c r="E137" s="20"/>
      <c r="F137" s="20"/>
      <c r="G137" s="20"/>
      <c r="H137" s="20"/>
      <c r="I137" s="20"/>
      <c r="J137" s="19"/>
    </row>
    <row r="138" spans="2:10" x14ac:dyDescent="0.25">
      <c r="B138" s="18"/>
      <c r="C138" s="20"/>
      <c r="D138" s="20"/>
      <c r="E138" s="20"/>
      <c r="F138" s="20"/>
      <c r="G138" s="20"/>
      <c r="H138" s="20"/>
      <c r="I138" s="20"/>
      <c r="J138" s="19"/>
    </row>
    <row r="139" spans="2:10" x14ac:dyDescent="0.25">
      <c r="B139" s="18"/>
      <c r="C139" s="20"/>
      <c r="D139" s="20"/>
      <c r="E139" s="20"/>
      <c r="F139" s="20"/>
      <c r="G139" s="20"/>
      <c r="H139" s="20"/>
      <c r="I139" s="20"/>
      <c r="J139" s="19"/>
    </row>
    <row r="140" spans="2:10" x14ac:dyDescent="0.25">
      <c r="B140" s="18"/>
      <c r="C140" s="20"/>
      <c r="D140" s="20"/>
      <c r="E140" s="20"/>
      <c r="F140" s="20"/>
      <c r="G140" s="20"/>
      <c r="H140" s="20"/>
      <c r="I140" s="20"/>
      <c r="J140" s="19"/>
    </row>
    <row r="141" spans="2:10" x14ac:dyDescent="0.25">
      <c r="B141" s="18"/>
      <c r="C141" s="20"/>
      <c r="D141" s="20"/>
      <c r="E141" s="20"/>
      <c r="F141" s="20"/>
      <c r="G141" s="20"/>
      <c r="H141" s="20"/>
      <c r="I141" s="20"/>
      <c r="J141" s="19"/>
    </row>
    <row r="142" spans="2:10" x14ac:dyDescent="0.25">
      <c r="B142" s="18"/>
      <c r="C142" s="20"/>
      <c r="D142" s="20"/>
      <c r="E142" s="20"/>
      <c r="F142" s="20"/>
      <c r="G142" s="20"/>
      <c r="H142" s="20"/>
      <c r="I142" s="20"/>
      <c r="J142" s="19"/>
    </row>
    <row r="143" spans="2:10" x14ac:dyDescent="0.25">
      <c r="B143" s="18"/>
      <c r="C143" s="20"/>
      <c r="D143" s="20"/>
      <c r="E143" s="20"/>
      <c r="F143" s="20"/>
      <c r="G143" s="20"/>
      <c r="H143" s="20"/>
      <c r="I143" s="20"/>
      <c r="J143" s="19"/>
    </row>
    <row r="144" spans="2:10" x14ac:dyDescent="0.25">
      <c r="B144" s="18"/>
      <c r="C144" s="20"/>
      <c r="D144" s="20"/>
      <c r="E144" s="20"/>
      <c r="F144" s="20"/>
      <c r="G144" s="20"/>
      <c r="H144" s="20"/>
      <c r="I144" s="20"/>
      <c r="J144" s="19"/>
    </row>
    <row r="145" spans="2:10" x14ac:dyDescent="0.25">
      <c r="B145" s="18"/>
      <c r="C145" s="20"/>
      <c r="D145" s="20"/>
      <c r="E145" s="20"/>
      <c r="F145" s="20"/>
      <c r="G145" s="20"/>
      <c r="H145" s="20"/>
      <c r="I145" s="20"/>
      <c r="J145" s="19"/>
    </row>
    <row r="146" spans="2:10" x14ac:dyDescent="0.25">
      <c r="B146" s="18"/>
      <c r="C146" s="20"/>
      <c r="D146" s="20"/>
      <c r="E146" s="20"/>
      <c r="F146" s="20"/>
      <c r="G146" s="20"/>
      <c r="H146" s="20"/>
      <c r="I146" s="20"/>
      <c r="J146" s="19"/>
    </row>
    <row r="147" spans="2:10" x14ac:dyDescent="0.25">
      <c r="B147" s="18"/>
      <c r="C147" s="20"/>
      <c r="D147" s="20"/>
      <c r="E147" s="20"/>
      <c r="F147" s="20"/>
      <c r="G147" s="20"/>
      <c r="H147" s="20"/>
      <c r="I147" s="20"/>
      <c r="J147" s="19"/>
    </row>
    <row r="148" spans="2:10" x14ac:dyDescent="0.25">
      <c r="B148" s="18"/>
      <c r="C148" s="20"/>
      <c r="D148" s="20"/>
      <c r="E148" s="20"/>
      <c r="F148" s="20"/>
      <c r="G148" s="20"/>
      <c r="H148" s="20"/>
      <c r="I148" s="20"/>
      <c r="J148" s="19"/>
    </row>
    <row r="149" spans="2:10" x14ac:dyDescent="0.25">
      <c r="B149" s="18"/>
      <c r="C149" s="20"/>
      <c r="D149" s="20"/>
      <c r="E149" s="20"/>
      <c r="F149" s="20"/>
      <c r="G149" s="20"/>
      <c r="H149" s="20"/>
      <c r="I149" s="20"/>
      <c r="J149" s="19"/>
    </row>
    <row r="150" spans="2:10" x14ac:dyDescent="0.25">
      <c r="B150" s="18"/>
      <c r="C150" s="20"/>
      <c r="D150" s="20"/>
      <c r="E150" s="20"/>
      <c r="F150" s="20"/>
      <c r="G150" s="20"/>
      <c r="H150" s="20"/>
      <c r="I150" s="20"/>
      <c r="J150" s="19"/>
    </row>
    <row r="151" spans="2:10" x14ac:dyDescent="0.25">
      <c r="B151" s="18"/>
      <c r="C151" s="20"/>
      <c r="D151" s="20"/>
      <c r="E151" s="20"/>
      <c r="F151" s="20"/>
      <c r="G151" s="20"/>
      <c r="H151" s="20"/>
      <c r="I151" s="20"/>
      <c r="J151" s="19"/>
    </row>
    <row r="152" spans="2:10" x14ac:dyDescent="0.25">
      <c r="B152" s="18"/>
      <c r="C152" s="20"/>
      <c r="D152" s="20"/>
      <c r="E152" s="20"/>
      <c r="F152" s="20"/>
      <c r="G152" s="20"/>
      <c r="H152" s="20"/>
      <c r="I152" s="20"/>
      <c r="J152" s="19"/>
    </row>
    <row r="153" spans="2:10" x14ac:dyDescent="0.25">
      <c r="B153" s="18"/>
      <c r="C153" s="20"/>
      <c r="D153" s="20"/>
      <c r="E153" s="20"/>
      <c r="F153" s="20"/>
      <c r="G153" s="20"/>
      <c r="H153" s="20"/>
      <c r="I153" s="20"/>
      <c r="J153" s="19"/>
    </row>
    <row r="154" spans="2:10" x14ac:dyDescent="0.25">
      <c r="B154" s="18"/>
      <c r="C154" s="20"/>
      <c r="D154" s="20"/>
      <c r="E154" s="20"/>
      <c r="F154" s="20"/>
      <c r="G154" s="20"/>
      <c r="H154" s="20"/>
      <c r="I154" s="20"/>
      <c r="J154" s="19"/>
    </row>
    <row r="155" spans="2:10" x14ac:dyDescent="0.25">
      <c r="B155" s="18"/>
      <c r="C155" s="20"/>
      <c r="D155" s="20"/>
      <c r="E155" s="20"/>
      <c r="F155" s="20"/>
      <c r="G155" s="20"/>
      <c r="H155" s="20"/>
      <c r="I155" s="20"/>
      <c r="J155" s="19"/>
    </row>
    <row r="156" spans="2:10" x14ac:dyDescent="0.25">
      <c r="B156" s="18"/>
      <c r="C156" s="20"/>
      <c r="D156" s="20"/>
      <c r="E156" s="20"/>
      <c r="F156" s="20"/>
      <c r="G156" s="20"/>
      <c r="H156" s="20"/>
      <c r="I156" s="20"/>
      <c r="J156" s="19"/>
    </row>
    <row r="157" spans="2:10" x14ac:dyDescent="0.25">
      <c r="B157" s="18"/>
      <c r="C157" s="20"/>
      <c r="D157" s="20"/>
      <c r="E157" s="20"/>
      <c r="F157" s="20"/>
      <c r="G157" s="20"/>
      <c r="H157" s="20"/>
      <c r="I157" s="20"/>
      <c r="J157" s="19"/>
    </row>
    <row r="158" spans="2:10" x14ac:dyDescent="0.25">
      <c r="B158" s="18"/>
      <c r="C158" s="20"/>
      <c r="D158" s="20"/>
      <c r="E158" s="20"/>
      <c r="F158" s="20"/>
      <c r="G158" s="20"/>
      <c r="H158" s="20"/>
      <c r="I158" s="20"/>
      <c r="J158" s="19"/>
    </row>
    <row r="159" spans="2:10" x14ac:dyDescent="0.25">
      <c r="B159" s="18"/>
      <c r="C159" s="20"/>
      <c r="D159" s="20"/>
      <c r="E159" s="20"/>
      <c r="F159" s="20"/>
      <c r="G159" s="20"/>
      <c r="H159" s="20"/>
      <c r="I159" s="20"/>
      <c r="J159" s="19"/>
    </row>
    <row r="160" spans="2:10" x14ac:dyDescent="0.25">
      <c r="B160" s="18"/>
      <c r="C160" s="20"/>
      <c r="D160" s="20"/>
      <c r="E160" s="20"/>
      <c r="F160" s="20"/>
      <c r="G160" s="20"/>
      <c r="H160" s="20"/>
      <c r="I160" s="20"/>
      <c r="J160" s="19"/>
    </row>
    <row r="161" spans="2:10" x14ac:dyDescent="0.25">
      <c r="B161" s="18"/>
      <c r="C161" s="20"/>
      <c r="D161" s="20"/>
      <c r="E161" s="20"/>
      <c r="F161" s="20"/>
      <c r="G161" s="20"/>
      <c r="H161" s="20"/>
      <c r="I161" s="20"/>
      <c r="J161" s="19"/>
    </row>
    <row r="162" spans="2:10" x14ac:dyDescent="0.25">
      <c r="B162" s="18"/>
      <c r="C162" s="20"/>
      <c r="D162" s="20"/>
      <c r="E162" s="20"/>
      <c r="F162" s="20"/>
      <c r="G162" s="20"/>
      <c r="H162" s="20"/>
      <c r="I162" s="20"/>
      <c r="J162" s="19"/>
    </row>
    <row r="163" spans="2:10" x14ac:dyDescent="0.25">
      <c r="B163" s="18"/>
      <c r="C163" s="20"/>
      <c r="D163" s="20"/>
      <c r="E163" s="20"/>
      <c r="F163" s="20"/>
      <c r="G163" s="20"/>
      <c r="H163" s="20"/>
      <c r="I163" s="20"/>
      <c r="J163" s="19"/>
    </row>
    <row r="164" spans="2:10" x14ac:dyDescent="0.25">
      <c r="B164" s="18"/>
      <c r="C164" s="20"/>
      <c r="D164" s="20"/>
      <c r="E164" s="20"/>
      <c r="F164" s="20"/>
      <c r="G164" s="20"/>
      <c r="H164" s="20"/>
      <c r="I164" s="20"/>
      <c r="J164" s="19"/>
    </row>
    <row r="165" spans="2:10" x14ac:dyDescent="0.25">
      <c r="B165" s="18"/>
      <c r="C165" s="20"/>
      <c r="D165" s="20"/>
      <c r="E165" s="20"/>
      <c r="F165" s="20"/>
      <c r="G165" s="20"/>
      <c r="H165" s="20"/>
      <c r="I165" s="20"/>
      <c r="J165" s="19"/>
    </row>
    <row r="166" spans="2:10" x14ac:dyDescent="0.25">
      <c r="B166" s="18"/>
      <c r="C166" s="20"/>
      <c r="D166" s="20"/>
      <c r="E166" s="20"/>
      <c r="F166" s="20"/>
      <c r="G166" s="20"/>
      <c r="H166" s="20"/>
      <c r="I166" s="20"/>
      <c r="J166" s="19"/>
    </row>
    <row r="167" spans="2:10" x14ac:dyDescent="0.25">
      <c r="B167" s="18"/>
      <c r="C167" s="20"/>
      <c r="D167" s="20"/>
      <c r="E167" s="20"/>
      <c r="F167" s="20"/>
      <c r="G167" s="20"/>
      <c r="H167" s="20"/>
      <c r="I167" s="20"/>
      <c r="J167" s="19"/>
    </row>
    <row r="168" spans="2:10" x14ac:dyDescent="0.25">
      <c r="B168" s="18"/>
      <c r="C168" s="20"/>
      <c r="D168" s="20"/>
      <c r="E168" s="20"/>
      <c r="F168" s="20"/>
      <c r="G168" s="20"/>
      <c r="H168" s="20"/>
      <c r="I168" s="20"/>
      <c r="J168" s="19"/>
    </row>
    <row r="169" spans="2:10" x14ac:dyDescent="0.25">
      <c r="B169" s="18"/>
      <c r="C169" s="20"/>
      <c r="D169" s="20"/>
      <c r="E169" s="20"/>
      <c r="F169" s="20"/>
      <c r="G169" s="20"/>
      <c r="H169" s="20"/>
      <c r="I169" s="20"/>
      <c r="J169" s="19"/>
    </row>
    <row r="170" spans="2:10" x14ac:dyDescent="0.25">
      <c r="B170" s="18"/>
      <c r="C170" s="20"/>
      <c r="D170" s="20"/>
      <c r="E170" s="20"/>
      <c r="F170" s="20"/>
      <c r="G170" s="20"/>
      <c r="H170" s="20"/>
      <c r="I170" s="20"/>
      <c r="J170" s="19"/>
    </row>
    <row r="171" spans="2:10" x14ac:dyDescent="0.25">
      <c r="B171" s="18"/>
      <c r="C171" s="20"/>
      <c r="D171" s="20"/>
      <c r="E171" s="20"/>
      <c r="F171" s="20"/>
      <c r="G171" s="20"/>
      <c r="H171" s="20"/>
      <c r="I171" s="20"/>
      <c r="J171" s="19"/>
    </row>
    <row r="172" spans="2:10" x14ac:dyDescent="0.25">
      <c r="B172" s="18"/>
      <c r="C172" s="20"/>
      <c r="D172" s="20"/>
      <c r="E172" s="20"/>
      <c r="F172" s="20"/>
      <c r="G172" s="20"/>
      <c r="H172" s="20"/>
      <c r="I172" s="20"/>
      <c r="J172" s="19"/>
    </row>
    <row r="173" spans="2:10" x14ac:dyDescent="0.25">
      <c r="B173" s="18"/>
      <c r="C173" s="20"/>
      <c r="D173" s="20"/>
      <c r="E173" s="20"/>
      <c r="F173" s="20"/>
      <c r="G173" s="20"/>
      <c r="H173" s="20"/>
      <c r="I173" s="20"/>
      <c r="J173" s="19"/>
    </row>
    <row r="174" spans="2:10" x14ac:dyDescent="0.25">
      <c r="B174" s="18"/>
      <c r="C174" s="20"/>
      <c r="D174" s="20"/>
      <c r="E174" s="20"/>
      <c r="F174" s="20"/>
      <c r="G174" s="20"/>
      <c r="H174" s="20"/>
      <c r="I174" s="20"/>
      <c r="J174" s="19"/>
    </row>
    <row r="175" spans="2:10" x14ac:dyDescent="0.25">
      <c r="B175" s="18"/>
      <c r="C175" s="20"/>
      <c r="D175" s="20"/>
      <c r="E175" s="20"/>
      <c r="F175" s="20"/>
      <c r="G175" s="20"/>
      <c r="H175" s="20"/>
      <c r="I175" s="20"/>
      <c r="J175" s="19"/>
    </row>
    <row r="176" spans="2:10" x14ac:dyDescent="0.25">
      <c r="B176" s="18"/>
      <c r="C176" s="20"/>
      <c r="D176" s="20"/>
      <c r="E176" s="20"/>
      <c r="F176" s="20"/>
      <c r="G176" s="20"/>
      <c r="H176" s="20"/>
      <c r="I176" s="20"/>
      <c r="J176" s="19"/>
    </row>
    <row r="177" spans="2:10" x14ac:dyDescent="0.25">
      <c r="B177" s="18"/>
      <c r="C177" s="20"/>
      <c r="D177" s="20"/>
      <c r="E177" s="20"/>
      <c r="F177" s="20"/>
      <c r="G177" s="20"/>
      <c r="H177" s="20"/>
      <c r="I177" s="20"/>
      <c r="J177" s="19"/>
    </row>
    <row r="178" spans="2:10" x14ac:dyDescent="0.25">
      <c r="B178" s="18"/>
      <c r="C178" s="20"/>
      <c r="D178" s="20"/>
      <c r="E178" s="20"/>
      <c r="F178" s="20"/>
      <c r="G178" s="20"/>
      <c r="H178" s="20"/>
      <c r="I178" s="20"/>
      <c r="J178" s="19"/>
    </row>
    <row r="179" spans="2:10" x14ac:dyDescent="0.25">
      <c r="B179" s="18"/>
      <c r="C179" s="20"/>
      <c r="D179" s="20"/>
      <c r="E179" s="20"/>
      <c r="F179" s="20"/>
      <c r="G179" s="20"/>
      <c r="H179" s="20"/>
      <c r="I179" s="20"/>
      <c r="J179" s="19"/>
    </row>
    <row r="180" spans="2:10" x14ac:dyDescent="0.25">
      <c r="B180" s="18"/>
      <c r="C180" s="20"/>
      <c r="D180" s="20"/>
      <c r="E180" s="20"/>
      <c r="F180" s="20"/>
      <c r="G180" s="20"/>
      <c r="H180" s="20"/>
      <c r="I180" s="20"/>
      <c r="J180" s="19"/>
    </row>
    <row r="181" spans="2:10" x14ac:dyDescent="0.25">
      <c r="B181" s="18"/>
      <c r="C181" s="20"/>
      <c r="D181" s="20"/>
      <c r="E181" s="20"/>
      <c r="F181" s="20"/>
      <c r="G181" s="20"/>
      <c r="H181" s="20"/>
      <c r="I181" s="20"/>
      <c r="J181" s="19"/>
    </row>
    <row r="182" spans="2:10" x14ac:dyDescent="0.25">
      <c r="B182" s="18"/>
      <c r="C182" s="20"/>
      <c r="D182" s="20"/>
      <c r="E182" s="20"/>
      <c r="F182" s="20"/>
      <c r="G182" s="20"/>
      <c r="H182" s="20"/>
      <c r="I182" s="20"/>
      <c r="J182" s="19"/>
    </row>
    <row r="183" spans="2:10" x14ac:dyDescent="0.25">
      <c r="B183" s="18"/>
      <c r="C183" s="20"/>
      <c r="D183" s="20"/>
      <c r="E183" s="20"/>
      <c r="F183" s="20"/>
      <c r="G183" s="20"/>
      <c r="H183" s="20"/>
      <c r="I183" s="20"/>
      <c r="J183" s="19"/>
    </row>
    <row r="184" spans="2:10" x14ac:dyDescent="0.25">
      <c r="B184" s="18"/>
      <c r="C184" s="20"/>
      <c r="D184" s="20"/>
      <c r="E184" s="20"/>
      <c r="F184" s="20"/>
      <c r="G184" s="20"/>
      <c r="H184" s="20"/>
      <c r="I184" s="20"/>
      <c r="J184" s="19"/>
    </row>
    <row r="185" spans="2:10" x14ac:dyDescent="0.25">
      <c r="B185" s="18"/>
      <c r="C185" s="20"/>
      <c r="D185" s="20"/>
      <c r="E185" s="20"/>
      <c r="F185" s="20"/>
      <c r="G185" s="20"/>
      <c r="H185" s="20"/>
      <c r="I185" s="20"/>
      <c r="J185" s="19"/>
    </row>
    <row r="186" spans="2:10" x14ac:dyDescent="0.25">
      <c r="B186" s="18"/>
      <c r="C186" s="20"/>
      <c r="D186" s="20"/>
      <c r="E186" s="20"/>
      <c r="F186" s="20"/>
      <c r="G186" s="20"/>
      <c r="H186" s="20"/>
      <c r="I186" s="20"/>
      <c r="J186" s="19"/>
    </row>
    <row r="187" spans="2:10" x14ac:dyDescent="0.25">
      <c r="B187" s="18"/>
      <c r="C187" s="20"/>
      <c r="D187" s="20"/>
      <c r="E187" s="20"/>
      <c r="F187" s="20"/>
      <c r="G187" s="20"/>
      <c r="H187" s="20"/>
      <c r="I187" s="20"/>
      <c r="J187" s="19"/>
    </row>
    <row r="188" spans="2:10" x14ac:dyDescent="0.25">
      <c r="B188" s="18"/>
      <c r="C188" s="20"/>
      <c r="D188" s="20"/>
      <c r="E188" s="20"/>
      <c r="F188" s="20"/>
      <c r="G188" s="20"/>
      <c r="H188" s="20"/>
      <c r="I188" s="20"/>
      <c r="J188" s="19"/>
    </row>
    <row r="189" spans="2:10" x14ac:dyDescent="0.25">
      <c r="B189" s="18"/>
      <c r="C189" s="20"/>
      <c r="D189" s="20"/>
      <c r="E189" s="20"/>
      <c r="F189" s="20"/>
      <c r="G189" s="20"/>
      <c r="H189" s="20"/>
      <c r="I189" s="20"/>
      <c r="J189" s="19"/>
    </row>
    <row r="190" spans="2:10" x14ac:dyDescent="0.25">
      <c r="B190" s="18"/>
      <c r="C190" s="20"/>
      <c r="D190" s="20"/>
      <c r="E190" s="20"/>
      <c r="F190" s="20"/>
      <c r="G190" s="20"/>
      <c r="H190" s="20"/>
      <c r="I190" s="20"/>
      <c r="J190" s="19"/>
    </row>
    <row r="191" spans="2:10" x14ac:dyDescent="0.25">
      <c r="B191" s="18"/>
      <c r="C191" s="20"/>
      <c r="D191" s="20"/>
      <c r="E191" s="20"/>
      <c r="F191" s="20"/>
      <c r="G191" s="20"/>
      <c r="H191" s="20"/>
      <c r="I191" s="20"/>
      <c r="J191" s="19"/>
    </row>
    <row r="192" spans="2:10" x14ac:dyDescent="0.25">
      <c r="B192" s="18"/>
      <c r="C192" s="20"/>
      <c r="D192" s="20"/>
      <c r="E192" s="20"/>
      <c r="F192" s="20"/>
      <c r="G192" s="20"/>
      <c r="H192" s="20"/>
      <c r="I192" s="20"/>
      <c r="J192" s="19"/>
    </row>
    <row r="193" spans="2:10" x14ac:dyDescent="0.25">
      <c r="B193" s="18"/>
      <c r="C193" s="20"/>
      <c r="D193" s="20"/>
      <c r="E193" s="20"/>
      <c r="F193" s="20"/>
      <c r="G193" s="20"/>
      <c r="H193" s="20"/>
      <c r="I193" s="20"/>
      <c r="J193" s="19"/>
    </row>
    <row r="194" spans="2:10" x14ac:dyDescent="0.25">
      <c r="B194" s="18"/>
      <c r="C194" s="20"/>
      <c r="D194" s="20"/>
      <c r="E194" s="20"/>
      <c r="F194" s="20"/>
      <c r="G194" s="20"/>
      <c r="H194" s="20"/>
      <c r="I194" s="20"/>
      <c r="J194" s="19"/>
    </row>
    <row r="195" spans="2:10" x14ac:dyDescent="0.25">
      <c r="B195" s="18"/>
      <c r="C195" s="20"/>
      <c r="D195" s="20"/>
      <c r="E195" s="20"/>
      <c r="F195" s="20"/>
      <c r="G195" s="20"/>
      <c r="H195" s="20"/>
      <c r="I195" s="20"/>
      <c r="J195" s="19"/>
    </row>
    <row r="196" spans="2:10" x14ac:dyDescent="0.25">
      <c r="B196" s="18"/>
      <c r="C196" s="20"/>
      <c r="D196" s="20"/>
      <c r="E196" s="20"/>
      <c r="F196" s="20"/>
      <c r="G196" s="20"/>
      <c r="H196" s="20"/>
      <c r="I196" s="20"/>
      <c r="J196" s="19"/>
    </row>
    <row r="197" spans="2:10" x14ac:dyDescent="0.25">
      <c r="B197" s="18"/>
      <c r="C197" s="20"/>
      <c r="D197" s="20"/>
      <c r="E197" s="20"/>
      <c r="F197" s="20"/>
      <c r="G197" s="20"/>
      <c r="H197" s="20"/>
      <c r="I197" s="20"/>
      <c r="J197" s="19"/>
    </row>
    <row r="198" spans="2:10" x14ac:dyDescent="0.25">
      <c r="B198" s="18"/>
      <c r="C198" s="20"/>
      <c r="D198" s="20"/>
      <c r="E198" s="20"/>
      <c r="F198" s="20"/>
      <c r="G198" s="20"/>
      <c r="H198" s="20"/>
      <c r="I198" s="20"/>
      <c r="J198" s="19"/>
    </row>
    <row r="199" spans="2:10" x14ac:dyDescent="0.25">
      <c r="B199" s="18"/>
      <c r="C199" s="20"/>
      <c r="D199" s="20"/>
      <c r="E199" s="20"/>
      <c r="F199" s="20"/>
      <c r="G199" s="20"/>
      <c r="H199" s="20"/>
      <c r="I199" s="20"/>
      <c r="J199" s="19"/>
    </row>
    <row r="200" spans="2:10" x14ac:dyDescent="0.25">
      <c r="B200" s="18"/>
      <c r="C200" s="20"/>
      <c r="D200" s="20"/>
      <c r="E200" s="20"/>
      <c r="F200" s="20"/>
      <c r="G200" s="20"/>
      <c r="H200" s="20"/>
      <c r="I200" s="20"/>
      <c r="J200" s="19"/>
    </row>
    <row r="201" spans="2:10" x14ac:dyDescent="0.25">
      <c r="B201" s="18"/>
      <c r="C201" s="20"/>
      <c r="D201" s="20"/>
      <c r="E201" s="20"/>
      <c r="F201" s="20"/>
      <c r="G201" s="20"/>
      <c r="H201" s="20"/>
      <c r="I201" s="20"/>
      <c r="J201" s="19"/>
    </row>
    <row r="202" spans="2:10" x14ac:dyDescent="0.25">
      <c r="B202" s="18"/>
      <c r="C202" s="20"/>
      <c r="D202" s="20"/>
      <c r="E202" s="20"/>
      <c r="F202" s="20"/>
      <c r="G202" s="20"/>
      <c r="H202" s="20"/>
      <c r="I202" s="20"/>
      <c r="J202" s="19"/>
    </row>
    <row r="203" spans="2:10" x14ac:dyDescent="0.25">
      <c r="B203" s="18"/>
      <c r="C203" s="20"/>
      <c r="D203" s="20"/>
      <c r="E203" s="20"/>
      <c r="F203" s="20"/>
      <c r="G203" s="20"/>
      <c r="H203" s="20"/>
      <c r="I203" s="20"/>
      <c r="J203" s="19"/>
    </row>
    <row r="204" spans="2:10" x14ac:dyDescent="0.25">
      <c r="B204" s="18"/>
      <c r="C204" s="20"/>
      <c r="D204" s="20"/>
      <c r="E204" s="20"/>
      <c r="F204" s="20"/>
      <c r="G204" s="20"/>
      <c r="H204" s="20"/>
      <c r="I204" s="20"/>
      <c r="J204" s="19"/>
    </row>
    <row r="205" spans="2:10" x14ac:dyDescent="0.25">
      <c r="B205" s="18"/>
      <c r="C205" s="20"/>
      <c r="D205" s="20"/>
      <c r="E205" s="20"/>
      <c r="F205" s="20"/>
      <c r="G205" s="20"/>
      <c r="H205" s="20"/>
      <c r="I205" s="20"/>
      <c r="J205" s="19"/>
    </row>
    <row r="206" spans="2:10" x14ac:dyDescent="0.25">
      <c r="B206" s="18"/>
      <c r="C206" s="20"/>
      <c r="D206" s="20"/>
      <c r="E206" s="20"/>
      <c r="F206" s="20"/>
      <c r="G206" s="20"/>
      <c r="H206" s="20"/>
      <c r="I206" s="20"/>
      <c r="J206" s="19"/>
    </row>
    <row r="207" spans="2:10" x14ac:dyDescent="0.25">
      <c r="B207" s="18"/>
      <c r="C207" s="20"/>
      <c r="D207" s="20"/>
      <c r="E207" s="20"/>
      <c r="F207" s="20"/>
      <c r="G207" s="20"/>
      <c r="H207" s="20"/>
      <c r="I207" s="20"/>
      <c r="J207" s="19"/>
    </row>
    <row r="208" spans="2:10" x14ac:dyDescent="0.25">
      <c r="B208" s="18"/>
      <c r="C208" s="20"/>
      <c r="D208" s="20"/>
      <c r="E208" s="20"/>
      <c r="F208" s="20"/>
      <c r="G208" s="20"/>
      <c r="H208" s="20"/>
      <c r="I208" s="20"/>
      <c r="J208" s="19"/>
    </row>
    <row r="209" spans="2:10" x14ac:dyDescent="0.25">
      <c r="B209" s="18"/>
      <c r="C209" s="20"/>
      <c r="D209" s="20"/>
      <c r="E209" s="20"/>
      <c r="F209" s="20"/>
      <c r="G209" s="20"/>
      <c r="H209" s="20"/>
      <c r="I209" s="20"/>
      <c r="J209" s="19"/>
    </row>
    <row r="210" spans="2:10" x14ac:dyDescent="0.25">
      <c r="B210" s="18"/>
      <c r="C210" s="20"/>
      <c r="D210" s="20"/>
      <c r="E210" s="20"/>
      <c r="F210" s="20"/>
      <c r="G210" s="20"/>
      <c r="H210" s="20"/>
      <c r="I210" s="20"/>
      <c r="J210" s="19"/>
    </row>
    <row r="211" spans="2:10" x14ac:dyDescent="0.25">
      <c r="B211" s="18"/>
      <c r="C211" s="20"/>
      <c r="D211" s="20"/>
      <c r="E211" s="20"/>
      <c r="F211" s="20"/>
      <c r="G211" s="20"/>
      <c r="H211" s="20"/>
      <c r="I211" s="20"/>
      <c r="J211" s="19"/>
    </row>
    <row r="212" spans="2:10" x14ac:dyDescent="0.25">
      <c r="B212" s="18"/>
      <c r="C212" s="20"/>
      <c r="D212" s="20"/>
      <c r="E212" s="20"/>
      <c r="F212" s="20"/>
      <c r="G212" s="20"/>
      <c r="H212" s="20"/>
      <c r="I212" s="20"/>
      <c r="J212" s="19"/>
    </row>
    <row r="213" spans="2:10" x14ac:dyDescent="0.25">
      <c r="B213" s="18"/>
      <c r="C213" s="20"/>
      <c r="D213" s="20"/>
      <c r="E213" s="20"/>
      <c r="F213" s="20"/>
      <c r="G213" s="20"/>
      <c r="H213" s="20"/>
      <c r="I213" s="20"/>
      <c r="J213" s="19"/>
    </row>
    <row r="214" spans="2:10" x14ac:dyDescent="0.25">
      <c r="B214" s="18"/>
      <c r="C214" s="20"/>
      <c r="D214" s="20"/>
      <c r="E214" s="20"/>
      <c r="F214" s="20"/>
      <c r="G214" s="20"/>
      <c r="H214" s="20"/>
      <c r="I214" s="20"/>
      <c r="J214" s="19"/>
    </row>
    <row r="215" spans="2:10" x14ac:dyDescent="0.25">
      <c r="B215" s="18"/>
      <c r="C215" s="20"/>
      <c r="D215" s="20"/>
      <c r="E215" s="20"/>
      <c r="F215" s="20"/>
      <c r="G215" s="20"/>
      <c r="H215" s="20"/>
      <c r="I215" s="20"/>
      <c r="J215" s="19"/>
    </row>
    <row r="216" spans="2:10" x14ac:dyDescent="0.25">
      <c r="B216" s="18"/>
      <c r="C216" s="20"/>
      <c r="D216" s="20"/>
      <c r="E216" s="20"/>
      <c r="F216" s="20"/>
      <c r="G216" s="20"/>
      <c r="H216" s="20"/>
      <c r="I216" s="20"/>
      <c r="J216" s="19"/>
    </row>
    <row r="217" spans="2:10" x14ac:dyDescent="0.25">
      <c r="B217" s="18"/>
      <c r="C217" s="20"/>
      <c r="D217" s="20"/>
      <c r="E217" s="20"/>
      <c r="F217" s="20"/>
      <c r="G217" s="20"/>
      <c r="H217" s="20"/>
      <c r="I217" s="20"/>
      <c r="J217" s="19"/>
    </row>
    <row r="218" spans="2:10" x14ac:dyDescent="0.25">
      <c r="B218" s="18"/>
      <c r="C218" s="20"/>
      <c r="D218" s="20"/>
      <c r="E218" s="20"/>
      <c r="F218" s="20"/>
      <c r="G218" s="20"/>
      <c r="H218" s="20"/>
      <c r="I218" s="20"/>
      <c r="J218" s="19"/>
    </row>
    <row r="219" spans="2:10" x14ac:dyDescent="0.25">
      <c r="B219" s="18"/>
      <c r="C219" s="20"/>
      <c r="D219" s="20"/>
      <c r="E219" s="20"/>
      <c r="F219" s="20"/>
      <c r="G219" s="20"/>
      <c r="H219" s="20"/>
      <c r="I219" s="20"/>
      <c r="J219" s="19"/>
    </row>
    <row r="220" spans="2:10" x14ac:dyDescent="0.25">
      <c r="B220" s="18"/>
      <c r="C220" s="20"/>
      <c r="D220" s="20"/>
      <c r="E220" s="20"/>
      <c r="F220" s="20"/>
      <c r="G220" s="20"/>
      <c r="H220" s="20"/>
      <c r="I220" s="20"/>
      <c r="J220" s="19"/>
    </row>
    <row r="221" spans="2:10" x14ac:dyDescent="0.25">
      <c r="B221" s="18"/>
      <c r="C221" s="20"/>
      <c r="D221" s="20"/>
      <c r="E221" s="20"/>
      <c r="F221" s="20"/>
      <c r="G221" s="20"/>
      <c r="H221" s="20"/>
      <c r="I221" s="20"/>
      <c r="J221" s="19"/>
    </row>
    <row r="222" spans="2:10" x14ac:dyDescent="0.25">
      <c r="B222" s="18"/>
      <c r="C222" s="20"/>
      <c r="D222" s="20"/>
      <c r="E222" s="20"/>
      <c r="F222" s="20"/>
      <c r="G222" s="20"/>
      <c r="H222" s="20"/>
      <c r="I222" s="20"/>
      <c r="J222" s="19"/>
    </row>
    <row r="223" spans="2:10" x14ac:dyDescent="0.25">
      <c r="B223" s="18"/>
      <c r="C223" s="20"/>
      <c r="D223" s="20"/>
      <c r="E223" s="20"/>
      <c r="F223" s="20"/>
      <c r="G223" s="20"/>
      <c r="H223" s="20"/>
      <c r="I223" s="20"/>
      <c r="J223" s="19"/>
    </row>
    <row r="224" spans="2:10" x14ac:dyDescent="0.25">
      <c r="B224" s="18"/>
      <c r="C224" s="20"/>
      <c r="D224" s="20"/>
      <c r="E224" s="20"/>
      <c r="F224" s="20"/>
      <c r="G224" s="20"/>
      <c r="H224" s="20"/>
      <c r="I224" s="20"/>
      <c r="J224" s="19"/>
    </row>
    <row r="225" spans="2:10" x14ac:dyDescent="0.25">
      <c r="B225" s="18"/>
      <c r="C225" s="20"/>
      <c r="D225" s="20"/>
      <c r="E225" s="20"/>
      <c r="F225" s="20"/>
      <c r="G225" s="20"/>
      <c r="H225" s="20"/>
      <c r="I225" s="20"/>
      <c r="J225" s="19"/>
    </row>
    <row r="226" spans="2:10" x14ac:dyDescent="0.25">
      <c r="B226" s="18"/>
      <c r="C226" s="20"/>
      <c r="D226" s="20"/>
      <c r="E226" s="20"/>
      <c r="F226" s="20"/>
      <c r="G226" s="20"/>
      <c r="H226" s="20"/>
      <c r="I226" s="20"/>
      <c r="J226" s="19"/>
    </row>
    <row r="227" spans="2:10" x14ac:dyDescent="0.25">
      <c r="B227" s="18"/>
      <c r="C227" s="20"/>
      <c r="D227" s="20"/>
      <c r="E227" s="20"/>
      <c r="F227" s="20"/>
      <c r="G227" s="20"/>
      <c r="H227" s="20"/>
      <c r="I227" s="20"/>
      <c r="J227" s="19"/>
    </row>
    <row r="228" spans="2:10" x14ac:dyDescent="0.25">
      <c r="B228" s="18"/>
      <c r="C228" s="20"/>
      <c r="D228" s="20"/>
      <c r="E228" s="20"/>
      <c r="F228" s="20"/>
      <c r="G228" s="20"/>
      <c r="H228" s="20"/>
      <c r="I228" s="20"/>
      <c r="J228" s="19"/>
    </row>
    <row r="229" spans="2:10" x14ac:dyDescent="0.25">
      <c r="B229" s="18"/>
      <c r="C229" s="20"/>
      <c r="D229" s="20"/>
      <c r="E229" s="20"/>
      <c r="F229" s="20"/>
      <c r="G229" s="20"/>
      <c r="H229" s="20"/>
      <c r="I229" s="20"/>
      <c r="J229" s="19"/>
    </row>
    <row r="230" spans="2:10" x14ac:dyDescent="0.25">
      <c r="B230" s="18"/>
      <c r="C230" s="20"/>
      <c r="D230" s="20"/>
      <c r="E230" s="20"/>
      <c r="F230" s="20"/>
      <c r="G230" s="20"/>
      <c r="H230" s="20"/>
      <c r="I230" s="20"/>
      <c r="J230" s="19"/>
    </row>
    <row r="231" spans="2:10" x14ac:dyDescent="0.25">
      <c r="B231" s="18"/>
      <c r="C231" s="20"/>
      <c r="D231" s="20"/>
      <c r="E231" s="20"/>
      <c r="F231" s="20"/>
      <c r="G231" s="20"/>
      <c r="H231" s="20"/>
      <c r="I231" s="20"/>
      <c r="J231" s="19"/>
    </row>
    <row r="232" spans="2:10" x14ac:dyDescent="0.25">
      <c r="B232" s="18"/>
      <c r="C232" s="20"/>
      <c r="D232" s="20"/>
      <c r="E232" s="20"/>
      <c r="F232" s="20"/>
      <c r="G232" s="20"/>
      <c r="H232" s="20"/>
      <c r="I232" s="20"/>
      <c r="J232" s="19"/>
    </row>
    <row r="233" spans="2:10" x14ac:dyDescent="0.25">
      <c r="B233" s="18"/>
      <c r="C233" s="20"/>
      <c r="D233" s="20"/>
      <c r="E233" s="20"/>
      <c r="F233" s="20"/>
      <c r="G233" s="20"/>
      <c r="H233" s="20"/>
      <c r="I233" s="20"/>
      <c r="J233" s="19"/>
    </row>
    <row r="234" spans="2:10" x14ac:dyDescent="0.25">
      <c r="B234" s="18"/>
      <c r="C234" s="20"/>
      <c r="D234" s="20"/>
      <c r="E234" s="20"/>
      <c r="F234" s="20"/>
      <c r="G234" s="20"/>
      <c r="H234" s="20"/>
      <c r="I234" s="20"/>
      <c r="J234" s="19"/>
    </row>
    <row r="235" spans="2:10" x14ac:dyDescent="0.25">
      <c r="B235" s="18"/>
      <c r="C235" s="20"/>
      <c r="D235" s="20"/>
      <c r="E235" s="20"/>
      <c r="F235" s="20"/>
      <c r="G235" s="20"/>
      <c r="H235" s="20"/>
      <c r="I235" s="20"/>
      <c r="J235" s="19"/>
    </row>
    <row r="236" spans="2:10" x14ac:dyDescent="0.25">
      <c r="B236" s="18"/>
      <c r="C236" s="20"/>
      <c r="D236" s="20"/>
      <c r="E236" s="20"/>
      <c r="F236" s="20"/>
      <c r="G236" s="20"/>
      <c r="H236" s="20"/>
      <c r="I236" s="20"/>
      <c r="J236" s="19"/>
    </row>
    <row r="237" spans="2:10" x14ac:dyDescent="0.25">
      <c r="B237" s="18"/>
      <c r="C237" s="20"/>
      <c r="D237" s="20"/>
      <c r="E237" s="20"/>
      <c r="F237" s="20"/>
      <c r="G237" s="20"/>
      <c r="H237" s="20"/>
      <c r="I237" s="20"/>
      <c r="J237" s="19"/>
    </row>
    <row r="238" spans="2:10" x14ac:dyDescent="0.25">
      <c r="B238" s="18"/>
      <c r="C238" s="20"/>
      <c r="D238" s="20"/>
      <c r="E238" s="20"/>
      <c r="F238" s="20"/>
      <c r="G238" s="20"/>
      <c r="H238" s="20"/>
      <c r="I238" s="20"/>
      <c r="J238" s="19"/>
    </row>
    <row r="239" spans="2:10" x14ac:dyDescent="0.25">
      <c r="B239" s="18"/>
      <c r="C239" s="20"/>
      <c r="D239" s="20"/>
      <c r="E239" s="20"/>
      <c r="F239" s="20"/>
      <c r="G239" s="20"/>
      <c r="H239" s="20"/>
      <c r="I239" s="20"/>
      <c r="J239" s="19"/>
    </row>
    <row r="240" spans="2:10" x14ac:dyDescent="0.25">
      <c r="B240" s="18"/>
      <c r="C240" s="20"/>
      <c r="D240" s="20"/>
      <c r="E240" s="20"/>
      <c r="F240" s="20"/>
      <c r="G240" s="20"/>
      <c r="H240" s="20"/>
      <c r="I240" s="20"/>
      <c r="J240" s="19"/>
    </row>
    <row r="241" spans="2:10" x14ac:dyDescent="0.25">
      <c r="B241" s="18"/>
      <c r="C241" s="20"/>
      <c r="D241" s="20"/>
      <c r="E241" s="20"/>
      <c r="F241" s="20"/>
      <c r="G241" s="20"/>
      <c r="H241" s="20"/>
      <c r="I241" s="20"/>
      <c r="J241" s="19"/>
    </row>
    <row r="242" spans="2:10" x14ac:dyDescent="0.25">
      <c r="B242" s="18"/>
      <c r="C242" s="20"/>
      <c r="D242" s="20"/>
      <c r="E242" s="20"/>
      <c r="F242" s="20"/>
      <c r="G242" s="20"/>
      <c r="H242" s="20"/>
      <c r="I242" s="20"/>
      <c r="J242" s="19"/>
    </row>
    <row r="243" spans="2:10" x14ac:dyDescent="0.25">
      <c r="B243" s="18"/>
      <c r="C243" s="20"/>
      <c r="D243" s="20"/>
      <c r="E243" s="20"/>
      <c r="F243" s="20"/>
      <c r="G243" s="20"/>
      <c r="H243" s="20"/>
      <c r="I243" s="20"/>
      <c r="J243" s="19"/>
    </row>
    <row r="244" spans="2:10" x14ac:dyDescent="0.25">
      <c r="B244" s="18"/>
      <c r="C244" s="20"/>
      <c r="D244" s="20"/>
      <c r="E244" s="20"/>
      <c r="F244" s="20"/>
      <c r="G244" s="20"/>
      <c r="H244" s="20"/>
      <c r="I244" s="20"/>
      <c r="J244" s="19"/>
    </row>
    <row r="245" spans="2:10" x14ac:dyDescent="0.25">
      <c r="B245" s="18"/>
      <c r="C245" s="20"/>
      <c r="D245" s="20"/>
      <c r="E245" s="20"/>
      <c r="F245" s="20"/>
      <c r="G245" s="20"/>
      <c r="H245" s="20"/>
      <c r="I245" s="20"/>
      <c r="J245" s="19"/>
    </row>
    <row r="246" spans="2:10" x14ac:dyDescent="0.25">
      <c r="B246" s="18"/>
      <c r="C246" s="20"/>
      <c r="D246" s="20"/>
      <c r="E246" s="20"/>
      <c r="F246" s="20"/>
      <c r="G246" s="20"/>
      <c r="H246" s="20"/>
      <c r="I246" s="20"/>
      <c r="J246" s="19"/>
    </row>
    <row r="247" spans="2:10" x14ac:dyDescent="0.25">
      <c r="B247" s="18"/>
      <c r="C247" s="20"/>
      <c r="D247" s="20"/>
      <c r="E247" s="20"/>
      <c r="F247" s="20"/>
      <c r="G247" s="20"/>
      <c r="H247" s="20"/>
      <c r="I247" s="20"/>
      <c r="J247" s="19"/>
    </row>
    <row r="248" spans="2:10" x14ac:dyDescent="0.25">
      <c r="B248" s="18"/>
      <c r="C248" s="20"/>
      <c r="D248" s="20"/>
      <c r="E248" s="20"/>
      <c r="F248" s="20"/>
      <c r="G248" s="20"/>
      <c r="H248" s="20"/>
      <c r="I248" s="20"/>
      <c r="J248" s="19"/>
    </row>
    <row r="249" spans="2:10" x14ac:dyDescent="0.25">
      <c r="B249" s="18"/>
      <c r="C249" s="20"/>
      <c r="D249" s="20"/>
      <c r="E249" s="20"/>
      <c r="F249" s="20"/>
      <c r="G249" s="20"/>
      <c r="H249" s="20"/>
      <c r="I249" s="20"/>
      <c r="J249" s="19"/>
    </row>
    <row r="250" spans="2:10" x14ac:dyDescent="0.25">
      <c r="B250" s="18"/>
      <c r="C250" s="20"/>
      <c r="D250" s="20"/>
      <c r="E250" s="20"/>
      <c r="F250" s="20"/>
      <c r="G250" s="20"/>
      <c r="H250" s="20"/>
      <c r="I250" s="20"/>
      <c r="J250" s="19"/>
    </row>
    <row r="251" spans="2:10" x14ac:dyDescent="0.25">
      <c r="B251" s="18"/>
      <c r="C251" s="20"/>
      <c r="D251" s="20"/>
      <c r="E251" s="20"/>
      <c r="F251" s="20"/>
      <c r="G251" s="20"/>
      <c r="H251" s="20"/>
      <c r="I251" s="20"/>
      <c r="J251" s="19"/>
    </row>
    <row r="252" spans="2:10" x14ac:dyDescent="0.25">
      <c r="B252" s="18"/>
      <c r="C252" s="20"/>
      <c r="D252" s="20"/>
      <c r="E252" s="20"/>
      <c r="F252" s="20"/>
      <c r="G252" s="20"/>
      <c r="H252" s="20"/>
      <c r="I252" s="20"/>
      <c r="J252" s="19"/>
    </row>
    <row r="253" spans="2:10" x14ac:dyDescent="0.25">
      <c r="B253" s="18"/>
      <c r="C253" s="20"/>
      <c r="D253" s="20"/>
      <c r="E253" s="20"/>
      <c r="F253" s="20"/>
      <c r="G253" s="20"/>
      <c r="H253" s="20"/>
      <c r="I253" s="20"/>
      <c r="J253" s="19"/>
    </row>
    <row r="254" spans="2:10" x14ac:dyDescent="0.25">
      <c r="B254" s="18"/>
      <c r="C254" s="20"/>
      <c r="D254" s="20"/>
      <c r="E254" s="20"/>
      <c r="F254" s="20"/>
      <c r="G254" s="20"/>
      <c r="H254" s="20"/>
      <c r="I254" s="20"/>
      <c r="J254" s="19"/>
    </row>
    <row r="255" spans="2:10" x14ac:dyDescent="0.25">
      <c r="B255" s="18"/>
      <c r="C255" s="20"/>
      <c r="D255" s="20"/>
      <c r="E255" s="20"/>
      <c r="F255" s="20"/>
      <c r="G255" s="20"/>
      <c r="H255" s="20"/>
      <c r="I255" s="20"/>
      <c r="J255" s="19"/>
    </row>
    <row r="256" spans="2:10" x14ac:dyDescent="0.25">
      <c r="B256" s="18"/>
      <c r="C256" s="20"/>
      <c r="D256" s="20"/>
      <c r="E256" s="20"/>
      <c r="F256" s="20"/>
      <c r="G256" s="20"/>
      <c r="H256" s="20"/>
      <c r="I256" s="20"/>
      <c r="J256" s="19"/>
    </row>
    <row r="257" spans="2:10" x14ac:dyDescent="0.25">
      <c r="B257" s="18"/>
      <c r="C257" s="20"/>
      <c r="D257" s="20"/>
      <c r="E257" s="20"/>
      <c r="F257" s="20"/>
      <c r="G257" s="20"/>
      <c r="H257" s="20"/>
      <c r="I257" s="20"/>
      <c r="J257" s="19"/>
    </row>
    <row r="258" spans="2:10" x14ac:dyDescent="0.25">
      <c r="B258" s="18"/>
      <c r="C258" s="20"/>
      <c r="D258" s="20"/>
      <c r="E258" s="20"/>
      <c r="F258" s="20"/>
      <c r="G258" s="20"/>
      <c r="H258" s="20"/>
      <c r="I258" s="20"/>
      <c r="J258" s="19"/>
    </row>
    <row r="259" spans="2:10" x14ac:dyDescent="0.25">
      <c r="B259" s="18"/>
      <c r="C259" s="20"/>
      <c r="D259" s="20"/>
      <c r="E259" s="20"/>
      <c r="F259" s="20"/>
      <c r="G259" s="20"/>
      <c r="H259" s="20"/>
      <c r="I259" s="20"/>
      <c r="J259" s="19"/>
    </row>
    <row r="260" spans="2:10" x14ac:dyDescent="0.25">
      <c r="B260" s="18"/>
      <c r="C260" s="20"/>
      <c r="D260" s="20"/>
      <c r="E260" s="20"/>
      <c r="F260" s="20"/>
      <c r="G260" s="20"/>
      <c r="H260" s="20"/>
      <c r="I260" s="20"/>
      <c r="J260" s="19"/>
    </row>
    <row r="261" spans="2:10" x14ac:dyDescent="0.25">
      <c r="B261" s="18"/>
      <c r="C261" s="20"/>
      <c r="D261" s="20"/>
      <c r="E261" s="20"/>
      <c r="F261" s="20"/>
      <c r="G261" s="20"/>
      <c r="H261" s="20"/>
      <c r="I261" s="20"/>
      <c r="J261" s="19"/>
    </row>
    <row r="262" spans="2:10" x14ac:dyDescent="0.25">
      <c r="B262" s="18"/>
      <c r="C262" s="20"/>
      <c r="D262" s="20"/>
      <c r="E262" s="20"/>
      <c r="F262" s="20"/>
      <c r="G262" s="20"/>
      <c r="H262" s="20"/>
      <c r="I262" s="20"/>
      <c r="J262" s="19"/>
    </row>
    <row r="263" spans="2:10" x14ac:dyDescent="0.25">
      <c r="B263" s="18"/>
      <c r="C263" s="20"/>
      <c r="D263" s="20"/>
      <c r="E263" s="20"/>
      <c r="F263" s="20"/>
      <c r="G263" s="20"/>
      <c r="H263" s="20"/>
      <c r="I263" s="20"/>
      <c r="J263" s="19"/>
    </row>
    <row r="264" spans="2:10" x14ac:dyDescent="0.25">
      <c r="B264" s="18"/>
      <c r="C264" s="20"/>
      <c r="D264" s="20"/>
      <c r="E264" s="20"/>
      <c r="F264" s="20"/>
      <c r="G264" s="20"/>
      <c r="H264" s="20"/>
      <c r="I264" s="20"/>
      <c r="J264" s="19"/>
    </row>
    <row r="265" spans="2:10" x14ac:dyDescent="0.25">
      <c r="B265" s="18"/>
      <c r="C265" s="20"/>
      <c r="D265" s="20"/>
      <c r="E265" s="20"/>
      <c r="F265" s="20"/>
      <c r="G265" s="20"/>
      <c r="H265" s="20"/>
      <c r="I265" s="20"/>
      <c r="J265" s="19"/>
    </row>
    <row r="266" spans="2:10" x14ac:dyDescent="0.25">
      <c r="B266" s="18"/>
      <c r="C266" s="20"/>
      <c r="D266" s="20"/>
      <c r="E266" s="20"/>
      <c r="F266" s="20"/>
      <c r="G266" s="20"/>
      <c r="H266" s="20"/>
      <c r="I266" s="20"/>
      <c r="J266" s="19"/>
    </row>
    <row r="267" spans="2:10" x14ac:dyDescent="0.25">
      <c r="B267" s="18"/>
      <c r="C267" s="20"/>
      <c r="D267" s="20"/>
      <c r="E267" s="20"/>
      <c r="F267" s="20"/>
      <c r="G267" s="20"/>
      <c r="H267" s="20"/>
      <c r="I267" s="20"/>
      <c r="J267" s="19"/>
    </row>
    <row r="268" spans="2:10" x14ac:dyDescent="0.25">
      <c r="B268" s="18"/>
      <c r="C268" s="20"/>
      <c r="D268" s="20"/>
      <c r="E268" s="20"/>
      <c r="F268" s="20"/>
      <c r="G268" s="20"/>
      <c r="H268" s="20"/>
      <c r="I268" s="20"/>
      <c r="J268" s="19"/>
    </row>
    <row r="269" spans="2:10" x14ac:dyDescent="0.25">
      <c r="B269" s="18"/>
      <c r="C269" s="20"/>
      <c r="D269" s="20"/>
      <c r="E269" s="20"/>
      <c r="F269" s="20"/>
      <c r="G269" s="20"/>
      <c r="H269" s="20"/>
      <c r="I269" s="20"/>
      <c r="J269" s="19"/>
    </row>
    <row r="270" spans="2:10" x14ac:dyDescent="0.25">
      <c r="B270" s="18"/>
      <c r="C270" s="20"/>
      <c r="D270" s="20"/>
      <c r="E270" s="20"/>
      <c r="F270" s="20"/>
      <c r="G270" s="20"/>
      <c r="H270" s="20"/>
      <c r="I270" s="20"/>
      <c r="J270" s="19"/>
    </row>
    <row r="271" spans="2:10" x14ac:dyDescent="0.25">
      <c r="B271" s="18"/>
      <c r="C271" s="20"/>
      <c r="D271" s="20"/>
      <c r="E271" s="20"/>
      <c r="F271" s="20"/>
      <c r="G271" s="20"/>
      <c r="H271" s="20"/>
      <c r="I271" s="20"/>
      <c r="J271" s="19"/>
    </row>
    <row r="272" spans="2:10" x14ac:dyDescent="0.25">
      <c r="B272" s="18"/>
      <c r="C272" s="20"/>
      <c r="D272" s="20"/>
      <c r="E272" s="20"/>
      <c r="F272" s="20"/>
      <c r="G272" s="20"/>
      <c r="H272" s="20"/>
      <c r="I272" s="20"/>
      <c r="J272" s="19"/>
    </row>
    <row r="273" spans="2:10" x14ac:dyDescent="0.25">
      <c r="B273" s="18"/>
      <c r="C273" s="20"/>
      <c r="D273" s="20"/>
      <c r="E273" s="20"/>
      <c r="F273" s="20"/>
      <c r="G273" s="20"/>
      <c r="H273" s="20"/>
      <c r="I273" s="20"/>
      <c r="J273" s="19"/>
    </row>
    <row r="274" spans="2:10" x14ac:dyDescent="0.25">
      <c r="B274" s="18"/>
      <c r="C274" s="20"/>
      <c r="D274" s="20"/>
      <c r="E274" s="20"/>
      <c r="F274" s="20"/>
      <c r="G274" s="20"/>
      <c r="H274" s="20"/>
      <c r="I274" s="20"/>
      <c r="J274" s="19"/>
    </row>
    <row r="275" spans="2:10" x14ac:dyDescent="0.25">
      <c r="B275" s="18"/>
      <c r="C275" s="20"/>
      <c r="D275" s="20"/>
      <c r="E275" s="20"/>
      <c r="F275" s="20"/>
      <c r="G275" s="20"/>
      <c r="H275" s="20"/>
      <c r="I275" s="20"/>
      <c r="J275" s="19"/>
    </row>
    <row r="276" spans="2:10" x14ac:dyDescent="0.25">
      <c r="B276" s="18"/>
      <c r="C276" s="20"/>
      <c r="D276" s="20"/>
      <c r="E276" s="20"/>
      <c r="F276" s="20"/>
      <c r="G276" s="20"/>
      <c r="H276" s="20"/>
      <c r="I276" s="20"/>
      <c r="J276" s="19"/>
    </row>
    <row r="277" spans="2:10" x14ac:dyDescent="0.25">
      <c r="B277" s="18"/>
      <c r="C277" s="20"/>
      <c r="D277" s="20"/>
      <c r="E277" s="20"/>
      <c r="F277" s="20"/>
      <c r="G277" s="20"/>
      <c r="H277" s="20"/>
      <c r="I277" s="20"/>
      <c r="J277" s="19"/>
    </row>
    <row r="278" spans="2:10" x14ac:dyDescent="0.25">
      <c r="B278" s="18"/>
      <c r="C278" s="20"/>
      <c r="D278" s="20"/>
      <c r="E278" s="20"/>
      <c r="F278" s="20"/>
      <c r="G278" s="20"/>
      <c r="H278" s="20"/>
      <c r="I278" s="20"/>
      <c r="J278" s="19"/>
    </row>
    <row r="279" spans="2:10" x14ac:dyDescent="0.25">
      <c r="B279" s="18"/>
      <c r="C279" s="20"/>
      <c r="D279" s="20"/>
      <c r="E279" s="20"/>
      <c r="F279" s="20"/>
      <c r="G279" s="20"/>
      <c r="H279" s="20"/>
      <c r="I279" s="20"/>
      <c r="J279" s="19"/>
    </row>
    <row r="280" spans="2:10" x14ac:dyDescent="0.25">
      <c r="B280" s="18"/>
      <c r="C280" s="20"/>
      <c r="D280" s="20"/>
      <c r="E280" s="20"/>
      <c r="F280" s="20"/>
      <c r="G280" s="20"/>
      <c r="H280" s="20"/>
      <c r="I280" s="20"/>
      <c r="J280" s="19"/>
    </row>
    <row r="281" spans="2:10" x14ac:dyDescent="0.25">
      <c r="B281" s="18"/>
      <c r="C281" s="20"/>
      <c r="D281" s="20"/>
      <c r="E281" s="20"/>
      <c r="F281" s="20"/>
      <c r="G281" s="20"/>
      <c r="H281" s="20"/>
      <c r="I281" s="20"/>
      <c r="J281" s="19"/>
    </row>
    <row r="282" spans="2:10" x14ac:dyDescent="0.25">
      <c r="B282" s="18"/>
      <c r="C282" s="20"/>
      <c r="D282" s="20"/>
      <c r="E282" s="20"/>
      <c r="F282" s="20"/>
      <c r="G282" s="20"/>
      <c r="H282" s="20"/>
      <c r="I282" s="20"/>
      <c r="J282" s="19"/>
    </row>
    <row r="283" spans="2:10" x14ac:dyDescent="0.25">
      <c r="B283" s="18"/>
      <c r="C283" s="20"/>
      <c r="D283" s="20"/>
      <c r="E283" s="20"/>
      <c r="F283" s="20"/>
      <c r="G283" s="20"/>
      <c r="H283" s="20"/>
      <c r="I283" s="20"/>
      <c r="J283" s="19"/>
    </row>
    <row r="284" spans="2:10" x14ac:dyDescent="0.25">
      <c r="B284" s="18"/>
      <c r="C284" s="20"/>
      <c r="D284" s="20"/>
      <c r="E284" s="20"/>
      <c r="F284" s="20"/>
      <c r="G284" s="20"/>
      <c r="H284" s="20"/>
      <c r="I284" s="20"/>
      <c r="J284" s="19"/>
    </row>
    <row r="285" spans="2:10" x14ac:dyDescent="0.25">
      <c r="B285" s="18"/>
      <c r="C285" s="20"/>
      <c r="D285" s="20"/>
      <c r="E285" s="20"/>
      <c r="F285" s="20"/>
      <c r="G285" s="20"/>
      <c r="H285" s="20"/>
      <c r="I285" s="20"/>
      <c r="J285" s="19"/>
    </row>
    <row r="286" spans="2:10" x14ac:dyDescent="0.25">
      <c r="B286" s="18"/>
      <c r="C286" s="20"/>
      <c r="D286" s="20"/>
      <c r="E286" s="20"/>
      <c r="F286" s="20"/>
      <c r="G286" s="20"/>
      <c r="H286" s="20"/>
      <c r="I286" s="20"/>
      <c r="J286" s="19"/>
    </row>
    <row r="287" spans="2:10" x14ac:dyDescent="0.25">
      <c r="B287" s="18"/>
      <c r="C287" s="20"/>
      <c r="D287" s="20"/>
      <c r="E287" s="20"/>
      <c r="F287" s="20"/>
      <c r="G287" s="20"/>
      <c r="H287" s="20"/>
      <c r="I287" s="20"/>
      <c r="J287" s="19"/>
    </row>
    <row r="288" spans="2:10" x14ac:dyDescent="0.25">
      <c r="B288" s="18"/>
      <c r="C288" s="20"/>
      <c r="D288" s="20"/>
      <c r="E288" s="20"/>
      <c r="F288" s="20"/>
      <c r="G288" s="20"/>
      <c r="H288" s="20"/>
      <c r="I288" s="20"/>
      <c r="J288" s="19"/>
    </row>
    <row r="289" spans="2:10" x14ac:dyDescent="0.25">
      <c r="B289" s="18"/>
      <c r="C289" s="20"/>
      <c r="D289" s="20"/>
      <c r="E289" s="20"/>
      <c r="F289" s="20"/>
      <c r="G289" s="20"/>
      <c r="H289" s="20"/>
      <c r="I289" s="20"/>
      <c r="J289" s="19"/>
    </row>
    <row r="290" spans="2:10" x14ac:dyDescent="0.25">
      <c r="B290" s="18"/>
      <c r="C290" s="20"/>
      <c r="D290" s="20"/>
      <c r="E290" s="20"/>
      <c r="F290" s="20"/>
      <c r="G290" s="20"/>
      <c r="H290" s="20"/>
      <c r="I290" s="20"/>
      <c r="J290" s="19"/>
    </row>
    <row r="291" spans="2:10" x14ac:dyDescent="0.25">
      <c r="B291" s="18"/>
      <c r="C291" s="20"/>
      <c r="D291" s="20"/>
      <c r="E291" s="20"/>
      <c r="F291" s="20"/>
      <c r="G291" s="20"/>
      <c r="H291" s="20"/>
      <c r="I291" s="20"/>
      <c r="J291" s="19"/>
    </row>
    <row r="292" spans="2:10" x14ac:dyDescent="0.25">
      <c r="B292" s="18"/>
      <c r="C292" s="20"/>
      <c r="D292" s="20"/>
      <c r="E292" s="20"/>
      <c r="F292" s="20"/>
      <c r="G292" s="20"/>
      <c r="H292" s="20"/>
      <c r="I292" s="20"/>
      <c r="J292" s="19"/>
    </row>
    <row r="293" spans="2:10" x14ac:dyDescent="0.25">
      <c r="B293" s="18"/>
      <c r="C293" s="20"/>
      <c r="D293" s="20"/>
      <c r="E293" s="20"/>
      <c r="F293" s="20"/>
      <c r="G293" s="20"/>
      <c r="H293" s="20"/>
      <c r="I293" s="20"/>
      <c r="J293" s="19"/>
    </row>
    <row r="294" spans="2:10" x14ac:dyDescent="0.25">
      <c r="B294" s="18"/>
      <c r="C294" s="20"/>
      <c r="D294" s="20"/>
      <c r="E294" s="20"/>
      <c r="F294" s="20"/>
      <c r="G294" s="20"/>
      <c r="H294" s="20"/>
      <c r="I294" s="20"/>
      <c r="J294" s="19"/>
    </row>
    <row r="295" spans="2:10" x14ac:dyDescent="0.25">
      <c r="B295" s="18"/>
      <c r="C295" s="20"/>
      <c r="D295" s="20"/>
      <c r="E295" s="20"/>
      <c r="F295" s="20"/>
      <c r="G295" s="20"/>
      <c r="H295" s="20"/>
      <c r="I295" s="20"/>
      <c r="J295" s="19"/>
    </row>
    <row r="296" spans="2:10" x14ac:dyDescent="0.25">
      <c r="B296" s="18"/>
      <c r="C296" s="20"/>
      <c r="D296" s="20"/>
      <c r="E296" s="20"/>
      <c r="F296" s="20"/>
      <c r="G296" s="20"/>
      <c r="H296" s="20"/>
      <c r="I296" s="20"/>
      <c r="J296" s="19"/>
    </row>
    <row r="297" spans="2:10" x14ac:dyDescent="0.25">
      <c r="B297" s="18"/>
      <c r="C297" s="20"/>
      <c r="D297" s="20"/>
      <c r="E297" s="20"/>
      <c r="F297" s="20"/>
      <c r="G297" s="20"/>
      <c r="H297" s="20"/>
      <c r="I297" s="20"/>
      <c r="J297" s="19"/>
    </row>
    <row r="298" spans="2:10" x14ac:dyDescent="0.25">
      <c r="B298" s="18"/>
      <c r="C298" s="20"/>
      <c r="D298" s="20"/>
      <c r="E298" s="20"/>
      <c r="F298" s="20"/>
      <c r="G298" s="20"/>
      <c r="H298" s="20"/>
      <c r="I298" s="20"/>
      <c r="J298" s="19"/>
    </row>
    <row r="299" spans="2:10" x14ac:dyDescent="0.25">
      <c r="B299" s="18"/>
      <c r="C299" s="20"/>
      <c r="D299" s="20"/>
      <c r="E299" s="20"/>
      <c r="F299" s="20"/>
      <c r="G299" s="20"/>
      <c r="H299" s="20"/>
      <c r="I299" s="20"/>
      <c r="J299" s="19"/>
    </row>
    <row r="300" spans="2:10" x14ac:dyDescent="0.25">
      <c r="B300" s="18"/>
      <c r="C300" s="20"/>
      <c r="D300" s="20"/>
      <c r="E300" s="20"/>
      <c r="F300" s="20"/>
      <c r="G300" s="20"/>
      <c r="H300" s="20"/>
      <c r="I300" s="20"/>
      <c r="J300" s="19"/>
    </row>
    <row r="301" spans="2:10" x14ac:dyDescent="0.25">
      <c r="B301" s="18"/>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21"/>
  <sheetViews>
    <sheetView zoomScale="80" zoomScaleNormal="80" workbookViewId="0">
      <selection activeCell="L18" sqref="L18"/>
    </sheetView>
  </sheetViews>
  <sheetFormatPr baseColWidth="10" defaultColWidth="11.5703125" defaultRowHeight="15.75" x14ac:dyDescent="0.25"/>
  <cols>
    <col min="1" max="1" width="8.7109375" style="13" customWidth="1"/>
    <col min="2" max="2" width="77.85546875" style="16" customWidth="1"/>
    <col min="3" max="9" width="11.5703125" style="16"/>
    <col min="10" max="10" width="11.5703125" style="17"/>
    <col min="11" max="16384" width="11.5703125" style="13"/>
  </cols>
  <sheetData>
    <row r="1" spans="1:10" ht="5.25" customHeight="1" x14ac:dyDescent="0.25">
      <c r="A1" s="12"/>
    </row>
    <row r="2" spans="1:10" ht="18" x14ac:dyDescent="0.25">
      <c r="B2" s="76"/>
      <c r="C2" s="77">
        <v>2017</v>
      </c>
      <c r="D2" s="78">
        <v>2018</v>
      </c>
      <c r="E2" s="78">
        <v>2019</v>
      </c>
      <c r="F2" s="78">
        <v>2020</v>
      </c>
      <c r="G2" s="78">
        <v>2021</v>
      </c>
      <c r="H2" s="78">
        <v>2022</v>
      </c>
      <c r="I2" s="78">
        <v>2023</v>
      </c>
      <c r="J2" s="79">
        <v>2024</v>
      </c>
    </row>
    <row r="3" spans="1:10" ht="18" x14ac:dyDescent="0.25">
      <c r="B3" s="181" t="s">
        <v>4</v>
      </c>
      <c r="C3" s="178">
        <f>'PO insee'!C9+'PO écart '!C4-'PO insee'!C10</f>
        <v>108.13699999999999</v>
      </c>
      <c r="D3" s="179">
        <f>'PO insee'!D9+'PO écart '!D4-'PO insee'!D10</f>
        <v>112.80109429191933</v>
      </c>
      <c r="E3" s="179">
        <f>'PO insee'!E9+'PO écart '!E4-'PO insee'!E10</f>
        <v>117.17637518398065</v>
      </c>
      <c r="F3" s="179">
        <f>'PO insee'!F9+'PO écart '!F4-'PO insee'!F10</f>
        <v>114.69991844938278</v>
      </c>
      <c r="G3" s="179">
        <f>'PO insee'!G9+'PO écart '!G4-'PO insee'!G10</f>
        <v>124.30624116314618</v>
      </c>
      <c r="H3" s="179">
        <f>'PO insee'!H9+'PO écart '!H4-'PO insee'!H10</f>
        <v>122.89185414200315</v>
      </c>
      <c r="I3" s="179">
        <f>'PO insee'!I9+'PO écart '!I4-'PO insee'!I10</f>
        <v>118.53210508574271</v>
      </c>
      <c r="J3" s="180">
        <f>'PO insee'!J9+'PO écart '!J4-'PO insee'!J10</f>
        <v>125.64842377713127</v>
      </c>
    </row>
    <row r="4" spans="1:10" ht="18" x14ac:dyDescent="0.25">
      <c r="B4" s="111" t="s">
        <v>5</v>
      </c>
      <c r="C4" s="112">
        <v>29.98</v>
      </c>
      <c r="D4" s="88">
        <f>C4*D$42/C$42</f>
        <v>30.813094291919334</v>
      </c>
      <c r="E4" s="88">
        <f>D4*E$42/D$42</f>
        <v>31.818375183980663</v>
      </c>
      <c r="F4" s="88">
        <f>E4*F$42/E$42</f>
        <v>30.327918449382782</v>
      </c>
      <c r="G4" s="88">
        <f>F4*G$42/F$42</f>
        <v>32.811241163146171</v>
      </c>
      <c r="H4" s="88">
        <f>G4*H$42/G$42</f>
        <v>34.719854142003172</v>
      </c>
      <c r="I4" s="88">
        <f>H4*I$42/H$42</f>
        <v>36.977105085742721</v>
      </c>
      <c r="J4" s="89">
        <f>I4*J$42/I$42</f>
        <v>38.198423777131275</v>
      </c>
    </row>
    <row r="5" spans="1:10" ht="8.25" customHeight="1" x14ac:dyDescent="0.25">
      <c r="B5" s="111"/>
      <c r="C5" s="112"/>
      <c r="D5" s="88"/>
      <c r="E5" s="88"/>
      <c r="F5" s="88"/>
      <c r="G5" s="88"/>
      <c r="H5" s="88"/>
      <c r="I5" s="88"/>
      <c r="J5" s="89"/>
    </row>
    <row r="6" spans="1:10" ht="18" x14ac:dyDescent="0.25">
      <c r="B6" s="111" t="s">
        <v>39</v>
      </c>
      <c r="C6" s="112">
        <f>'PO insee'!C50+'PO écart '!C10-'PO insee'!C56+C9-'PO insee'!C54+C8-'PO insee'!C53</f>
        <v>67.645999999999987</v>
      </c>
      <c r="D6" s="88">
        <f>'PO insee'!D50+'PO écart '!D10-'PO insee'!D56+D9-'PO insee'!D54+D8-'PO insee'!D53</f>
        <v>70.259260935531614</v>
      </c>
      <c r="E6" s="88">
        <f>'PO insee'!E50+'PO écart '!E10-'PO insee'!E56+E9-'PO insee'!E54+E8-'PO insee'!E53</f>
        <v>73.120918661890542</v>
      </c>
      <c r="F6" s="88">
        <f>'PO insee'!F50+'PO écart '!F10-'PO insee'!F56+F9-'PO insee'!F54+F8-'PO insee'!F53</f>
        <v>72.422960845772167</v>
      </c>
      <c r="G6" s="88">
        <f>'PO insee'!G50+'PO écart '!G10-'PO insee'!G56+G9-'PO insee'!G54+G8-'PO insee'!G53</f>
        <v>75.44198327515916</v>
      </c>
      <c r="H6" s="88">
        <f>'PO insee'!H50+'PO écart '!H10-'PO insee'!H56+H9-'PO insee'!H54+H8-'PO insee'!H53</f>
        <v>85.966462974122493</v>
      </c>
      <c r="I6" s="88">
        <f>'PO insee'!I50+'PO écart '!I10-'PO insee'!I56+I9-'PO insee'!I54+I8-'PO insee'!I53</f>
        <v>91.785749273568172</v>
      </c>
      <c r="J6" s="89">
        <f>'PO insee'!J50+'PO écart '!J10-'PO insee'!J56+J9-'PO insee'!J54+J8-'PO insee'!J53</f>
        <v>87.551348696000886</v>
      </c>
    </row>
    <row r="7" spans="1:10" ht="18" x14ac:dyDescent="0.25">
      <c r="B7" s="111" t="s">
        <v>40</v>
      </c>
      <c r="C7" s="112">
        <f>'PO recalcculé'!C51</f>
        <v>33.981000000000002</v>
      </c>
      <c r="D7" s="88">
        <f>'PO recalcculé'!D51</f>
        <v>34.957353387753358</v>
      </c>
      <c r="E7" s="88">
        <f>'PO recalcculé'!E51</f>
        <v>36.474173395424586</v>
      </c>
      <c r="F7" s="88">
        <f>'PO recalcculé'!F51</f>
        <v>36.108713550882527</v>
      </c>
      <c r="G7" s="88">
        <f>'PO recalcculé'!G51</f>
        <v>37.872759029725344</v>
      </c>
      <c r="H7" s="88">
        <f>'PO recalcculé'!H51</f>
        <v>40.038203605999271</v>
      </c>
      <c r="I7" s="88">
        <f>'PO recalcculé'!I51</f>
        <v>43.578723050895832</v>
      </c>
      <c r="J7" s="89">
        <f>'PO recalcculé'!J51</f>
        <v>45.300030352391985</v>
      </c>
    </row>
    <row r="8" spans="1:10" s="14" customFormat="1" ht="18.75" x14ac:dyDescent="0.3">
      <c r="B8" s="113" t="s">
        <v>42</v>
      </c>
      <c r="C8" s="114">
        <v>15.055000000000003</v>
      </c>
      <c r="D8" s="115">
        <f>C8*D$42/C$42</f>
        <v>15.47335338775336</v>
      </c>
      <c r="E8" s="115">
        <f>D8*E$42/D$42</f>
        <v>15.978173395424584</v>
      </c>
      <c r="F8" s="115">
        <f>E8*F$42/E$42</f>
        <v>15.229713550882519</v>
      </c>
      <c r="G8" s="115">
        <f>F8*G$42/F$42</f>
        <v>16.476759029725343</v>
      </c>
      <c r="H8" s="115">
        <f>G8*H$42/G$42</f>
        <v>17.435203605999266</v>
      </c>
      <c r="I8" s="115">
        <f>H8*I$42/H$42</f>
        <v>18.56872305089583</v>
      </c>
      <c r="J8" s="116">
        <f>I8*J$42/I$42</f>
        <v>19.182030352391983</v>
      </c>
    </row>
    <row r="9" spans="1:10" ht="18" x14ac:dyDescent="0.25">
      <c r="B9" s="111" t="s">
        <v>43</v>
      </c>
      <c r="C9" s="112">
        <v>6.6589999999999998</v>
      </c>
      <c r="D9" s="88">
        <f>C9*D$42/C$42</f>
        <v>6.8440425246794812</v>
      </c>
      <c r="E9" s="88">
        <f>D9*E$42/D$42</f>
        <v>7.0673302318254585</v>
      </c>
      <c r="F9" s="88">
        <f>E9*F$42/E$42</f>
        <v>6.736277817026016</v>
      </c>
      <c r="G9" s="88">
        <f>F9*G$42/F$42</f>
        <v>7.2878604037821999</v>
      </c>
      <c r="H9" s="88">
        <f>G9*H$42/G$42</f>
        <v>7.7117914853768887</v>
      </c>
      <c r="I9" s="88">
        <f>H9*I$42/H$42</f>
        <v>8.2131601989980254</v>
      </c>
      <c r="J9" s="89">
        <f>I9*J$42/I$42</f>
        <v>8.4844330864548745</v>
      </c>
    </row>
    <row r="10" spans="1:10" ht="18" x14ac:dyDescent="0.25">
      <c r="B10" s="111" t="s">
        <v>45</v>
      </c>
      <c r="C10" s="112">
        <v>13.526</v>
      </c>
      <c r="D10" s="88">
        <f>C10*D$42/C$42</f>
        <v>13.901865023098763</v>
      </c>
      <c r="E10" s="88">
        <f>D10*E$42/D$42</f>
        <v>14.35541503464051</v>
      </c>
      <c r="F10" s="88">
        <f>E10*F$42/E$42</f>
        <v>13.682969477863629</v>
      </c>
      <c r="G10" s="88">
        <f>F10*G$42/F$42</f>
        <v>14.803363841651608</v>
      </c>
      <c r="H10" s="88">
        <f>G10*H$42/G$42</f>
        <v>15.664467882746333</v>
      </c>
      <c r="I10" s="88">
        <f>H10*I$42/H$42</f>
        <v>16.682866023674325</v>
      </c>
      <c r="J10" s="89">
        <f>I10*J$42/I$42</f>
        <v>17.233885257154029</v>
      </c>
    </row>
    <row r="11" spans="1:10" ht="8.25" customHeight="1" x14ac:dyDescent="0.25">
      <c r="B11" s="111"/>
      <c r="C11" s="112"/>
      <c r="D11" s="88"/>
      <c r="E11" s="88"/>
      <c r="F11" s="88"/>
      <c r="G11" s="88"/>
      <c r="H11" s="88"/>
      <c r="I11" s="88"/>
      <c r="J11" s="89"/>
    </row>
    <row r="12" spans="1:10" ht="18" x14ac:dyDescent="0.25">
      <c r="B12" s="111" t="str">
        <f>'PO recalcculé'!B70</f>
        <v>Impôts courants sur le revenu (D51)</v>
      </c>
      <c r="C12" s="111">
        <f>'PO recalcculé'!C70</f>
        <v>265.29399999999998</v>
      </c>
      <c r="D12" s="182">
        <f>'PO recalcculé'!D70</f>
        <v>292.9142207340376</v>
      </c>
      <c r="E12" s="182">
        <f>'PO recalcculé'!E70</f>
        <v>300.62464565923443</v>
      </c>
      <c r="F12" s="182">
        <f>'PO recalcculé'!F70</f>
        <v>291.76319309101046</v>
      </c>
      <c r="G12" s="182">
        <f>'PO recalcculé'!G70</f>
        <v>313.07329313591202</v>
      </c>
      <c r="H12" s="182">
        <f>'PO recalcculé'!H70</f>
        <v>337.34547422307037</v>
      </c>
      <c r="I12" s="182">
        <f>'PO recalcculé'!I70</f>
        <v>357.45125489193299</v>
      </c>
      <c r="J12" s="183">
        <f>'PO recalcculé'!J70</f>
        <v>371.82849413203672</v>
      </c>
    </row>
    <row r="13" spans="1:10" ht="18" x14ac:dyDescent="0.25">
      <c r="B13" s="111" t="str">
        <f>'PO recalcculé'!B74</f>
        <v xml:space="preserve">  Prélèvements sur les revenus de capitaux mobiliers</v>
      </c>
      <c r="C13" s="111">
        <f>'PO recalcculé'!C74</f>
        <v>3.6769999999999996</v>
      </c>
      <c r="D13" s="182">
        <f>'PO recalcculé'!D74</f>
        <v>3.779177708852147</v>
      </c>
      <c r="E13" s="182">
        <f>'PO recalcculé'!E74</f>
        <v>3.9024738342727443</v>
      </c>
      <c r="F13" s="182">
        <f>'PO recalcculé'!F74</f>
        <v>3.7196716523809368</v>
      </c>
      <c r="G13" s="182">
        <f>'PO recalcculé'!G74</f>
        <v>4.0242472900896757</v>
      </c>
      <c r="H13" s="182">
        <f>'PO recalcculé'!H74</f>
        <v>4.2583356797913838</v>
      </c>
      <c r="I13" s="182">
        <f>'PO recalcculé'!I74</f>
        <v>4.5351839693220821</v>
      </c>
      <c r="J13" s="183">
        <f>'PO recalcculé'!J74</f>
        <v>4.6849767921451546</v>
      </c>
    </row>
    <row r="14" spans="1:10" ht="18" x14ac:dyDescent="0.25">
      <c r="B14" s="111" t="str">
        <f>'PO recalcculé'!B75</f>
        <v xml:space="preserve">  Impôt sur le revenu des personnes physiques (IRPP), avant crédits d'impôt</v>
      </c>
      <c r="C14" s="111">
        <f>'PO recalcculé'!C75</f>
        <v>80.465000000000003</v>
      </c>
      <c r="D14" s="182">
        <f>'PO recalcculé'!D75</f>
        <v>82.700988398908919</v>
      </c>
      <c r="E14" s="182">
        <f>'PO recalcculé'!E75</f>
        <v>85.399118051334369</v>
      </c>
      <c r="F14" s="182">
        <f>'PO recalcculé'!F75</f>
        <v>81.398797799519215</v>
      </c>
      <c r="G14" s="182">
        <f>'PO recalcculé'!G75</f>
        <v>88.063926624168019</v>
      </c>
      <c r="H14" s="182">
        <f>'PO recalcculé'!H75</f>
        <v>93.186559824425828</v>
      </c>
      <c r="I14" s="182">
        <f>'PO recalcculé'!I75</f>
        <v>99.244921972124402</v>
      </c>
      <c r="J14" s="183">
        <f>'PO recalcculé'!J75</f>
        <v>102.5228875659396</v>
      </c>
    </row>
    <row r="15" spans="1:10" ht="18" x14ac:dyDescent="0.25">
      <c r="B15" s="111" t="str">
        <f>'PO recalcculé'!B78</f>
        <v xml:space="preserve">  Impôt sur les sociétés (IS), avant crédits d'impôt</v>
      </c>
      <c r="C15" s="111">
        <f>'PO recalcculé'!C78</f>
        <v>57.795999999999999</v>
      </c>
      <c r="D15" s="182">
        <f>'PO recalcculé'!D78</f>
        <v>59.402054626276509</v>
      </c>
      <c r="E15" s="182">
        <f>'PO recalcculé'!E78</f>
        <v>61.340053773627297</v>
      </c>
      <c r="F15" s="182">
        <f>'PO recalcculé'!F78</f>
        <v>58.46672363911032</v>
      </c>
      <c r="G15" s="182">
        <f>'PO recalcculé'!G78</f>
        <v>63.254119221654321</v>
      </c>
      <c r="H15" s="182">
        <f>'PO recalcculé'!H78</f>
        <v>66.933578718853099</v>
      </c>
      <c r="I15" s="182">
        <f>'PO recalcculé'!I78</f>
        <v>71.285148950486558</v>
      </c>
      <c r="J15" s="183">
        <f>'PO recalcculé'!J78</f>
        <v>73.639629773951967</v>
      </c>
    </row>
    <row r="16" spans="1:10" ht="7.5" customHeight="1" x14ac:dyDescent="0.25">
      <c r="B16" s="111"/>
      <c r="C16" s="112"/>
      <c r="D16" s="88"/>
      <c r="E16" s="88"/>
      <c r="F16" s="88"/>
      <c r="G16" s="88"/>
      <c r="H16" s="88"/>
      <c r="I16" s="88"/>
      <c r="J16" s="89"/>
    </row>
    <row r="17" spans="2:12" ht="18" x14ac:dyDescent="0.25">
      <c r="B17" s="111" t="s">
        <v>70</v>
      </c>
      <c r="C17" s="112">
        <f>'PO insee'!C85-'PO insee'!C86-'PO insee'!C87-'PO insee'!C88+'PO écart '!C18+'PO écart '!C19+'PO écart '!C20</f>
        <v>28.629799999999999</v>
      </c>
      <c r="D17" s="88">
        <f>'PO insee'!D85-'PO insee'!D86-'PO insee'!D87-'PO insee'!D88+'PO écart '!D18+'PO écart '!D19+'PO écart '!D20</f>
        <v>29.240002211215259</v>
      </c>
      <c r="E17" s="88">
        <f>'PO insee'!E85-'PO insee'!E86-'PO insee'!E87-'PO insee'!E88+'PO écart '!E18+'PO écart '!E19+'PO écart '!E20</f>
        <v>29.990565552797268</v>
      </c>
      <c r="F17" s="88">
        <f>'PO insee'!F85-'PO insee'!F86-'PO insee'!F87-'PO insee'!F88+'PO écart '!F18+'PO écart '!F19+'PO écart '!F20</f>
        <v>28.786782849270907</v>
      </c>
      <c r="G17" s="88">
        <f>'PO insee'!G85-'PO insee'!G86-'PO insee'!G87-'PO insee'!G88+'PO écart '!G18+'PO écart '!G19+'PO écart '!G20</f>
        <v>30.94271081865233</v>
      </c>
      <c r="H17" s="88">
        <f>'PO insee'!H85-'PO insee'!H86-'PO insee'!H87-'PO insee'!H88+'PO écart '!H18+'PO écart '!H19+'PO écart '!H20</f>
        <v>32.624074525904781</v>
      </c>
      <c r="I17" s="88">
        <f>'PO insee'!I85-'PO insee'!I86-'PO insee'!I87-'PO insee'!I88+'PO écart '!I18+'PO écart '!I19+'PO écart '!I20</f>
        <v>34.76808282548923</v>
      </c>
      <c r="J17" s="89">
        <f>'PO insee'!J85-'PO insee'!J86-'PO insee'!J87-'PO insee'!J88+'PO écart '!J18+'PO écart '!J19+'PO écart '!J20</f>
        <v>36.159337529088909</v>
      </c>
    </row>
    <row r="18" spans="2:12" ht="18" x14ac:dyDescent="0.25">
      <c r="B18" s="111" t="s">
        <v>71</v>
      </c>
      <c r="C18" s="112">
        <v>19.311</v>
      </c>
      <c r="D18" s="88">
        <f>C18*D$42/C$42</f>
        <v>19.847620542736966</v>
      </c>
      <c r="E18" s="88">
        <f>D18*E42/D42</f>
        <v>20.495151540288546</v>
      </c>
      <c r="F18" s="88">
        <f>E18*F42/E42</f>
        <v>19.535104508873616</v>
      </c>
      <c r="G18" s="88">
        <f>F18*G42/F42</f>
        <v>21.134685727201994</v>
      </c>
      <c r="H18" s="88">
        <f>G18*H42/G42</f>
        <v>22.364079497539141</v>
      </c>
      <c r="I18" s="88">
        <f>H18*I42/H42</f>
        <v>23.818041237851165</v>
      </c>
      <c r="J18" s="89">
        <f>I18*J42/I42</f>
        <v>24.604728537697873</v>
      </c>
    </row>
    <row r="19" spans="2:12" ht="18" x14ac:dyDescent="0.25">
      <c r="B19" s="111" t="s">
        <v>72</v>
      </c>
      <c r="C19" s="112">
        <v>5.0679999999999996</v>
      </c>
      <c r="D19" s="88">
        <f>C19*D$42/C$42</f>
        <v>5.208831283237064</v>
      </c>
      <c r="E19" s="88">
        <f>D19*E$42/D$42</f>
        <v>5.3787700277656434</v>
      </c>
      <c r="F19" s="88">
        <f>E19*F$42/E$42</f>
        <v>5.1268142328709789</v>
      </c>
      <c r="G19" s="88">
        <f>F19*G$42/F$42</f>
        <v>5.5466100805478593</v>
      </c>
      <c r="H19" s="88">
        <f>G19*H$42/G$42</f>
        <v>5.8692535287415648</v>
      </c>
      <c r="I19" s="88">
        <f>H19*I$42/H$42</f>
        <v>6.2508328410455025</v>
      </c>
      <c r="J19" s="89">
        <f>I19*J$42/I$42</f>
        <v>6.4572919180287309</v>
      </c>
    </row>
    <row r="20" spans="2:12" ht="18" x14ac:dyDescent="0.25">
      <c r="B20" s="111" t="s">
        <v>93</v>
      </c>
      <c r="C20" s="184">
        <v>3.1938</v>
      </c>
      <c r="D20" s="185">
        <f>C20*D$42/C$42</f>
        <v>3.2825503852412266</v>
      </c>
      <c r="E20" s="185">
        <f>D20*E$42/D$42</f>
        <v>3.3896439847430768</v>
      </c>
      <c r="F20" s="185">
        <f>E20*F$42/E$42</f>
        <v>3.2308641075263087</v>
      </c>
      <c r="G20" s="185">
        <f>F20*G$42/F$42</f>
        <v>3.4954150109024766</v>
      </c>
      <c r="H20" s="185">
        <f>G20*H$42/G$42</f>
        <v>3.6987414996240742</v>
      </c>
      <c r="I20" s="185">
        <f>H20*I$42/H$42</f>
        <v>3.9392087465925663</v>
      </c>
      <c r="J20" s="186">
        <f>I20*J$42/I$42</f>
        <v>4.0693170733623045</v>
      </c>
    </row>
    <row r="21" spans="2:12" ht="7.5" customHeight="1" x14ac:dyDescent="0.25">
      <c r="B21" s="170" t="s">
        <v>80</v>
      </c>
      <c r="C21" s="99"/>
      <c r="D21" s="84"/>
      <c r="E21" s="84"/>
      <c r="F21" s="84"/>
      <c r="G21" s="84"/>
      <c r="H21" s="84"/>
      <c r="I21" s="84"/>
      <c r="J21" s="85"/>
    </row>
    <row r="22" spans="2:12" ht="18" x14ac:dyDescent="0.25">
      <c r="B22" s="171" t="s">
        <v>109</v>
      </c>
      <c r="C22" s="126">
        <v>1116.1609000000001</v>
      </c>
      <c r="D22" s="127">
        <f>'PO insee'!D100-'PO insee'!D86-'PO insee'!D87-'PO insee'!D88-'PO insee'!D56+'PO écart '!D18+'PO écart '!D19+'PO écart '!D20+'PO écart '!D10+D4-'PO insee'!D10+D9-'PO insee'!D54+D8-'PO insee'!D53</f>
        <v>1147.7336574386661</v>
      </c>
      <c r="E22" s="127">
        <f>'PO insee'!E100-'PO insee'!E86-'PO insee'!E87-'PO insee'!E88-'PO insee'!E56+'PO écart '!E18+'PO écart '!E19+'PO écart '!E20+'PO écart '!E10+E4-'PO insee'!E10+E9-'PO insee'!E54+E8-'PO insee'!E53</f>
        <v>1163.3528593986684</v>
      </c>
      <c r="F22" s="127">
        <f>'PO insee'!F100-'PO insee'!F86-'PO insee'!F87-'PO insee'!F88-'PO insee'!F56+'PO écart '!F18+'PO écart '!F19+'PO écart '!F20+'PO écart '!F10+F4-'PO insee'!F10+F9-'PO insee'!F54+F8-'PO insee'!F53</f>
        <v>1121.5646621444262</v>
      </c>
      <c r="G22" s="127">
        <f>'PO insee'!G100-'PO insee'!G86-'PO insee'!G87-'PO insee'!G88-'PO insee'!G56+'PO écart '!G18+'PO écart '!G19+'PO écart '!G20+'PO écart '!G10+G4-'PO insee'!G10+G9-'PO insee'!G54+G8-'PO insee'!G53</f>
        <v>1213.1129352569576</v>
      </c>
      <c r="H22" s="127">
        <f>'PO insee'!H100-'PO insee'!H86-'PO insee'!H87-'PO insee'!H88-'PO insee'!H56+'PO écart '!H18+'PO écart '!H19+'PO écart '!H20+'PO écart '!H10+H4-'PO insee'!H10+H9-'PO insee'!H54+H8-'PO insee'!H53</f>
        <v>1308.2873916420308</v>
      </c>
      <c r="I22" s="127">
        <f>'PO insee'!I100-'PO insee'!I86-'PO insee'!I87-'PO insee'!I88-'PO insee'!I56+'PO écart '!I18+'PO écart '!I19+'PO écart '!I20+'PO écart '!I10+I4-'PO insee'!I10+I9-'PO insee'!I54+I8-'PO insee'!I53</f>
        <v>1344.3879371848004</v>
      </c>
      <c r="J22" s="128">
        <f>'PO insee'!J100-'PO insee'!J86-'PO insee'!J87-'PO insee'!J88-'PO insee'!J56+'PO écart '!J18+'PO écart '!J19+'PO écart '!J20+'PO écart '!J10+J4-'PO insee'!J10+J9-'PO insee'!J54+J8-'PO insee'!J53</f>
        <v>1379.7411100022207</v>
      </c>
    </row>
    <row r="23" spans="2:12" ht="18" x14ac:dyDescent="0.25">
      <c r="B23" s="94" t="s">
        <v>95</v>
      </c>
      <c r="C23" s="99">
        <v>-5.6150000000000002</v>
      </c>
      <c r="D23" s="84">
        <v>-5.4640000000000004</v>
      </c>
      <c r="E23" s="84">
        <v>-3.907</v>
      </c>
      <c r="F23" s="84">
        <v>-9.7750000000000004</v>
      </c>
      <c r="G23" s="84">
        <v>-6.73</v>
      </c>
      <c r="H23" s="84">
        <v>-4.2619999999999996</v>
      </c>
      <c r="I23" s="84">
        <v>-4.4249999999999998</v>
      </c>
      <c r="J23" s="85">
        <v>-4.6210000000000004</v>
      </c>
    </row>
    <row r="24" spans="2:12" ht="18" x14ac:dyDescent="0.25">
      <c r="B24" s="94" t="s">
        <v>94</v>
      </c>
      <c r="C24" s="99">
        <v>-43.260100000000008</v>
      </c>
      <c r="D24" s="84">
        <v>-43.877300000000005</v>
      </c>
      <c r="E24" s="84">
        <v>-44.186</v>
      </c>
      <c r="F24" s="84">
        <v>-44.616999999999997</v>
      </c>
      <c r="G24" s="84">
        <v>-44.866</v>
      </c>
      <c r="H24" s="84">
        <v>-46.473999999999997</v>
      </c>
      <c r="I24" s="84">
        <v>-48.564999999999998</v>
      </c>
      <c r="J24" s="85">
        <v>-51.216000000000001</v>
      </c>
    </row>
    <row r="25" spans="2:12" ht="18" x14ac:dyDescent="0.25">
      <c r="B25" s="94" t="s">
        <v>86</v>
      </c>
      <c r="C25" s="99">
        <v>-29.158999999999999</v>
      </c>
      <c r="D25" s="84">
        <v>-36.582000000000001</v>
      </c>
      <c r="E25" s="84">
        <v>-36.158000000000001</v>
      </c>
      <c r="F25" s="84">
        <v>-26.411999999999999</v>
      </c>
      <c r="G25" s="84">
        <v>-22.616</v>
      </c>
      <c r="H25" s="84">
        <v>-23.533999999999999</v>
      </c>
      <c r="I25" s="84">
        <v>-19.405000000000001</v>
      </c>
      <c r="J25" s="85">
        <v>-19.488</v>
      </c>
    </row>
    <row r="26" spans="2:12" s="14" customFormat="1" ht="18.75" x14ac:dyDescent="0.3">
      <c r="B26" s="95" t="s">
        <v>87</v>
      </c>
      <c r="C26" s="101">
        <v>-14.557</v>
      </c>
      <c r="D26" s="91">
        <v>-16.884</v>
      </c>
      <c r="E26" s="91">
        <v>-17.706</v>
      </c>
      <c r="F26" s="91">
        <v>-12.069000000000001</v>
      </c>
      <c r="G26" s="91">
        <v>-8.8130000000000006</v>
      </c>
      <c r="H26" s="91">
        <v>-10.38</v>
      </c>
      <c r="I26" s="91">
        <v>-10.157999999999999</v>
      </c>
      <c r="J26" s="92">
        <v>-10.731999999999999</v>
      </c>
    </row>
    <row r="27" spans="2:12" s="14" customFormat="1" ht="18.75" x14ac:dyDescent="0.3">
      <c r="B27" s="95" t="s">
        <v>88</v>
      </c>
      <c r="C27" s="101">
        <v>-14.602</v>
      </c>
      <c r="D27" s="91">
        <v>-19.698</v>
      </c>
      <c r="E27" s="91">
        <v>-18.452000000000002</v>
      </c>
      <c r="F27" s="91">
        <v>-14.343</v>
      </c>
      <c r="G27" s="91">
        <v>-13.803000000000001</v>
      </c>
      <c r="H27" s="91">
        <v>-13.154</v>
      </c>
      <c r="I27" s="91">
        <v>-9.2469999999999999</v>
      </c>
      <c r="J27" s="92">
        <v>-8.7560000000000002</v>
      </c>
    </row>
    <row r="28" spans="2:12" ht="18" x14ac:dyDescent="0.25">
      <c r="B28" s="171" t="s">
        <v>110</v>
      </c>
      <c r="C28" s="126">
        <f>'PO recalcculé'!C107</f>
        <v>1038.1268</v>
      </c>
      <c r="D28" s="127">
        <f>'PO recalcculé'!D107</f>
        <v>1066.1445781727036</v>
      </c>
      <c r="E28" s="127">
        <f>'PO recalcculé'!E107</f>
        <v>1081.5035050579031</v>
      </c>
      <c r="F28" s="127">
        <f>'PO recalcculé'!F107</f>
        <v>1042.8298552354365</v>
      </c>
      <c r="G28" s="127">
        <f>'PO recalcculé'!G107</f>
        <v>1141.6912283928696</v>
      </c>
      <c r="H28" s="127">
        <f>'PO recalcculé'!H107</f>
        <v>1220.8848658651011</v>
      </c>
      <c r="I28" s="127">
        <f>'PO recalcculé'!I107</f>
        <v>1278.1761920767335</v>
      </c>
      <c r="J28" s="128">
        <f>'PO recalcculé'!J107</f>
        <v>1317.2186041342572</v>
      </c>
    </row>
    <row r="29" spans="2:12" ht="18.75" x14ac:dyDescent="0.3">
      <c r="B29" s="172" t="s">
        <v>90</v>
      </c>
      <c r="C29" s="145">
        <f>C28/'PO écart '!C42*100</f>
        <v>45.299795215826286</v>
      </c>
      <c r="D29" s="146">
        <f>D28/'PO écart '!D42*100</f>
        <v>45.264554897597684</v>
      </c>
      <c r="E29" s="146">
        <f>E28/'PO écart '!E42*100</f>
        <v>44.465931767234579</v>
      </c>
      <c r="F29" s="146">
        <f>F28/'PO écart '!F42*100</f>
        <v>44.98298974045526</v>
      </c>
      <c r="G29" s="146">
        <f>G28/'PO écart '!G42*100</f>
        <v>45.520127506491747</v>
      </c>
      <c r="H29" s="146">
        <f>H28/'PO écart '!H42*100</f>
        <v>46.001742498770767</v>
      </c>
      <c r="I29" s="146">
        <f>I28/'PO écart '!I42*100</f>
        <v>45.220491755534979</v>
      </c>
      <c r="J29" s="147">
        <f>J28/'PO écart '!J42*100</f>
        <v>45.111771092648965</v>
      </c>
    </row>
    <row r="30" spans="2:12" s="144" customFormat="1" ht="9" customHeight="1" x14ac:dyDescent="0.3">
      <c r="B30" s="143"/>
      <c r="C30" s="142"/>
      <c r="D30" s="142"/>
      <c r="E30" s="142"/>
      <c r="F30" s="142"/>
      <c r="G30" s="142"/>
      <c r="H30" s="142"/>
      <c r="I30" s="142"/>
      <c r="J30" s="142"/>
    </row>
    <row r="31" spans="2:12" s="15" customFormat="1" ht="18" x14ac:dyDescent="0.25">
      <c r="B31" s="177" t="s">
        <v>108</v>
      </c>
      <c r="C31" s="151">
        <f>C28-'PO insee'!C106</f>
        <v>0</v>
      </c>
      <c r="D31" s="152">
        <f>D28-'PO insee'!D106</f>
        <v>8.9171781727036432</v>
      </c>
      <c r="E31" s="152">
        <f>E28-'PO insee'!E106</f>
        <v>12.350505057903092</v>
      </c>
      <c r="F31" s="152">
        <f>F28-'PO insee'!F106</f>
        <v>15.999855235436598</v>
      </c>
      <c r="G31" s="152">
        <f>G28-'PO insee'!G106</f>
        <v>33.238228392869587</v>
      </c>
      <c r="H31" s="152">
        <f>H28-'PO insee'!H106</f>
        <v>25.408865865101006</v>
      </c>
      <c r="I31" s="152">
        <f>I28-'PO insee'!I106</f>
        <v>56.883192076733621</v>
      </c>
      <c r="J31" s="153">
        <f>J28-'PO insee'!J106</f>
        <v>66.462604134257163</v>
      </c>
    </row>
    <row r="32" spans="2:12" s="15" customFormat="1" ht="18" x14ac:dyDescent="0.25">
      <c r="B32" s="148" t="s">
        <v>5</v>
      </c>
      <c r="C32" s="154">
        <f>C4-'PO insee'!C10</f>
        <v>0</v>
      </c>
      <c r="D32" s="155">
        <f>D4-'PO insee'!D10</f>
        <v>-1.4599057080806688</v>
      </c>
      <c r="E32" s="155">
        <f>E4-'PO insee'!E10</f>
        <v>2.437518398066274E-2</v>
      </c>
      <c r="F32" s="155">
        <f>F4-'PO insee'!F10</f>
        <v>3.6249184493827826</v>
      </c>
      <c r="G32" s="155">
        <f>G4-'PO insee'!G10</f>
        <v>2.2472411631461711</v>
      </c>
      <c r="H32" s="155">
        <f>H4-'PO insee'!H10</f>
        <v>3.7738541420031702</v>
      </c>
      <c r="I32" s="155">
        <f>I4-'PO insee'!I10</f>
        <v>6.6881050857427198</v>
      </c>
      <c r="J32" s="156">
        <f>J4-'PO insee'!J10</f>
        <v>8.0224237771312765</v>
      </c>
      <c r="L32" s="15">
        <f>J32/J$31</f>
        <v>0.12070582971629662</v>
      </c>
    </row>
    <row r="33" spans="2:12" s="15" customFormat="1" ht="18" x14ac:dyDescent="0.25">
      <c r="B33" s="148" t="s">
        <v>107</v>
      </c>
      <c r="C33" s="154">
        <f>C8-'PO insee'!C53</f>
        <v>0</v>
      </c>
      <c r="D33" s="155">
        <f>D8-'PO insee'!D53</f>
        <v>-7.6466122466420927E-3</v>
      </c>
      <c r="E33" s="155">
        <f>E8-'PO insee'!E53</f>
        <v>0.7541733954245835</v>
      </c>
      <c r="F33" s="155">
        <f>F8-'PO insee'!F53</f>
        <v>-0.26828644911748079</v>
      </c>
      <c r="G33" s="155">
        <f>G8-'PO insee'!G53</f>
        <v>2.4357590297253431</v>
      </c>
      <c r="H33" s="155">
        <f>H8-'PO insee'!H53</f>
        <v>2.7392036059992666</v>
      </c>
      <c r="I33" s="155">
        <f>I8-'PO insee'!I53</f>
        <v>2.4537230508958316</v>
      </c>
      <c r="J33" s="156">
        <f>J8-'PO insee'!J53</f>
        <v>2.3580303523919817</v>
      </c>
    </row>
    <row r="34" spans="2:12" s="15" customFormat="1" ht="18" x14ac:dyDescent="0.25">
      <c r="B34" s="148" t="s">
        <v>43</v>
      </c>
      <c r="C34" s="154">
        <f>C9-'PO insee'!C54</f>
        <v>0</v>
      </c>
      <c r="D34" s="155">
        <f>D9-'PO insee'!D54</f>
        <v>1.5042524679481417E-2</v>
      </c>
      <c r="E34" s="155">
        <f>E9-'PO insee'!E54</f>
        <v>-1.3669768174541908E-2</v>
      </c>
      <c r="F34" s="155">
        <f>F9-'PO insee'!F54</f>
        <v>-0.40572218297398432</v>
      </c>
      <c r="G34" s="155">
        <f>G9-'PO insee'!G54</f>
        <v>1.3368604037822003</v>
      </c>
      <c r="H34" s="155">
        <f>H9-'PO insee'!H54</f>
        <v>1.1717914853768887</v>
      </c>
      <c r="I34" s="155">
        <f>I9-'PO insee'!I54</f>
        <v>1.1201601989980254</v>
      </c>
      <c r="J34" s="156">
        <f>J9-'PO insee'!J54</f>
        <v>0.7764330864548743</v>
      </c>
    </row>
    <row r="35" spans="2:12" s="15" customFormat="1" ht="18" x14ac:dyDescent="0.25">
      <c r="B35" s="148" t="s">
        <v>45</v>
      </c>
      <c r="C35" s="154">
        <f>C10-'PO insee'!C56</f>
        <v>0</v>
      </c>
      <c r="D35" s="155">
        <f>D10-'PO insee'!D56</f>
        <v>-0.32413497690123805</v>
      </c>
      <c r="E35" s="155">
        <f>E10-'PO insee'!E56</f>
        <v>-0.83558496535949089</v>
      </c>
      <c r="F35" s="155">
        <f>F10-'PO insee'!F56</f>
        <v>-1.3030305221363712</v>
      </c>
      <c r="G35" s="155">
        <f>G10-'PO insee'!G56</f>
        <v>7.2743638416516081</v>
      </c>
      <c r="H35" s="155">
        <f>H10-'PO insee'!H56</f>
        <v>6.6624678827463324</v>
      </c>
      <c r="I35" s="155">
        <f>I10-'PO insee'!I56</f>
        <v>11.479866023674326</v>
      </c>
      <c r="J35" s="156">
        <f>J10-'PO insee'!J56</f>
        <v>13.366885257154028</v>
      </c>
      <c r="L35" s="15">
        <f>J35/J$31</f>
        <v>0.20111889131145652</v>
      </c>
    </row>
    <row r="36" spans="2:12" s="15" customFormat="1" ht="18" x14ac:dyDescent="0.25">
      <c r="B36" s="148" t="s">
        <v>60</v>
      </c>
      <c r="C36" s="154">
        <f>'PO recalcculé'!C115</f>
        <v>0</v>
      </c>
      <c r="D36" s="155">
        <f>'PO recalcculé'!D115</f>
        <v>-0.37982229114785282</v>
      </c>
      <c r="E36" s="155">
        <f>'PO recalcculé'!E115</f>
        <v>-0.70152616572725579</v>
      </c>
      <c r="F36" s="155">
        <f>'PO recalcculé'!F115</f>
        <v>0.51267165238093693</v>
      </c>
      <c r="G36" s="155">
        <f>'PO recalcculé'!G115</f>
        <v>-0.67075270991032454</v>
      </c>
      <c r="H36" s="155">
        <f>'PO recalcculé'!H115</f>
        <v>0.76033567979138361</v>
      </c>
      <c r="I36" s="155">
        <f>'PO recalcculé'!I115</f>
        <v>-8.8160306779174746E-3</v>
      </c>
      <c r="J36" s="156">
        <f>'PO recalcculé'!J115</f>
        <v>0.80097679214515471</v>
      </c>
    </row>
    <row r="37" spans="2:12" s="15" customFormat="1" ht="18" x14ac:dyDescent="0.25">
      <c r="B37" s="148" t="s">
        <v>61</v>
      </c>
      <c r="C37" s="154">
        <f>'PO recalcculé'!C116</f>
        <v>0</v>
      </c>
      <c r="D37" s="155">
        <f>'PO recalcculé'!D116</f>
        <v>-0.31901160109107707</v>
      </c>
      <c r="E37" s="155">
        <f>'PO recalcculé'!E116</f>
        <v>1.4731180513343674</v>
      </c>
      <c r="F37" s="155">
        <f>'PO recalcculé'!F116</f>
        <v>-0.86720220048079</v>
      </c>
      <c r="G37" s="155">
        <f>'PO recalcculé'!G116</f>
        <v>2.2199266241680249</v>
      </c>
      <c r="H37" s="155">
        <f>'PO recalcculé'!H116</f>
        <v>-2.8004401755741668</v>
      </c>
      <c r="I37" s="155">
        <f>'PO recalcculé'!I116</f>
        <v>2.3559219721244062</v>
      </c>
      <c r="J37" s="156">
        <f>'PO recalcculé'!J116</f>
        <v>6.3598875659396015</v>
      </c>
    </row>
    <row r="38" spans="2:12" s="15" customFormat="1" ht="18" x14ac:dyDescent="0.25">
      <c r="B38" s="148" t="s">
        <v>64</v>
      </c>
      <c r="C38" s="154">
        <f>'PO recalcculé'!C117</f>
        <v>0</v>
      </c>
      <c r="D38" s="155">
        <f>'PO recalcculé'!D117</f>
        <v>5.0330546262765097</v>
      </c>
      <c r="E38" s="155">
        <f>'PO recalcculé'!E117</f>
        <v>1.6300537736272958</v>
      </c>
      <c r="F38" s="155">
        <f>'PO recalcculé'!F117</f>
        <v>2.423723639110321</v>
      </c>
      <c r="G38" s="155">
        <f>'PO recalcculé'!G117</f>
        <v>1.2411192216543228</v>
      </c>
      <c r="H38" s="155">
        <f>'PO recalcculé'!H117</f>
        <v>-11.092421281146898</v>
      </c>
      <c r="I38" s="155">
        <f>'PO recalcculé'!I117</f>
        <v>3.8361489504865602</v>
      </c>
      <c r="J38" s="156">
        <f>'PO recalcculé'!J117</f>
        <v>5.6416297739519621</v>
      </c>
    </row>
    <row r="39" spans="2:12" s="15" customFormat="1" ht="18" x14ac:dyDescent="0.25">
      <c r="B39" s="149" t="s">
        <v>71</v>
      </c>
      <c r="C39" s="154">
        <f>C18-'PO insee'!C86</f>
        <v>0</v>
      </c>
      <c r="D39" s="155">
        <f>D18-'PO insee'!D86</f>
        <v>2.9556205427369662</v>
      </c>
      <c r="E39" s="155">
        <f>E18-'PO insee'!E86</f>
        <v>6.5671515402885454</v>
      </c>
      <c r="F39" s="155">
        <f>F18-'PO insee'!F86</f>
        <v>9.0791045088736162</v>
      </c>
      <c r="G39" s="155">
        <f>G18-'PO insee'!G86</f>
        <v>13.245685727201995</v>
      </c>
      <c r="H39" s="155">
        <f>H18-'PO insee'!H86</f>
        <v>16.896079497539141</v>
      </c>
      <c r="I39" s="155">
        <f>I18-'PO insee'!I86</f>
        <v>21.064041237851164</v>
      </c>
      <c r="J39" s="156">
        <f>J18-'PO insee'!J86</f>
        <v>21.287728537697873</v>
      </c>
    </row>
    <row r="40" spans="2:12" s="15" customFormat="1" ht="18" x14ac:dyDescent="0.25">
      <c r="B40" s="149" t="s">
        <v>72</v>
      </c>
      <c r="C40" s="154">
        <f>C19-'PO insee'!C87</f>
        <v>0</v>
      </c>
      <c r="D40" s="155">
        <f>D19-'PO insee'!D87</f>
        <v>3.361831283237064</v>
      </c>
      <c r="E40" s="155">
        <f>E19-'PO insee'!E87</f>
        <v>3.3197700277656432</v>
      </c>
      <c r="F40" s="155">
        <f>F19-'PO insee'!F87</f>
        <v>3.129814232870979</v>
      </c>
      <c r="G40" s="155">
        <f>G19-'PO insee'!G87</f>
        <v>3.5216100805478594</v>
      </c>
      <c r="H40" s="155">
        <f>H19-'PO insee'!H87</f>
        <v>3.5992535287415648</v>
      </c>
      <c r="I40" s="155">
        <f>I19-'PO insee'!I87</f>
        <v>3.9548328410455027</v>
      </c>
      <c r="J40" s="156">
        <f>J19-'PO insee'!J87</f>
        <v>3.779291918028731</v>
      </c>
      <c r="L40" s="15">
        <f>J40/J$31</f>
        <v>5.6863434216245991E-2</v>
      </c>
    </row>
    <row r="41" spans="2:12" s="15" customFormat="1" ht="18" x14ac:dyDescent="0.25">
      <c r="B41" s="176" t="s">
        <v>93</v>
      </c>
      <c r="C41" s="173">
        <f>C20-'PO insee'!C88</f>
        <v>0</v>
      </c>
      <c r="D41" s="174">
        <f>D20-'PO insee'!D88</f>
        <v>4.2150385241226385E-2</v>
      </c>
      <c r="E41" s="174">
        <f>E20-'PO insee'!E88</f>
        <v>0.1326439847430767</v>
      </c>
      <c r="F41" s="174">
        <f>F20-'PO insee'!F88</f>
        <v>7.3864107526308675E-2</v>
      </c>
      <c r="G41" s="174">
        <f>G20-'PO insee'!G88</f>
        <v>0.38641501090247665</v>
      </c>
      <c r="H41" s="174">
        <f>H20-'PO insee'!H88</f>
        <v>3.6987414996240742</v>
      </c>
      <c r="I41" s="174">
        <f>I20-'PO insee'!I88</f>
        <v>3.9392087465925663</v>
      </c>
      <c r="J41" s="175">
        <f>J20-'PO insee'!J88</f>
        <v>4.0693170733623045</v>
      </c>
      <c r="L41" s="15">
        <f>J41/J$31</f>
        <v>6.1227168666790704E-2</v>
      </c>
    </row>
    <row r="42" spans="2:12" ht="18" x14ac:dyDescent="0.25">
      <c r="B42" s="105" t="s">
        <v>104</v>
      </c>
      <c r="C42" s="133">
        <v>2291.681</v>
      </c>
      <c r="D42" s="134">
        <v>2355.3629999999998</v>
      </c>
      <c r="E42" s="134">
        <v>2432.2069999999999</v>
      </c>
      <c r="F42" s="134">
        <v>2318.2759999999998</v>
      </c>
      <c r="G42" s="134">
        <v>2508.1019999999999</v>
      </c>
      <c r="H42" s="134">
        <v>2653.9969999999998</v>
      </c>
      <c r="I42" s="134">
        <v>2826.5419999999999</v>
      </c>
      <c r="J42" s="135">
        <v>2919.9</v>
      </c>
    </row>
    <row r="43" spans="2:12" ht="18" x14ac:dyDescent="0.25">
      <c r="B43" s="96"/>
      <c r="C43" s="187"/>
      <c r="D43" s="187"/>
      <c r="E43" s="187"/>
      <c r="F43" s="187"/>
      <c r="G43" s="187"/>
      <c r="H43" s="187"/>
      <c r="I43" s="187"/>
      <c r="J43" s="187"/>
    </row>
    <row r="44" spans="2:12" ht="18" x14ac:dyDescent="0.25">
      <c r="B44" s="150" t="s">
        <v>111</v>
      </c>
      <c r="C44" s="20"/>
      <c r="D44" s="20"/>
      <c r="E44" s="20"/>
      <c r="F44" s="20"/>
      <c r="G44" s="20"/>
      <c r="H44" s="20"/>
      <c r="I44" s="20"/>
      <c r="J44" s="19"/>
    </row>
    <row r="45" spans="2:12" x14ac:dyDescent="0.25">
      <c r="B45" s="18"/>
      <c r="C45" s="20"/>
      <c r="D45" s="20"/>
      <c r="E45" s="20"/>
      <c r="F45" s="20"/>
      <c r="G45" s="20"/>
      <c r="H45" s="20"/>
      <c r="I45" s="20"/>
      <c r="J45" s="19"/>
    </row>
    <row r="46" spans="2:12" x14ac:dyDescent="0.25">
      <c r="B46" s="18" t="s">
        <v>98</v>
      </c>
      <c r="C46" s="20"/>
      <c r="D46" s="20"/>
      <c r="E46" s="20"/>
      <c r="F46" s="20"/>
      <c r="G46" s="20"/>
      <c r="H46" s="20"/>
      <c r="I46" s="20"/>
      <c r="J46" s="19"/>
    </row>
    <row r="47" spans="2:12" x14ac:dyDescent="0.25">
      <c r="B47" s="18" t="s">
        <v>99</v>
      </c>
      <c r="C47" s="20"/>
      <c r="D47" s="20"/>
      <c r="E47" s="20"/>
      <c r="F47" s="20"/>
      <c r="G47" s="20"/>
      <c r="H47" s="20"/>
      <c r="I47" s="20"/>
      <c r="J47" s="19"/>
    </row>
    <row r="48" spans="2:12" x14ac:dyDescent="0.25">
      <c r="B48" s="18"/>
      <c r="C48" s="20"/>
      <c r="D48" s="20"/>
      <c r="E48" s="20"/>
      <c r="F48" s="20"/>
      <c r="G48" s="20"/>
      <c r="H48" s="20"/>
      <c r="I48" s="20"/>
      <c r="J48" s="19"/>
    </row>
    <row r="49" spans="2:10" x14ac:dyDescent="0.25">
      <c r="B49" s="18"/>
      <c r="C49" s="20"/>
      <c r="D49" s="20"/>
      <c r="E49" s="20"/>
      <c r="F49" s="20"/>
      <c r="G49" s="20"/>
      <c r="H49" s="20"/>
      <c r="I49" s="20"/>
      <c r="J49" s="19"/>
    </row>
    <row r="50" spans="2:10" x14ac:dyDescent="0.25">
      <c r="B50" s="18"/>
      <c r="C50" s="20"/>
      <c r="D50" s="20"/>
      <c r="E50" s="20"/>
      <c r="F50" s="20"/>
      <c r="G50" s="20"/>
      <c r="H50" s="20"/>
      <c r="I50" s="20"/>
      <c r="J50" s="19"/>
    </row>
    <row r="51" spans="2:10" x14ac:dyDescent="0.25">
      <c r="B51" s="18"/>
      <c r="C51" s="20"/>
      <c r="D51" s="20"/>
      <c r="E51" s="20"/>
      <c r="F51" s="20"/>
      <c r="G51" s="20"/>
      <c r="H51" s="20"/>
      <c r="I51" s="20"/>
      <c r="J51" s="19"/>
    </row>
    <row r="52" spans="2:10" x14ac:dyDescent="0.25">
      <c r="B52" s="18"/>
      <c r="C52" s="20"/>
      <c r="D52" s="20"/>
      <c r="E52" s="20"/>
      <c r="F52" s="20"/>
      <c r="G52" s="20"/>
      <c r="H52" s="20"/>
      <c r="I52" s="20"/>
      <c r="J52" s="19"/>
    </row>
    <row r="53" spans="2:10" x14ac:dyDescent="0.25">
      <c r="B53" s="18"/>
      <c r="C53" s="20"/>
      <c r="D53" s="20"/>
      <c r="E53" s="20"/>
      <c r="F53" s="20"/>
      <c r="G53" s="20"/>
      <c r="H53" s="20"/>
      <c r="I53" s="20"/>
      <c r="J53" s="19"/>
    </row>
    <row r="54" spans="2:10" x14ac:dyDescent="0.25">
      <c r="B54" s="18"/>
      <c r="C54" s="20"/>
      <c r="D54" s="20"/>
      <c r="E54" s="20"/>
      <c r="F54" s="20"/>
      <c r="G54" s="20"/>
      <c r="H54" s="20"/>
      <c r="I54" s="20"/>
      <c r="J54" s="19"/>
    </row>
    <row r="55" spans="2:10" x14ac:dyDescent="0.25">
      <c r="B55" s="18"/>
      <c r="C55" s="20"/>
      <c r="D55" s="20"/>
      <c r="E55" s="20"/>
      <c r="F55" s="20"/>
      <c r="G55" s="20"/>
      <c r="H55" s="20"/>
      <c r="I55" s="20"/>
      <c r="J55" s="19"/>
    </row>
    <row r="56" spans="2:10" x14ac:dyDescent="0.25">
      <c r="B56" s="18"/>
      <c r="C56" s="20"/>
      <c r="D56" s="20"/>
      <c r="E56" s="20"/>
      <c r="F56" s="20"/>
      <c r="G56" s="20"/>
      <c r="H56" s="20"/>
      <c r="I56" s="20"/>
      <c r="J56" s="19"/>
    </row>
    <row r="57" spans="2:10" x14ac:dyDescent="0.25">
      <c r="B57" s="18"/>
      <c r="C57" s="20"/>
      <c r="D57" s="20"/>
      <c r="E57" s="20"/>
      <c r="F57" s="20"/>
      <c r="G57" s="20"/>
      <c r="H57" s="20"/>
      <c r="I57" s="20"/>
      <c r="J57" s="19"/>
    </row>
    <row r="58" spans="2:10" x14ac:dyDescent="0.25">
      <c r="B58" s="18"/>
      <c r="C58" s="20"/>
      <c r="D58" s="20"/>
      <c r="E58" s="20"/>
      <c r="F58" s="20"/>
      <c r="G58" s="20"/>
      <c r="H58" s="20"/>
      <c r="I58" s="20"/>
      <c r="J58" s="19"/>
    </row>
    <row r="59" spans="2:10" x14ac:dyDescent="0.25">
      <c r="B59" s="18"/>
      <c r="C59" s="20"/>
      <c r="D59" s="20"/>
      <c r="E59" s="20"/>
      <c r="F59" s="20"/>
      <c r="G59" s="20"/>
      <c r="H59" s="20"/>
      <c r="I59" s="20"/>
      <c r="J59" s="19"/>
    </row>
    <row r="60" spans="2:10" x14ac:dyDescent="0.25">
      <c r="B60" s="18"/>
      <c r="C60" s="20"/>
      <c r="D60" s="20"/>
      <c r="E60" s="20"/>
      <c r="F60" s="20"/>
      <c r="G60" s="20"/>
      <c r="H60" s="20"/>
      <c r="I60" s="20"/>
      <c r="J60" s="19"/>
    </row>
    <row r="61" spans="2:10" x14ac:dyDescent="0.25">
      <c r="B61" s="18"/>
      <c r="C61" s="20"/>
      <c r="D61" s="20"/>
      <c r="E61" s="20"/>
      <c r="F61" s="20"/>
      <c r="G61" s="20"/>
      <c r="H61" s="20"/>
      <c r="I61" s="20"/>
      <c r="J61" s="19"/>
    </row>
    <row r="62" spans="2:10" x14ac:dyDescent="0.25">
      <c r="B62" s="18"/>
      <c r="C62" s="20"/>
      <c r="D62" s="20"/>
      <c r="E62" s="20"/>
      <c r="F62" s="20"/>
      <c r="G62" s="20"/>
      <c r="H62" s="20"/>
      <c r="I62" s="20"/>
      <c r="J62" s="19"/>
    </row>
    <row r="63" spans="2:10" x14ac:dyDescent="0.25">
      <c r="B63" s="18"/>
      <c r="C63" s="20"/>
      <c r="D63" s="20"/>
      <c r="E63" s="20"/>
      <c r="F63" s="20"/>
      <c r="G63" s="20"/>
      <c r="H63" s="20"/>
      <c r="I63" s="20"/>
      <c r="J63" s="19"/>
    </row>
    <row r="64" spans="2:10" x14ac:dyDescent="0.25">
      <c r="B64" s="18"/>
      <c r="C64" s="20"/>
      <c r="D64" s="20"/>
      <c r="E64" s="20"/>
      <c r="F64" s="20"/>
      <c r="G64" s="20"/>
      <c r="H64" s="20"/>
      <c r="I64" s="20"/>
      <c r="J64" s="19"/>
    </row>
    <row r="65" spans="2:10" x14ac:dyDescent="0.25">
      <c r="B65" s="18"/>
      <c r="C65" s="20"/>
      <c r="D65" s="20"/>
      <c r="E65" s="20"/>
      <c r="F65" s="20"/>
      <c r="G65" s="20"/>
      <c r="H65" s="20"/>
      <c r="I65" s="20"/>
      <c r="J65" s="19"/>
    </row>
    <row r="66" spans="2:10" x14ac:dyDescent="0.25">
      <c r="B66" s="18"/>
      <c r="C66" s="20"/>
      <c r="D66" s="20"/>
      <c r="E66" s="20"/>
      <c r="F66" s="20"/>
      <c r="G66" s="20"/>
      <c r="H66" s="20"/>
      <c r="I66" s="20"/>
      <c r="J66" s="19"/>
    </row>
    <row r="67" spans="2:10" x14ac:dyDescent="0.25">
      <c r="B67" s="18"/>
      <c r="C67" s="20"/>
      <c r="D67" s="20"/>
      <c r="E67" s="20"/>
      <c r="F67" s="20"/>
      <c r="G67" s="20"/>
      <c r="H67" s="20"/>
      <c r="I67" s="20"/>
      <c r="J67" s="19"/>
    </row>
    <row r="68" spans="2:10" x14ac:dyDescent="0.25">
      <c r="B68" s="18"/>
      <c r="C68" s="20"/>
      <c r="D68" s="20"/>
      <c r="E68" s="20"/>
      <c r="F68" s="20"/>
      <c r="G68" s="20"/>
      <c r="H68" s="20"/>
      <c r="I68" s="20"/>
      <c r="J68" s="19"/>
    </row>
    <row r="69" spans="2:10" x14ac:dyDescent="0.25">
      <c r="B69" s="18"/>
      <c r="C69" s="20"/>
      <c r="D69" s="20"/>
      <c r="E69" s="20"/>
      <c r="F69" s="20"/>
      <c r="G69" s="20"/>
      <c r="H69" s="20"/>
      <c r="I69" s="20"/>
      <c r="J69" s="19"/>
    </row>
    <row r="70" spans="2:10" x14ac:dyDescent="0.25">
      <c r="B70" s="18"/>
      <c r="C70" s="20"/>
      <c r="D70" s="20"/>
      <c r="E70" s="20"/>
      <c r="F70" s="20"/>
      <c r="G70" s="20"/>
      <c r="H70" s="20"/>
      <c r="I70" s="20"/>
      <c r="J70" s="19"/>
    </row>
    <row r="71" spans="2:10" x14ac:dyDescent="0.25">
      <c r="B71" s="18"/>
      <c r="C71" s="20"/>
      <c r="D71" s="20"/>
      <c r="E71" s="20"/>
      <c r="F71" s="20"/>
      <c r="G71" s="20"/>
      <c r="H71" s="20"/>
      <c r="I71" s="20"/>
      <c r="J71" s="19"/>
    </row>
    <row r="72" spans="2:10" x14ac:dyDescent="0.25">
      <c r="B72" s="18"/>
      <c r="C72" s="20"/>
      <c r="D72" s="20"/>
      <c r="E72" s="20"/>
      <c r="F72" s="20"/>
      <c r="G72" s="20"/>
      <c r="H72" s="20"/>
      <c r="I72" s="20"/>
      <c r="J72" s="19"/>
    </row>
    <row r="73" spans="2:10" x14ac:dyDescent="0.25">
      <c r="B73" s="18"/>
      <c r="C73" s="20"/>
      <c r="D73" s="20"/>
      <c r="E73" s="20"/>
      <c r="F73" s="20"/>
      <c r="G73" s="20"/>
      <c r="H73" s="20"/>
      <c r="I73" s="20"/>
      <c r="J73" s="19"/>
    </row>
    <row r="74" spans="2:10" x14ac:dyDescent="0.25">
      <c r="B74" s="18"/>
      <c r="C74" s="20"/>
      <c r="D74" s="20"/>
      <c r="E74" s="20"/>
      <c r="F74" s="20"/>
      <c r="G74" s="20"/>
      <c r="H74" s="20"/>
      <c r="I74" s="20"/>
      <c r="J74" s="19"/>
    </row>
    <row r="75" spans="2:10" x14ac:dyDescent="0.25">
      <c r="B75" s="18"/>
      <c r="C75" s="20"/>
      <c r="D75" s="20"/>
      <c r="E75" s="20"/>
      <c r="F75" s="20"/>
      <c r="G75" s="20"/>
      <c r="H75" s="20"/>
      <c r="I75" s="20"/>
      <c r="J75" s="19"/>
    </row>
    <row r="76" spans="2:10" x14ac:dyDescent="0.25">
      <c r="B76" s="18"/>
      <c r="C76" s="20"/>
      <c r="D76" s="20"/>
      <c r="E76" s="20"/>
      <c r="F76" s="20"/>
      <c r="G76" s="20"/>
      <c r="H76" s="20"/>
      <c r="I76" s="20"/>
      <c r="J76" s="19"/>
    </row>
    <row r="77" spans="2:10" x14ac:dyDescent="0.25">
      <c r="B77" s="18"/>
      <c r="C77" s="20"/>
      <c r="D77" s="20"/>
      <c r="E77" s="20"/>
      <c r="F77" s="20"/>
      <c r="G77" s="20"/>
      <c r="H77" s="20"/>
      <c r="I77" s="20"/>
      <c r="J77" s="19"/>
    </row>
    <row r="78" spans="2:10" x14ac:dyDescent="0.25">
      <c r="B78" s="18"/>
      <c r="C78" s="20"/>
      <c r="D78" s="20"/>
      <c r="E78" s="20"/>
      <c r="F78" s="20"/>
      <c r="G78" s="20"/>
      <c r="H78" s="20"/>
      <c r="I78" s="20"/>
      <c r="J78" s="19"/>
    </row>
    <row r="79" spans="2:10" x14ac:dyDescent="0.25">
      <c r="B79" s="18"/>
      <c r="C79" s="20"/>
      <c r="D79" s="20"/>
      <c r="E79" s="20"/>
      <c r="F79" s="20"/>
      <c r="G79" s="20"/>
      <c r="H79" s="20"/>
      <c r="I79" s="20"/>
      <c r="J79" s="19"/>
    </row>
    <row r="80" spans="2:10" x14ac:dyDescent="0.25">
      <c r="B80" s="18"/>
      <c r="C80" s="20"/>
      <c r="D80" s="20"/>
      <c r="E80" s="20"/>
      <c r="F80" s="20"/>
      <c r="G80" s="20"/>
      <c r="H80" s="20"/>
      <c r="I80" s="20"/>
      <c r="J80" s="19"/>
    </row>
    <row r="81" spans="2:10" x14ac:dyDescent="0.25">
      <c r="B81" s="18"/>
      <c r="C81" s="20"/>
      <c r="D81" s="20"/>
      <c r="E81" s="20"/>
      <c r="F81" s="20"/>
      <c r="G81" s="20"/>
      <c r="H81" s="20"/>
      <c r="I81" s="20"/>
      <c r="J81" s="19"/>
    </row>
    <row r="82" spans="2:10" x14ac:dyDescent="0.25">
      <c r="B82" s="18"/>
      <c r="C82" s="20"/>
      <c r="D82" s="20"/>
      <c r="E82" s="20"/>
      <c r="F82" s="20"/>
      <c r="G82" s="20"/>
      <c r="H82" s="20"/>
      <c r="I82" s="20"/>
      <c r="J82" s="19"/>
    </row>
    <row r="83" spans="2:10" x14ac:dyDescent="0.25">
      <c r="B83" s="18"/>
      <c r="C83" s="20"/>
      <c r="D83" s="20"/>
      <c r="E83" s="20"/>
      <c r="F83" s="20"/>
      <c r="G83" s="20"/>
      <c r="H83" s="20"/>
      <c r="I83" s="20"/>
      <c r="J83" s="19"/>
    </row>
    <row r="84" spans="2:10" x14ac:dyDescent="0.25">
      <c r="B84" s="18"/>
      <c r="C84" s="20"/>
      <c r="D84" s="20"/>
      <c r="E84" s="20"/>
      <c r="F84" s="20"/>
      <c r="G84" s="20"/>
      <c r="H84" s="20"/>
      <c r="I84" s="20"/>
      <c r="J84" s="19"/>
    </row>
    <row r="85" spans="2:10" x14ac:dyDescent="0.25">
      <c r="B85" s="18"/>
      <c r="C85" s="20"/>
      <c r="D85" s="20"/>
      <c r="E85" s="20"/>
      <c r="F85" s="20"/>
      <c r="G85" s="20"/>
      <c r="H85" s="20"/>
      <c r="I85" s="20"/>
      <c r="J85" s="19"/>
    </row>
    <row r="86" spans="2:10" x14ac:dyDescent="0.25">
      <c r="B86" s="18"/>
      <c r="C86" s="20"/>
      <c r="D86" s="20"/>
      <c r="E86" s="20"/>
      <c r="F86" s="20"/>
      <c r="G86" s="20"/>
      <c r="H86" s="20"/>
      <c r="I86" s="20"/>
      <c r="J86" s="19"/>
    </row>
    <row r="87" spans="2:10" x14ac:dyDescent="0.25">
      <c r="B87" s="18"/>
      <c r="C87" s="20"/>
      <c r="D87" s="20"/>
      <c r="E87" s="20"/>
      <c r="F87" s="20"/>
      <c r="G87" s="20"/>
      <c r="H87" s="20"/>
      <c r="I87" s="20"/>
      <c r="J87" s="19"/>
    </row>
    <row r="88" spans="2:10" x14ac:dyDescent="0.25">
      <c r="B88" s="18"/>
      <c r="C88" s="20"/>
      <c r="D88" s="20"/>
      <c r="E88" s="20"/>
      <c r="F88" s="20"/>
      <c r="G88" s="20"/>
      <c r="H88" s="20"/>
      <c r="I88" s="20"/>
      <c r="J88" s="19"/>
    </row>
    <row r="89" spans="2:10" x14ac:dyDescent="0.25">
      <c r="B89" s="18"/>
      <c r="C89" s="20"/>
      <c r="D89" s="20"/>
      <c r="E89" s="20"/>
      <c r="F89" s="20"/>
      <c r="G89" s="20"/>
      <c r="H89" s="20"/>
      <c r="I89" s="20"/>
      <c r="J89" s="19"/>
    </row>
    <row r="90" spans="2:10" x14ac:dyDescent="0.25">
      <c r="B90" s="18"/>
      <c r="C90" s="20"/>
      <c r="D90" s="20"/>
      <c r="E90" s="20"/>
      <c r="F90" s="20"/>
      <c r="G90" s="20"/>
      <c r="H90" s="20"/>
      <c r="I90" s="20"/>
      <c r="J90" s="19"/>
    </row>
    <row r="91" spans="2:10" x14ac:dyDescent="0.25">
      <c r="B91" s="18"/>
      <c r="C91" s="20"/>
      <c r="D91" s="20"/>
      <c r="E91" s="20"/>
      <c r="F91" s="20"/>
      <c r="G91" s="20"/>
      <c r="H91" s="20"/>
      <c r="I91" s="20"/>
      <c r="J91" s="19"/>
    </row>
    <row r="92" spans="2:10" x14ac:dyDescent="0.25">
      <c r="B92" s="18"/>
      <c r="C92" s="20"/>
      <c r="D92" s="20"/>
      <c r="E92" s="20"/>
      <c r="F92" s="20"/>
      <c r="G92" s="20"/>
      <c r="H92" s="20"/>
      <c r="I92" s="20"/>
      <c r="J92" s="19"/>
    </row>
    <row r="93" spans="2:10" x14ac:dyDescent="0.25">
      <c r="B93" s="18"/>
      <c r="C93" s="20"/>
      <c r="D93" s="20"/>
      <c r="E93" s="20"/>
      <c r="F93" s="20"/>
      <c r="G93" s="20"/>
      <c r="H93" s="20"/>
      <c r="I93" s="20"/>
      <c r="J93" s="19"/>
    </row>
    <row r="94" spans="2:10" x14ac:dyDescent="0.25">
      <c r="B94" s="18"/>
      <c r="C94" s="20"/>
      <c r="D94" s="20"/>
      <c r="E94" s="20"/>
      <c r="F94" s="20"/>
      <c r="G94" s="20"/>
      <c r="H94" s="20"/>
      <c r="I94" s="20"/>
      <c r="J94" s="19"/>
    </row>
    <row r="95" spans="2:10" x14ac:dyDescent="0.25">
      <c r="B95" s="18"/>
      <c r="C95" s="20"/>
      <c r="D95" s="20"/>
      <c r="E95" s="20"/>
      <c r="F95" s="20"/>
      <c r="G95" s="20"/>
      <c r="H95" s="20"/>
      <c r="I95" s="20"/>
      <c r="J95" s="19"/>
    </row>
    <row r="96" spans="2:10" x14ac:dyDescent="0.25">
      <c r="B96" s="18"/>
      <c r="C96" s="20"/>
      <c r="D96" s="20"/>
      <c r="E96" s="20"/>
      <c r="F96" s="20"/>
      <c r="G96" s="20"/>
      <c r="H96" s="20"/>
      <c r="I96" s="20"/>
      <c r="J96" s="19"/>
    </row>
    <row r="97" spans="2:10" x14ac:dyDescent="0.25">
      <c r="B97" s="18"/>
      <c r="C97" s="20"/>
      <c r="D97" s="20"/>
      <c r="E97" s="20"/>
      <c r="F97" s="20"/>
      <c r="G97" s="20"/>
      <c r="H97" s="20"/>
      <c r="I97" s="20"/>
      <c r="J97" s="19"/>
    </row>
    <row r="98" spans="2:10" x14ac:dyDescent="0.25">
      <c r="B98" s="18"/>
      <c r="C98" s="20"/>
      <c r="D98" s="20"/>
      <c r="E98" s="20"/>
      <c r="F98" s="20"/>
      <c r="G98" s="20"/>
      <c r="H98" s="20"/>
      <c r="I98" s="20"/>
      <c r="J98" s="19"/>
    </row>
    <row r="99" spans="2:10" x14ac:dyDescent="0.25">
      <c r="B99" s="18"/>
      <c r="C99" s="20"/>
      <c r="D99" s="20"/>
      <c r="E99" s="20"/>
      <c r="F99" s="20"/>
      <c r="G99" s="20"/>
      <c r="H99" s="20"/>
      <c r="I99" s="20"/>
      <c r="J99" s="19"/>
    </row>
    <row r="100" spans="2:10" x14ac:dyDescent="0.25">
      <c r="B100" s="18"/>
      <c r="C100" s="20"/>
      <c r="D100" s="20"/>
      <c r="E100" s="20"/>
      <c r="F100" s="20"/>
      <c r="G100" s="20"/>
      <c r="H100" s="20"/>
      <c r="I100" s="20"/>
      <c r="J100" s="19"/>
    </row>
    <row r="101" spans="2:10" x14ac:dyDescent="0.25">
      <c r="B101" s="18"/>
      <c r="C101" s="20"/>
      <c r="D101" s="20"/>
      <c r="E101" s="20"/>
      <c r="F101" s="20"/>
      <c r="G101" s="20"/>
      <c r="H101" s="20"/>
      <c r="I101" s="20"/>
      <c r="J101" s="19"/>
    </row>
    <row r="102" spans="2:10" x14ac:dyDescent="0.25">
      <c r="B102" s="18"/>
      <c r="C102" s="20"/>
      <c r="D102" s="20"/>
      <c r="E102" s="20"/>
      <c r="F102" s="20"/>
      <c r="G102" s="20"/>
      <c r="H102" s="20"/>
      <c r="I102" s="20"/>
      <c r="J102" s="19"/>
    </row>
    <row r="103" spans="2:10" x14ac:dyDescent="0.25">
      <c r="B103" s="18"/>
      <c r="C103" s="20"/>
      <c r="D103" s="20"/>
      <c r="E103" s="20"/>
      <c r="F103" s="20"/>
      <c r="G103" s="20"/>
      <c r="H103" s="20"/>
      <c r="I103" s="20"/>
      <c r="J103" s="19"/>
    </row>
    <row r="104" spans="2:10" x14ac:dyDescent="0.25">
      <c r="B104" s="18"/>
      <c r="C104" s="20"/>
      <c r="D104" s="20"/>
      <c r="E104" s="20"/>
      <c r="F104" s="20"/>
      <c r="G104" s="20"/>
      <c r="H104" s="20"/>
      <c r="I104" s="20"/>
      <c r="J104" s="19"/>
    </row>
    <row r="105" spans="2:10" x14ac:dyDescent="0.25">
      <c r="B105" s="18"/>
      <c r="C105" s="20"/>
      <c r="D105" s="20"/>
      <c r="E105" s="20"/>
      <c r="F105" s="20"/>
      <c r="G105" s="20"/>
      <c r="H105" s="20"/>
      <c r="I105" s="20"/>
      <c r="J105" s="19"/>
    </row>
    <row r="106" spans="2:10" x14ac:dyDescent="0.25">
      <c r="B106" s="18"/>
      <c r="C106" s="20"/>
      <c r="D106" s="20"/>
      <c r="E106" s="20"/>
      <c r="F106" s="20"/>
      <c r="G106" s="20"/>
      <c r="H106" s="20"/>
      <c r="I106" s="20"/>
      <c r="J106" s="19"/>
    </row>
    <row r="107" spans="2:10" x14ac:dyDescent="0.25">
      <c r="B107" s="18"/>
      <c r="C107" s="20"/>
      <c r="D107" s="20"/>
      <c r="E107" s="20"/>
      <c r="F107" s="20"/>
      <c r="G107" s="20"/>
      <c r="H107" s="20"/>
      <c r="I107" s="20"/>
      <c r="J107" s="19"/>
    </row>
    <row r="108" spans="2:10" x14ac:dyDescent="0.25">
      <c r="B108" s="18"/>
      <c r="C108" s="20"/>
      <c r="D108" s="20"/>
      <c r="E108" s="20"/>
      <c r="F108" s="20"/>
      <c r="G108" s="20"/>
      <c r="H108" s="20"/>
      <c r="I108" s="20"/>
      <c r="J108" s="19"/>
    </row>
    <row r="109" spans="2:10" x14ac:dyDescent="0.25">
      <c r="B109" s="18"/>
      <c r="C109" s="20"/>
      <c r="D109" s="20"/>
      <c r="E109" s="20"/>
      <c r="F109" s="20"/>
      <c r="G109" s="20"/>
      <c r="H109" s="20"/>
      <c r="I109" s="20"/>
      <c r="J109" s="19"/>
    </row>
    <row r="110" spans="2:10" x14ac:dyDescent="0.25">
      <c r="B110" s="18"/>
      <c r="C110" s="20"/>
      <c r="D110" s="20"/>
      <c r="E110" s="20"/>
      <c r="F110" s="20"/>
      <c r="G110" s="20"/>
      <c r="H110" s="20"/>
      <c r="I110" s="20"/>
      <c r="J110" s="19"/>
    </row>
    <row r="111" spans="2:10" x14ac:dyDescent="0.25">
      <c r="B111" s="18"/>
      <c r="C111" s="20"/>
      <c r="D111" s="20"/>
      <c r="E111" s="20"/>
      <c r="F111" s="20"/>
      <c r="G111" s="20"/>
      <c r="H111" s="20"/>
      <c r="I111" s="20"/>
      <c r="J111" s="19"/>
    </row>
    <row r="112" spans="2:10" x14ac:dyDescent="0.25">
      <c r="B112" s="18"/>
      <c r="C112" s="20"/>
      <c r="D112" s="20"/>
      <c r="E112" s="20"/>
      <c r="F112" s="20"/>
      <c r="G112" s="20"/>
      <c r="H112" s="20"/>
      <c r="I112" s="20"/>
      <c r="J112" s="19"/>
    </row>
    <row r="113" spans="2:10" x14ac:dyDescent="0.25">
      <c r="B113" s="18"/>
      <c r="C113" s="20"/>
      <c r="D113" s="20"/>
      <c r="E113" s="20"/>
      <c r="F113" s="20"/>
      <c r="G113" s="20"/>
      <c r="H113" s="20"/>
      <c r="I113" s="20"/>
      <c r="J113" s="19"/>
    </row>
    <row r="114" spans="2:10" x14ac:dyDescent="0.25">
      <c r="B114" s="18"/>
      <c r="C114" s="20"/>
      <c r="D114" s="20"/>
      <c r="E114" s="20"/>
      <c r="F114" s="20"/>
      <c r="G114" s="20"/>
      <c r="H114" s="20"/>
      <c r="I114" s="20"/>
      <c r="J114" s="19"/>
    </row>
    <row r="115" spans="2:10" x14ac:dyDescent="0.25">
      <c r="B115" s="18"/>
      <c r="C115" s="20"/>
      <c r="D115" s="20"/>
      <c r="E115" s="20"/>
      <c r="F115" s="20"/>
      <c r="G115" s="20"/>
      <c r="H115" s="20"/>
      <c r="I115" s="20"/>
      <c r="J115" s="19"/>
    </row>
    <row r="116" spans="2:10" x14ac:dyDescent="0.25">
      <c r="B116" s="18"/>
      <c r="C116" s="20"/>
      <c r="D116" s="20"/>
      <c r="E116" s="20"/>
      <c r="F116" s="20"/>
      <c r="G116" s="20"/>
      <c r="H116" s="20"/>
      <c r="I116" s="20"/>
      <c r="J116" s="19"/>
    </row>
    <row r="117" spans="2:10" x14ac:dyDescent="0.25">
      <c r="B117" s="18"/>
      <c r="C117" s="20"/>
      <c r="D117" s="20"/>
      <c r="E117" s="20"/>
      <c r="F117" s="20"/>
      <c r="G117" s="20"/>
      <c r="H117" s="20"/>
      <c r="I117" s="20"/>
      <c r="J117" s="19"/>
    </row>
    <row r="118" spans="2:10" x14ac:dyDescent="0.25">
      <c r="B118" s="18"/>
      <c r="C118" s="20"/>
      <c r="D118" s="20"/>
      <c r="E118" s="20"/>
      <c r="F118" s="20"/>
      <c r="G118" s="20"/>
      <c r="H118" s="20"/>
      <c r="I118" s="20"/>
      <c r="J118" s="19"/>
    </row>
    <row r="119" spans="2:10" x14ac:dyDescent="0.25">
      <c r="B119" s="18"/>
      <c r="C119" s="20"/>
      <c r="D119" s="20"/>
      <c r="E119" s="20"/>
      <c r="F119" s="20"/>
      <c r="G119" s="20"/>
      <c r="H119" s="20"/>
      <c r="I119" s="20"/>
      <c r="J119" s="19"/>
    </row>
    <row r="120" spans="2:10" x14ac:dyDescent="0.25">
      <c r="B120" s="18"/>
      <c r="C120" s="20"/>
      <c r="D120" s="20"/>
      <c r="E120" s="20"/>
      <c r="F120" s="20"/>
      <c r="G120" s="20"/>
      <c r="H120" s="20"/>
      <c r="I120" s="20"/>
      <c r="J120" s="19"/>
    </row>
    <row r="121" spans="2:10" x14ac:dyDescent="0.25">
      <c r="B121" s="18"/>
      <c r="C121" s="20"/>
      <c r="D121" s="20"/>
      <c r="E121" s="20"/>
      <c r="F121" s="20"/>
      <c r="G121" s="20"/>
      <c r="H121" s="20"/>
      <c r="I121" s="20"/>
      <c r="J121" s="19"/>
    </row>
    <row r="122" spans="2:10" x14ac:dyDescent="0.25">
      <c r="B122" s="18"/>
      <c r="C122" s="20"/>
      <c r="D122" s="20"/>
      <c r="E122" s="20"/>
      <c r="F122" s="20"/>
      <c r="G122" s="20"/>
      <c r="H122" s="20"/>
      <c r="I122" s="20"/>
      <c r="J122" s="19"/>
    </row>
    <row r="123" spans="2:10" x14ac:dyDescent="0.25">
      <c r="B123" s="18"/>
      <c r="C123" s="20"/>
      <c r="D123" s="20"/>
      <c r="E123" s="20"/>
      <c r="F123" s="20"/>
      <c r="G123" s="20"/>
      <c r="H123" s="20"/>
      <c r="I123" s="20"/>
      <c r="J123" s="19"/>
    </row>
    <row r="124" spans="2:10" x14ac:dyDescent="0.25">
      <c r="B124" s="18"/>
      <c r="C124" s="20"/>
      <c r="D124" s="20"/>
      <c r="E124" s="20"/>
      <c r="F124" s="20"/>
      <c r="G124" s="20"/>
      <c r="H124" s="20"/>
      <c r="I124" s="20"/>
      <c r="J124" s="19"/>
    </row>
    <row r="125" spans="2:10" x14ac:dyDescent="0.25">
      <c r="B125" s="18"/>
      <c r="C125" s="20"/>
      <c r="D125" s="20"/>
      <c r="E125" s="20"/>
      <c r="F125" s="20"/>
      <c r="G125" s="20"/>
      <c r="H125" s="20"/>
      <c r="I125" s="20"/>
      <c r="J125" s="19"/>
    </row>
    <row r="126" spans="2:10" x14ac:dyDescent="0.25">
      <c r="B126" s="18"/>
      <c r="C126" s="20"/>
      <c r="D126" s="20"/>
      <c r="E126" s="20"/>
      <c r="F126" s="20"/>
      <c r="G126" s="20"/>
      <c r="H126" s="20"/>
      <c r="I126" s="20"/>
      <c r="J126" s="19"/>
    </row>
    <row r="127" spans="2:10" x14ac:dyDescent="0.25">
      <c r="B127" s="18"/>
      <c r="C127" s="20"/>
      <c r="D127" s="20"/>
      <c r="E127" s="20"/>
      <c r="F127" s="20"/>
      <c r="G127" s="20"/>
      <c r="H127" s="20"/>
      <c r="I127" s="20"/>
      <c r="J127" s="19"/>
    </row>
    <row r="128" spans="2:10" x14ac:dyDescent="0.25">
      <c r="B128" s="18"/>
      <c r="C128" s="20"/>
      <c r="D128" s="20"/>
      <c r="E128" s="20"/>
      <c r="F128" s="20"/>
      <c r="G128" s="20"/>
      <c r="H128" s="20"/>
      <c r="I128" s="20"/>
      <c r="J128" s="19"/>
    </row>
    <row r="129" spans="2:10" x14ac:dyDescent="0.25">
      <c r="B129" s="18"/>
      <c r="C129" s="20"/>
      <c r="D129" s="20"/>
      <c r="E129" s="20"/>
      <c r="F129" s="20"/>
      <c r="G129" s="20"/>
      <c r="H129" s="20"/>
      <c r="I129" s="20"/>
      <c r="J129" s="19"/>
    </row>
    <row r="130" spans="2:10" x14ac:dyDescent="0.25">
      <c r="B130" s="18"/>
      <c r="C130" s="20"/>
      <c r="D130" s="20"/>
      <c r="E130" s="20"/>
      <c r="F130" s="20"/>
      <c r="G130" s="20"/>
      <c r="H130" s="20"/>
      <c r="I130" s="20"/>
      <c r="J130" s="19"/>
    </row>
    <row r="131" spans="2:10" x14ac:dyDescent="0.25">
      <c r="B131" s="18"/>
      <c r="C131" s="20"/>
      <c r="D131" s="20"/>
      <c r="E131" s="20"/>
      <c r="F131" s="20"/>
      <c r="G131" s="20"/>
      <c r="H131" s="20"/>
      <c r="I131" s="20"/>
      <c r="J131" s="19"/>
    </row>
    <row r="132" spans="2:10" x14ac:dyDescent="0.25">
      <c r="B132" s="18"/>
      <c r="C132" s="20"/>
      <c r="D132" s="20"/>
      <c r="E132" s="20"/>
      <c r="F132" s="20"/>
      <c r="G132" s="20"/>
      <c r="H132" s="20"/>
      <c r="I132" s="20"/>
      <c r="J132" s="19"/>
    </row>
    <row r="133" spans="2:10" x14ac:dyDescent="0.25">
      <c r="B133" s="18"/>
      <c r="C133" s="20"/>
      <c r="D133" s="20"/>
      <c r="E133" s="20"/>
      <c r="F133" s="20"/>
      <c r="G133" s="20"/>
      <c r="H133" s="20"/>
      <c r="I133" s="20"/>
      <c r="J133" s="19"/>
    </row>
    <row r="134" spans="2:10" x14ac:dyDescent="0.25">
      <c r="B134" s="18"/>
      <c r="C134" s="20"/>
      <c r="D134" s="20"/>
      <c r="E134" s="20"/>
      <c r="F134" s="20"/>
      <c r="G134" s="20"/>
      <c r="H134" s="20"/>
      <c r="I134" s="20"/>
      <c r="J134" s="19"/>
    </row>
    <row r="135" spans="2:10" x14ac:dyDescent="0.25">
      <c r="B135" s="18"/>
      <c r="C135" s="20"/>
      <c r="D135" s="20"/>
      <c r="E135" s="20"/>
      <c r="F135" s="20"/>
      <c r="G135" s="20"/>
      <c r="H135" s="20"/>
      <c r="I135" s="20"/>
      <c r="J135" s="19"/>
    </row>
    <row r="136" spans="2:10" x14ac:dyDescent="0.25">
      <c r="B136" s="18"/>
      <c r="C136" s="20"/>
      <c r="D136" s="20"/>
      <c r="E136" s="20"/>
      <c r="F136" s="20"/>
      <c r="G136" s="20"/>
      <c r="H136" s="20"/>
      <c r="I136" s="20"/>
      <c r="J136" s="19"/>
    </row>
    <row r="137" spans="2:10" x14ac:dyDescent="0.25">
      <c r="B137" s="18"/>
      <c r="C137" s="20"/>
      <c r="D137" s="20"/>
      <c r="E137" s="20"/>
      <c r="F137" s="20"/>
      <c r="G137" s="20"/>
      <c r="H137" s="20"/>
      <c r="I137" s="20"/>
      <c r="J137" s="19"/>
    </row>
    <row r="138" spans="2:10" x14ac:dyDescent="0.25">
      <c r="B138" s="18"/>
      <c r="C138" s="20"/>
      <c r="D138" s="20"/>
      <c r="E138" s="20"/>
      <c r="F138" s="20"/>
      <c r="G138" s="20"/>
      <c r="H138" s="20"/>
      <c r="I138" s="20"/>
      <c r="J138" s="19"/>
    </row>
    <row r="139" spans="2:10" x14ac:dyDescent="0.25">
      <c r="B139" s="18"/>
      <c r="C139" s="20"/>
      <c r="D139" s="20"/>
      <c r="E139" s="20"/>
      <c r="F139" s="20"/>
      <c r="G139" s="20"/>
      <c r="H139" s="20"/>
      <c r="I139" s="20"/>
      <c r="J139" s="19"/>
    </row>
    <row r="140" spans="2:10" x14ac:dyDescent="0.25">
      <c r="B140" s="18"/>
      <c r="C140" s="20"/>
      <c r="D140" s="20"/>
      <c r="E140" s="20"/>
      <c r="F140" s="20"/>
      <c r="G140" s="20"/>
      <c r="H140" s="20"/>
      <c r="I140" s="20"/>
      <c r="J140" s="19"/>
    </row>
    <row r="141" spans="2:10" x14ac:dyDescent="0.25">
      <c r="B141" s="18"/>
      <c r="C141" s="20"/>
      <c r="D141" s="20"/>
      <c r="E141" s="20"/>
      <c r="F141" s="20"/>
      <c r="G141" s="20"/>
      <c r="H141" s="20"/>
      <c r="I141" s="20"/>
      <c r="J141" s="19"/>
    </row>
    <row r="142" spans="2:10" x14ac:dyDescent="0.25">
      <c r="B142" s="18"/>
      <c r="C142" s="20"/>
      <c r="D142" s="20"/>
      <c r="E142" s="20"/>
      <c r="F142" s="20"/>
      <c r="G142" s="20"/>
      <c r="H142" s="20"/>
      <c r="I142" s="20"/>
      <c r="J142" s="19"/>
    </row>
    <row r="143" spans="2:10" x14ac:dyDescent="0.25">
      <c r="B143" s="18"/>
      <c r="C143" s="20"/>
      <c r="D143" s="20"/>
      <c r="E143" s="20"/>
      <c r="F143" s="20"/>
      <c r="G143" s="20"/>
      <c r="H143" s="20"/>
      <c r="I143" s="20"/>
      <c r="J143" s="19"/>
    </row>
    <row r="144" spans="2:10" x14ac:dyDescent="0.25">
      <c r="B144" s="18"/>
      <c r="C144" s="20"/>
      <c r="D144" s="20"/>
      <c r="E144" s="20"/>
      <c r="F144" s="20"/>
      <c r="G144" s="20"/>
      <c r="H144" s="20"/>
      <c r="I144" s="20"/>
      <c r="J144" s="19"/>
    </row>
    <row r="145" spans="2:10" x14ac:dyDescent="0.25">
      <c r="B145" s="18"/>
      <c r="C145" s="20"/>
      <c r="D145" s="20"/>
      <c r="E145" s="20"/>
      <c r="F145" s="20"/>
      <c r="G145" s="20"/>
      <c r="H145" s="20"/>
      <c r="I145" s="20"/>
      <c r="J145" s="19"/>
    </row>
    <row r="146" spans="2:10" x14ac:dyDescent="0.25">
      <c r="B146" s="18"/>
      <c r="C146" s="20"/>
      <c r="D146" s="20"/>
      <c r="E146" s="20"/>
      <c r="F146" s="20"/>
      <c r="G146" s="20"/>
      <c r="H146" s="20"/>
      <c r="I146" s="20"/>
      <c r="J146" s="19"/>
    </row>
    <row r="147" spans="2:10" x14ac:dyDescent="0.25">
      <c r="B147" s="18"/>
      <c r="C147" s="20"/>
      <c r="D147" s="20"/>
      <c r="E147" s="20"/>
      <c r="F147" s="20"/>
      <c r="G147" s="20"/>
      <c r="H147" s="20"/>
      <c r="I147" s="20"/>
      <c r="J147" s="19"/>
    </row>
    <row r="148" spans="2:10" x14ac:dyDescent="0.25">
      <c r="B148" s="18"/>
      <c r="C148" s="20"/>
      <c r="D148" s="20"/>
      <c r="E148" s="20"/>
      <c r="F148" s="20"/>
      <c r="G148" s="20"/>
      <c r="H148" s="20"/>
      <c r="I148" s="20"/>
      <c r="J148" s="19"/>
    </row>
    <row r="149" spans="2:10" x14ac:dyDescent="0.25">
      <c r="B149" s="18"/>
      <c r="C149" s="20"/>
      <c r="D149" s="20"/>
      <c r="E149" s="20"/>
      <c r="F149" s="20"/>
      <c r="G149" s="20"/>
      <c r="H149" s="20"/>
      <c r="I149" s="20"/>
      <c r="J149" s="19"/>
    </row>
    <row r="150" spans="2:10" x14ac:dyDescent="0.25">
      <c r="B150" s="18"/>
      <c r="C150" s="20"/>
      <c r="D150" s="20"/>
      <c r="E150" s="20"/>
      <c r="F150" s="20"/>
      <c r="G150" s="20"/>
      <c r="H150" s="20"/>
      <c r="I150" s="20"/>
      <c r="J150" s="19"/>
    </row>
    <row r="151" spans="2:10" x14ac:dyDescent="0.25">
      <c r="B151" s="18"/>
      <c r="C151" s="20"/>
      <c r="D151" s="20"/>
      <c r="E151" s="20"/>
      <c r="F151" s="20"/>
      <c r="G151" s="20"/>
      <c r="H151" s="20"/>
      <c r="I151" s="20"/>
      <c r="J151" s="19"/>
    </row>
    <row r="152" spans="2:10" x14ac:dyDescent="0.25">
      <c r="B152" s="18"/>
      <c r="C152" s="20"/>
      <c r="D152" s="20"/>
      <c r="E152" s="20"/>
      <c r="F152" s="20"/>
      <c r="G152" s="20"/>
      <c r="H152" s="20"/>
      <c r="I152" s="20"/>
      <c r="J152" s="19"/>
    </row>
    <row r="153" spans="2:10" x14ac:dyDescent="0.25">
      <c r="B153" s="18"/>
      <c r="C153" s="20"/>
      <c r="D153" s="20"/>
      <c r="E153" s="20"/>
      <c r="F153" s="20"/>
      <c r="G153" s="20"/>
      <c r="H153" s="20"/>
      <c r="I153" s="20"/>
      <c r="J153" s="19"/>
    </row>
    <row r="154" spans="2:10" x14ac:dyDescent="0.25">
      <c r="B154" s="18"/>
      <c r="C154" s="20"/>
      <c r="D154" s="20"/>
      <c r="E154" s="20"/>
      <c r="F154" s="20"/>
      <c r="G154" s="20"/>
      <c r="H154" s="20"/>
      <c r="I154" s="20"/>
      <c r="J154" s="19"/>
    </row>
    <row r="155" spans="2:10" x14ac:dyDescent="0.25">
      <c r="B155" s="18"/>
      <c r="C155" s="20"/>
      <c r="D155" s="20"/>
      <c r="E155" s="20"/>
      <c r="F155" s="20"/>
      <c r="G155" s="20"/>
      <c r="H155" s="20"/>
      <c r="I155" s="20"/>
      <c r="J155" s="19"/>
    </row>
    <row r="156" spans="2:10" x14ac:dyDescent="0.25">
      <c r="B156" s="18"/>
      <c r="C156" s="20"/>
      <c r="D156" s="20"/>
      <c r="E156" s="20"/>
      <c r="F156" s="20"/>
      <c r="G156" s="20"/>
      <c r="H156" s="20"/>
      <c r="I156" s="20"/>
      <c r="J156" s="19"/>
    </row>
    <row r="157" spans="2:10" x14ac:dyDescent="0.25">
      <c r="B157" s="18"/>
      <c r="C157" s="20"/>
      <c r="D157" s="20"/>
      <c r="E157" s="20"/>
      <c r="F157" s="20"/>
      <c r="G157" s="20"/>
      <c r="H157" s="20"/>
      <c r="I157" s="20"/>
      <c r="J157" s="19"/>
    </row>
    <row r="158" spans="2:10" x14ac:dyDescent="0.25">
      <c r="B158" s="18"/>
      <c r="C158" s="20"/>
      <c r="D158" s="20"/>
      <c r="E158" s="20"/>
      <c r="F158" s="20"/>
      <c r="G158" s="20"/>
      <c r="H158" s="20"/>
      <c r="I158" s="20"/>
      <c r="J158" s="19"/>
    </row>
    <row r="159" spans="2:10" x14ac:dyDescent="0.25">
      <c r="B159" s="18"/>
      <c r="C159" s="20"/>
      <c r="D159" s="20"/>
      <c r="E159" s="20"/>
      <c r="F159" s="20"/>
      <c r="G159" s="20"/>
      <c r="H159" s="20"/>
      <c r="I159" s="20"/>
      <c r="J159" s="19"/>
    </row>
    <row r="160" spans="2:10" x14ac:dyDescent="0.25">
      <c r="B160" s="18"/>
      <c r="C160" s="20"/>
      <c r="D160" s="20"/>
      <c r="E160" s="20"/>
      <c r="F160" s="20"/>
      <c r="G160" s="20"/>
      <c r="H160" s="20"/>
      <c r="I160" s="20"/>
      <c r="J160" s="19"/>
    </row>
    <row r="161" spans="2:10" x14ac:dyDescent="0.25">
      <c r="B161" s="18"/>
      <c r="C161" s="20"/>
      <c r="D161" s="20"/>
      <c r="E161" s="20"/>
      <c r="F161" s="20"/>
      <c r="G161" s="20"/>
      <c r="H161" s="20"/>
      <c r="I161" s="20"/>
      <c r="J161" s="19"/>
    </row>
    <row r="162" spans="2:10" x14ac:dyDescent="0.25">
      <c r="B162" s="18"/>
      <c r="C162" s="20"/>
      <c r="D162" s="20"/>
      <c r="E162" s="20"/>
      <c r="F162" s="20"/>
      <c r="G162" s="20"/>
      <c r="H162" s="20"/>
      <c r="I162" s="20"/>
      <c r="J162" s="19"/>
    </row>
    <row r="163" spans="2:10" x14ac:dyDescent="0.25">
      <c r="B163" s="18"/>
      <c r="C163" s="20"/>
      <c r="D163" s="20"/>
      <c r="E163" s="20"/>
      <c r="F163" s="20"/>
      <c r="G163" s="20"/>
      <c r="H163" s="20"/>
      <c r="I163" s="20"/>
      <c r="J163" s="19"/>
    </row>
    <row r="164" spans="2:10" x14ac:dyDescent="0.25">
      <c r="B164" s="18"/>
      <c r="C164" s="20"/>
      <c r="D164" s="20"/>
      <c r="E164" s="20"/>
      <c r="F164" s="20"/>
      <c r="G164" s="20"/>
      <c r="H164" s="20"/>
      <c r="I164" s="20"/>
      <c r="J164" s="19"/>
    </row>
    <row r="165" spans="2:10" x14ac:dyDescent="0.25">
      <c r="B165" s="18"/>
      <c r="C165" s="20"/>
      <c r="D165" s="20"/>
      <c r="E165" s="20"/>
      <c r="F165" s="20"/>
      <c r="G165" s="20"/>
      <c r="H165" s="20"/>
      <c r="I165" s="20"/>
      <c r="J165" s="19"/>
    </row>
    <row r="166" spans="2:10" x14ac:dyDescent="0.25">
      <c r="B166" s="18"/>
      <c r="C166" s="20"/>
      <c r="D166" s="20"/>
      <c r="E166" s="20"/>
      <c r="F166" s="20"/>
      <c r="G166" s="20"/>
      <c r="H166" s="20"/>
      <c r="I166" s="20"/>
      <c r="J166" s="19"/>
    </row>
    <row r="167" spans="2:10" x14ac:dyDescent="0.25">
      <c r="B167" s="18"/>
      <c r="C167" s="20"/>
      <c r="D167" s="20"/>
      <c r="E167" s="20"/>
      <c r="F167" s="20"/>
      <c r="G167" s="20"/>
      <c r="H167" s="20"/>
      <c r="I167" s="20"/>
      <c r="J167" s="19"/>
    </row>
    <row r="168" spans="2:10" x14ac:dyDescent="0.25">
      <c r="B168" s="18"/>
      <c r="C168" s="20"/>
      <c r="D168" s="20"/>
      <c r="E168" s="20"/>
      <c r="F168" s="20"/>
      <c r="G168" s="20"/>
      <c r="H168" s="20"/>
      <c r="I168" s="20"/>
      <c r="J168" s="19"/>
    </row>
    <row r="169" spans="2:10" x14ac:dyDescent="0.25">
      <c r="B169" s="18"/>
      <c r="C169" s="20"/>
      <c r="D169" s="20"/>
      <c r="E169" s="20"/>
      <c r="F169" s="20"/>
      <c r="G169" s="20"/>
      <c r="H169" s="20"/>
      <c r="I169" s="20"/>
      <c r="J169" s="19"/>
    </row>
    <row r="170" spans="2:10" x14ac:dyDescent="0.25">
      <c r="B170" s="18"/>
      <c r="C170" s="20"/>
      <c r="D170" s="20"/>
      <c r="E170" s="20"/>
      <c r="F170" s="20"/>
      <c r="G170" s="20"/>
      <c r="H170" s="20"/>
      <c r="I170" s="20"/>
      <c r="J170" s="19"/>
    </row>
    <row r="171" spans="2:10" x14ac:dyDescent="0.25">
      <c r="B171" s="18"/>
      <c r="C171" s="20"/>
      <c r="D171" s="20"/>
      <c r="E171" s="20"/>
      <c r="F171" s="20"/>
      <c r="G171" s="20"/>
      <c r="H171" s="20"/>
      <c r="I171" s="20"/>
      <c r="J171" s="19"/>
    </row>
    <row r="172" spans="2:10" x14ac:dyDescent="0.25">
      <c r="B172" s="18"/>
      <c r="C172" s="20"/>
      <c r="D172" s="20"/>
      <c r="E172" s="20"/>
      <c r="F172" s="20"/>
      <c r="G172" s="20"/>
      <c r="H172" s="20"/>
      <c r="I172" s="20"/>
      <c r="J172" s="19"/>
    </row>
    <row r="173" spans="2:10" x14ac:dyDescent="0.25">
      <c r="B173" s="18"/>
      <c r="C173" s="20"/>
      <c r="D173" s="20"/>
      <c r="E173" s="20"/>
      <c r="F173" s="20"/>
      <c r="G173" s="20"/>
      <c r="H173" s="20"/>
      <c r="I173" s="20"/>
      <c r="J173" s="19"/>
    </row>
    <row r="174" spans="2:10" x14ac:dyDescent="0.25">
      <c r="B174" s="18"/>
      <c r="C174" s="20"/>
      <c r="D174" s="20"/>
      <c r="E174" s="20"/>
      <c r="F174" s="20"/>
      <c r="G174" s="20"/>
      <c r="H174" s="20"/>
      <c r="I174" s="20"/>
      <c r="J174" s="19"/>
    </row>
    <row r="175" spans="2:10" x14ac:dyDescent="0.25">
      <c r="B175" s="18"/>
      <c r="C175" s="20"/>
      <c r="D175" s="20"/>
      <c r="E175" s="20"/>
      <c r="F175" s="20"/>
      <c r="G175" s="20"/>
      <c r="H175" s="20"/>
      <c r="I175" s="20"/>
      <c r="J175" s="19"/>
    </row>
    <row r="176" spans="2:10" x14ac:dyDescent="0.25">
      <c r="B176" s="18"/>
      <c r="C176" s="20"/>
      <c r="D176" s="20"/>
      <c r="E176" s="20"/>
      <c r="F176" s="20"/>
      <c r="G176" s="20"/>
      <c r="H176" s="20"/>
      <c r="I176" s="20"/>
      <c r="J176" s="19"/>
    </row>
    <row r="177" spans="2:10" x14ac:dyDescent="0.25">
      <c r="B177" s="18"/>
      <c r="C177" s="20"/>
      <c r="D177" s="20"/>
      <c r="E177" s="20"/>
      <c r="F177" s="20"/>
      <c r="G177" s="20"/>
      <c r="H177" s="20"/>
      <c r="I177" s="20"/>
      <c r="J177" s="19"/>
    </row>
    <row r="178" spans="2:10" x14ac:dyDescent="0.25">
      <c r="B178" s="18"/>
      <c r="C178" s="20"/>
      <c r="D178" s="20"/>
      <c r="E178" s="20"/>
      <c r="F178" s="20"/>
      <c r="G178" s="20"/>
      <c r="H178" s="20"/>
      <c r="I178" s="20"/>
      <c r="J178" s="19"/>
    </row>
    <row r="179" spans="2:10" x14ac:dyDescent="0.25">
      <c r="B179" s="18"/>
      <c r="C179" s="20"/>
      <c r="D179" s="20"/>
      <c r="E179" s="20"/>
      <c r="F179" s="20"/>
      <c r="G179" s="20"/>
      <c r="H179" s="20"/>
      <c r="I179" s="20"/>
      <c r="J179" s="19"/>
    </row>
    <row r="180" spans="2:10" x14ac:dyDescent="0.25">
      <c r="B180" s="18"/>
      <c r="C180" s="20"/>
      <c r="D180" s="20"/>
      <c r="E180" s="20"/>
      <c r="F180" s="20"/>
      <c r="G180" s="20"/>
      <c r="H180" s="20"/>
      <c r="I180" s="20"/>
      <c r="J180" s="19"/>
    </row>
    <row r="181" spans="2:10" x14ac:dyDescent="0.25">
      <c r="B181" s="18"/>
      <c r="C181" s="20"/>
      <c r="D181" s="20"/>
      <c r="E181" s="20"/>
      <c r="F181" s="20"/>
      <c r="G181" s="20"/>
      <c r="H181" s="20"/>
      <c r="I181" s="20"/>
      <c r="J181" s="19"/>
    </row>
    <row r="182" spans="2:10" x14ac:dyDescent="0.25">
      <c r="B182" s="18"/>
      <c r="C182" s="20"/>
      <c r="D182" s="20"/>
      <c r="E182" s="20"/>
      <c r="F182" s="20"/>
      <c r="G182" s="20"/>
      <c r="H182" s="20"/>
      <c r="I182" s="20"/>
      <c r="J182" s="19"/>
    </row>
    <row r="183" spans="2:10" x14ac:dyDescent="0.25">
      <c r="B183" s="18"/>
      <c r="C183" s="20"/>
      <c r="D183" s="20"/>
      <c r="E183" s="20"/>
      <c r="F183" s="20"/>
      <c r="G183" s="20"/>
      <c r="H183" s="20"/>
      <c r="I183" s="20"/>
      <c r="J183" s="19"/>
    </row>
    <row r="184" spans="2:10" x14ac:dyDescent="0.25">
      <c r="B184" s="18"/>
      <c r="C184" s="20"/>
      <c r="D184" s="20"/>
      <c r="E184" s="20"/>
      <c r="F184" s="20"/>
      <c r="G184" s="20"/>
      <c r="H184" s="20"/>
      <c r="I184" s="20"/>
      <c r="J184" s="19"/>
    </row>
    <row r="185" spans="2:10" x14ac:dyDescent="0.25">
      <c r="B185" s="18"/>
      <c r="C185" s="20"/>
      <c r="D185" s="20"/>
      <c r="E185" s="20"/>
      <c r="F185" s="20"/>
      <c r="G185" s="20"/>
      <c r="H185" s="20"/>
      <c r="I185" s="20"/>
      <c r="J185" s="19"/>
    </row>
    <row r="186" spans="2:10" x14ac:dyDescent="0.25">
      <c r="B186" s="18"/>
      <c r="C186" s="20"/>
      <c r="D186" s="20"/>
      <c r="E186" s="20"/>
      <c r="F186" s="20"/>
      <c r="G186" s="20"/>
      <c r="H186" s="20"/>
      <c r="I186" s="20"/>
      <c r="J186" s="19"/>
    </row>
    <row r="187" spans="2:10" x14ac:dyDescent="0.25">
      <c r="B187" s="18"/>
      <c r="C187" s="20"/>
      <c r="D187" s="20"/>
      <c r="E187" s="20"/>
      <c r="F187" s="20"/>
      <c r="G187" s="20"/>
      <c r="H187" s="20"/>
      <c r="I187" s="20"/>
      <c r="J187" s="19"/>
    </row>
    <row r="188" spans="2:10" x14ac:dyDescent="0.25">
      <c r="B188" s="18"/>
      <c r="C188" s="20"/>
      <c r="D188" s="20"/>
      <c r="E188" s="20"/>
      <c r="F188" s="20"/>
      <c r="G188" s="20"/>
      <c r="H188" s="20"/>
      <c r="I188" s="20"/>
      <c r="J188" s="19"/>
    </row>
    <row r="189" spans="2:10" x14ac:dyDescent="0.25">
      <c r="B189" s="18"/>
      <c r="C189" s="20"/>
      <c r="D189" s="20"/>
      <c r="E189" s="20"/>
      <c r="F189" s="20"/>
      <c r="G189" s="20"/>
      <c r="H189" s="20"/>
      <c r="I189" s="20"/>
      <c r="J189" s="19"/>
    </row>
    <row r="190" spans="2:10" x14ac:dyDescent="0.25">
      <c r="B190" s="18"/>
      <c r="C190" s="20"/>
      <c r="D190" s="20"/>
      <c r="E190" s="20"/>
      <c r="F190" s="20"/>
      <c r="G190" s="20"/>
      <c r="H190" s="20"/>
      <c r="I190" s="20"/>
      <c r="J190" s="19"/>
    </row>
    <row r="191" spans="2:10" x14ac:dyDescent="0.25">
      <c r="B191" s="18"/>
      <c r="C191" s="20"/>
      <c r="D191" s="20"/>
      <c r="E191" s="20"/>
      <c r="F191" s="20"/>
      <c r="G191" s="20"/>
      <c r="H191" s="20"/>
      <c r="I191" s="20"/>
      <c r="J191" s="19"/>
    </row>
    <row r="192" spans="2:10" x14ac:dyDescent="0.25">
      <c r="B192" s="18"/>
      <c r="C192" s="20"/>
      <c r="D192" s="20"/>
      <c r="E192" s="20"/>
      <c r="F192" s="20"/>
      <c r="G192" s="20"/>
      <c r="H192" s="20"/>
      <c r="I192" s="20"/>
      <c r="J192" s="19"/>
    </row>
    <row r="193" spans="2:10" x14ac:dyDescent="0.25">
      <c r="B193" s="18"/>
      <c r="C193" s="20"/>
      <c r="D193" s="20"/>
      <c r="E193" s="20"/>
      <c r="F193" s="20"/>
      <c r="G193" s="20"/>
      <c r="H193" s="20"/>
      <c r="I193" s="20"/>
      <c r="J193" s="19"/>
    </row>
    <row r="194" spans="2:10" x14ac:dyDescent="0.25">
      <c r="B194" s="18"/>
      <c r="C194" s="20"/>
      <c r="D194" s="20"/>
      <c r="E194" s="20"/>
      <c r="F194" s="20"/>
      <c r="G194" s="20"/>
      <c r="H194" s="20"/>
      <c r="I194" s="20"/>
      <c r="J194" s="19"/>
    </row>
    <row r="195" spans="2:10" x14ac:dyDescent="0.25">
      <c r="B195" s="18"/>
      <c r="C195" s="20"/>
      <c r="D195" s="20"/>
      <c r="E195" s="20"/>
      <c r="F195" s="20"/>
      <c r="G195" s="20"/>
      <c r="H195" s="20"/>
      <c r="I195" s="20"/>
      <c r="J195" s="19"/>
    </row>
    <row r="196" spans="2:10" x14ac:dyDescent="0.25">
      <c r="B196" s="18"/>
      <c r="C196" s="20"/>
      <c r="D196" s="20"/>
      <c r="E196" s="20"/>
      <c r="F196" s="20"/>
      <c r="G196" s="20"/>
      <c r="H196" s="20"/>
      <c r="I196" s="20"/>
      <c r="J196" s="19"/>
    </row>
    <row r="197" spans="2:10" x14ac:dyDescent="0.25">
      <c r="B197" s="18"/>
      <c r="C197" s="20"/>
      <c r="D197" s="20"/>
      <c r="E197" s="20"/>
      <c r="F197" s="20"/>
      <c r="G197" s="20"/>
      <c r="H197" s="20"/>
      <c r="I197" s="20"/>
      <c r="J197" s="19"/>
    </row>
    <row r="198" spans="2:10" x14ac:dyDescent="0.25">
      <c r="B198" s="18"/>
      <c r="C198" s="20"/>
      <c r="D198" s="20"/>
      <c r="E198" s="20"/>
      <c r="F198" s="20"/>
      <c r="G198" s="20"/>
      <c r="H198" s="20"/>
      <c r="I198" s="20"/>
      <c r="J198" s="19"/>
    </row>
    <row r="199" spans="2:10" x14ac:dyDescent="0.25">
      <c r="B199" s="18"/>
      <c r="C199" s="20"/>
      <c r="D199" s="20"/>
      <c r="E199" s="20"/>
      <c r="F199" s="20"/>
      <c r="G199" s="20"/>
      <c r="H199" s="20"/>
      <c r="I199" s="20"/>
      <c r="J199" s="19"/>
    </row>
    <row r="200" spans="2:10" x14ac:dyDescent="0.25">
      <c r="B200" s="18"/>
      <c r="C200" s="20"/>
      <c r="D200" s="20"/>
      <c r="E200" s="20"/>
      <c r="F200" s="20"/>
      <c r="G200" s="20"/>
      <c r="H200" s="20"/>
      <c r="I200" s="20"/>
      <c r="J200" s="19"/>
    </row>
    <row r="201" spans="2:10" x14ac:dyDescent="0.25">
      <c r="B201" s="18"/>
      <c r="C201" s="20"/>
      <c r="D201" s="20"/>
      <c r="E201" s="20"/>
      <c r="F201" s="20"/>
      <c r="G201" s="20"/>
      <c r="H201" s="20"/>
      <c r="I201" s="20"/>
      <c r="J201" s="19"/>
    </row>
    <row r="202" spans="2:10" x14ac:dyDescent="0.25">
      <c r="B202" s="18"/>
      <c r="C202" s="20"/>
      <c r="D202" s="20"/>
      <c r="E202" s="20"/>
      <c r="F202" s="20"/>
      <c r="G202" s="20"/>
      <c r="H202" s="20"/>
      <c r="I202" s="20"/>
      <c r="J202" s="19"/>
    </row>
    <row r="203" spans="2:10" x14ac:dyDescent="0.25">
      <c r="B203" s="18"/>
      <c r="C203" s="20"/>
      <c r="D203" s="20"/>
      <c r="E203" s="20"/>
      <c r="F203" s="20"/>
      <c r="G203" s="20"/>
      <c r="H203" s="20"/>
      <c r="I203" s="20"/>
      <c r="J203" s="19"/>
    </row>
    <row r="204" spans="2:10" x14ac:dyDescent="0.25">
      <c r="B204" s="18"/>
      <c r="C204" s="20"/>
      <c r="D204" s="20"/>
      <c r="E204" s="20"/>
      <c r="F204" s="20"/>
      <c r="G204" s="20"/>
      <c r="H204" s="20"/>
      <c r="I204" s="20"/>
      <c r="J204" s="19"/>
    </row>
    <row r="205" spans="2:10" x14ac:dyDescent="0.25">
      <c r="B205" s="18"/>
      <c r="C205" s="20"/>
      <c r="D205" s="20"/>
      <c r="E205" s="20"/>
      <c r="F205" s="20"/>
      <c r="G205" s="20"/>
      <c r="H205" s="20"/>
      <c r="I205" s="20"/>
      <c r="J205" s="19"/>
    </row>
    <row r="206" spans="2:10" x14ac:dyDescent="0.25">
      <c r="B206" s="18"/>
      <c r="C206" s="20"/>
      <c r="D206" s="20"/>
      <c r="E206" s="20"/>
      <c r="F206" s="20"/>
      <c r="G206" s="20"/>
      <c r="H206" s="20"/>
      <c r="I206" s="20"/>
      <c r="J206" s="19"/>
    </row>
    <row r="207" spans="2:10" x14ac:dyDescent="0.25">
      <c r="B207" s="18"/>
      <c r="C207" s="20"/>
      <c r="D207" s="20"/>
      <c r="E207" s="20"/>
      <c r="F207" s="20"/>
      <c r="G207" s="20"/>
      <c r="H207" s="20"/>
      <c r="I207" s="20"/>
      <c r="J207" s="19"/>
    </row>
    <row r="208" spans="2:10" x14ac:dyDescent="0.25">
      <c r="B208" s="18"/>
      <c r="C208" s="20"/>
      <c r="D208" s="20"/>
      <c r="E208" s="20"/>
      <c r="F208" s="20"/>
      <c r="G208" s="20"/>
      <c r="H208" s="20"/>
      <c r="I208" s="20"/>
      <c r="J208" s="19"/>
    </row>
    <row r="209" spans="2:10" x14ac:dyDescent="0.25">
      <c r="B209" s="18"/>
      <c r="C209" s="20"/>
      <c r="D209" s="20"/>
      <c r="E209" s="20"/>
      <c r="F209" s="20"/>
      <c r="G209" s="20"/>
      <c r="H209" s="20"/>
      <c r="I209" s="20"/>
      <c r="J209" s="19"/>
    </row>
    <row r="210" spans="2:10" x14ac:dyDescent="0.25">
      <c r="B210" s="18"/>
      <c r="C210" s="20"/>
      <c r="D210" s="20"/>
      <c r="E210" s="20"/>
      <c r="F210" s="20"/>
      <c r="G210" s="20"/>
      <c r="H210" s="20"/>
      <c r="I210" s="20"/>
      <c r="J210" s="19"/>
    </row>
    <row r="211" spans="2:10" x14ac:dyDescent="0.25">
      <c r="B211" s="18"/>
      <c r="C211" s="20"/>
      <c r="D211" s="20"/>
      <c r="E211" s="20"/>
      <c r="F211" s="20"/>
      <c r="G211" s="20"/>
      <c r="H211" s="20"/>
      <c r="I211" s="20"/>
      <c r="J211" s="19"/>
    </row>
    <row r="212" spans="2:10" x14ac:dyDescent="0.25">
      <c r="B212" s="18"/>
      <c r="C212" s="20"/>
      <c r="D212" s="20"/>
      <c r="E212" s="20"/>
      <c r="F212" s="20"/>
      <c r="G212" s="20"/>
      <c r="H212" s="20"/>
      <c r="I212" s="20"/>
      <c r="J212" s="19"/>
    </row>
    <row r="213" spans="2:10" x14ac:dyDescent="0.25">
      <c r="B213" s="18"/>
      <c r="C213" s="20"/>
      <c r="D213" s="20"/>
      <c r="E213" s="20"/>
      <c r="F213" s="20"/>
      <c r="G213" s="20"/>
      <c r="H213" s="20"/>
      <c r="I213" s="20"/>
      <c r="J213" s="19"/>
    </row>
    <row r="214" spans="2:10" x14ac:dyDescent="0.25">
      <c r="B214" s="18"/>
      <c r="C214" s="20"/>
      <c r="D214" s="20"/>
      <c r="E214" s="20"/>
      <c r="F214" s="20"/>
      <c r="G214" s="20"/>
      <c r="H214" s="20"/>
      <c r="I214" s="20"/>
      <c r="J214" s="19"/>
    </row>
    <row r="215" spans="2:10" x14ac:dyDescent="0.25">
      <c r="B215" s="18"/>
      <c r="C215" s="20"/>
      <c r="D215" s="20"/>
      <c r="E215" s="20"/>
      <c r="F215" s="20"/>
      <c r="G215" s="20"/>
      <c r="H215" s="20"/>
      <c r="I215" s="20"/>
      <c r="J215" s="19"/>
    </row>
    <row r="216" spans="2:10" x14ac:dyDescent="0.25">
      <c r="B216" s="18"/>
      <c r="C216" s="20"/>
      <c r="D216" s="20"/>
      <c r="E216" s="20"/>
      <c r="F216" s="20"/>
      <c r="G216" s="20"/>
      <c r="H216" s="20"/>
      <c r="I216" s="20"/>
      <c r="J216" s="19"/>
    </row>
    <row r="217" spans="2:10" x14ac:dyDescent="0.25">
      <c r="B217" s="18"/>
      <c r="C217" s="20"/>
      <c r="D217" s="20"/>
      <c r="E217" s="20"/>
      <c r="F217" s="20"/>
      <c r="G217" s="20"/>
      <c r="H217" s="20"/>
      <c r="I217" s="20"/>
      <c r="J217" s="19"/>
    </row>
    <row r="218" spans="2:10" x14ac:dyDescent="0.25">
      <c r="B218" s="18"/>
      <c r="C218" s="20"/>
      <c r="D218" s="20"/>
      <c r="E218" s="20"/>
      <c r="F218" s="20"/>
      <c r="G218" s="20"/>
      <c r="H218" s="20"/>
      <c r="I218" s="20"/>
      <c r="J218" s="19"/>
    </row>
    <row r="219" spans="2:10" x14ac:dyDescent="0.25">
      <c r="B219" s="18"/>
      <c r="C219" s="20"/>
      <c r="D219" s="20"/>
      <c r="E219" s="20"/>
      <c r="F219" s="20"/>
      <c r="G219" s="20"/>
      <c r="H219" s="20"/>
      <c r="I219" s="20"/>
      <c r="J219" s="19"/>
    </row>
    <row r="220" spans="2:10" x14ac:dyDescent="0.25">
      <c r="B220" s="18"/>
      <c r="C220" s="20"/>
      <c r="D220" s="20"/>
      <c r="E220" s="20"/>
      <c r="F220" s="20"/>
      <c r="G220" s="20"/>
      <c r="H220" s="20"/>
      <c r="I220" s="20"/>
      <c r="J220" s="19"/>
    </row>
    <row r="221" spans="2:10" x14ac:dyDescent="0.25">
      <c r="B221" s="18"/>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T_3217</vt:lpstr>
      <vt:lpstr>PO insee</vt:lpstr>
      <vt:lpstr>PO recalcculé</vt:lpstr>
      <vt:lpstr>PO écart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Beaujour Bourget Maurice</dc:creator>
  <cp:lastModifiedBy>pc</cp:lastModifiedBy>
  <dcterms:created xsi:type="dcterms:W3CDTF">2024-05-23T14:09:37Z</dcterms:created>
  <dcterms:modified xsi:type="dcterms:W3CDTF">2025-07-19T10:13:29Z</dcterms:modified>
</cp:coreProperties>
</file>