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B192F10F-4535-4F83-97DE-6B1617EA01A5}" xr6:coauthVersionLast="36" xr6:coauthVersionMax="36" xr10:uidLastSave="{00000000-0000-0000-0000-000000000000}"/>
  <bookViews>
    <workbookView xWindow="0" yWindow="0" windowWidth="21600" windowHeight="8985" activeTab="2" xr2:uid="{00000000-000D-0000-FFFF-FFFF00000000}"/>
  </bookViews>
  <sheets>
    <sheet name="Sommaire" sheetId="1" r:id="rId1"/>
    <sheet name="Structure" sheetId="2" r:id="rId2"/>
    <sheet name="dépenses publiques" sheetId="5" r:id="rId3"/>
    <sheet name="CI" sheetId="3" r:id="rId4"/>
    <sheet name="FBCF" sheetId="4" r:id="rId5"/>
    <sheet name="Rémunérations" sheetId="6" r:id="rId6"/>
    <sheet name="autres impots" sheetId="7" r:id="rId7"/>
    <sheet name="subventions" sheetId="8" r:id="rId8"/>
    <sheet name="D41" sheetId="9" r:id="rId9"/>
    <sheet name="Feuille 8" sheetId="10" r:id="rId10"/>
    <sheet name="Feuille 9" sheetId="11" r:id="rId11"/>
    <sheet name="transferts en nature marchand" sheetId="17" r:id="rId12"/>
    <sheet name="prestations sociales en espèce" sheetId="12" r:id="rId13"/>
    <sheet name="autres transferts" sheetId="13" r:id="rId14"/>
    <sheet name="Feuille 12" sheetId="14" r:id="rId15"/>
    <sheet name="transferts en capital" sheetId="15" r:id="rId16"/>
    <sheet name="Feuille 14" sheetId="16" r:id="rId17"/>
  </sheets>
  <calcPr calcId="191029"/>
</workbook>
</file>

<file path=xl/calcChain.xml><?xml version="1.0" encoding="utf-8"?>
<calcChain xmlns="http://schemas.openxmlformats.org/spreadsheetml/2006/main">
  <c r="N18" i="12" l="1"/>
  <c r="N19" i="6"/>
  <c r="O19" i="3"/>
  <c r="C11" i="17"/>
  <c r="D11" i="17"/>
  <c r="E11" i="17"/>
  <c r="F11" i="17"/>
  <c r="G11" i="17"/>
  <c r="H11" i="17"/>
  <c r="I11" i="17"/>
  <c r="J11" i="17"/>
  <c r="K11" i="17"/>
  <c r="L11" i="17"/>
  <c r="C12" i="17"/>
  <c r="D12" i="17"/>
  <c r="E12" i="17"/>
  <c r="F12" i="17"/>
  <c r="G12" i="17"/>
  <c r="H12" i="17"/>
  <c r="I12" i="17"/>
  <c r="J12" i="17"/>
  <c r="K12" i="17"/>
  <c r="L12" i="17"/>
  <c r="C13" i="17"/>
  <c r="D13" i="17"/>
  <c r="E13" i="17"/>
  <c r="F13" i="17"/>
  <c r="G13" i="17"/>
  <c r="H13" i="17"/>
  <c r="I13" i="17"/>
  <c r="J13" i="17"/>
  <c r="K13" i="17"/>
  <c r="L13" i="17"/>
  <c r="C14" i="17"/>
  <c r="D14" i="17"/>
  <c r="E14" i="17"/>
  <c r="F14" i="17"/>
  <c r="G14" i="17"/>
  <c r="H14" i="17"/>
  <c r="I14" i="17"/>
  <c r="J14" i="17"/>
  <c r="K14" i="17"/>
  <c r="L14" i="17"/>
  <c r="C15" i="17"/>
  <c r="D15" i="17"/>
  <c r="E15" i="17"/>
  <c r="F15" i="17"/>
  <c r="F16" i="17" s="1"/>
  <c r="F16" i="5" s="1"/>
  <c r="G15" i="17"/>
  <c r="H15" i="17"/>
  <c r="I15" i="17"/>
  <c r="J15" i="17"/>
  <c r="J16" i="17" s="1"/>
  <c r="J16" i="5" s="1"/>
  <c r="K15" i="17"/>
  <c r="L15" i="17"/>
  <c r="E16" i="17" s="1"/>
  <c r="E16" i="5" s="1"/>
  <c r="C16" i="17"/>
  <c r="D16" i="17"/>
  <c r="D16" i="5" s="1"/>
  <c r="G16" i="17"/>
  <c r="H16" i="17"/>
  <c r="H16" i="5" s="1"/>
  <c r="K16" i="17"/>
  <c r="C17" i="17"/>
  <c r="D17" i="17"/>
  <c r="E17" i="17"/>
  <c r="F17" i="17"/>
  <c r="G17" i="17"/>
  <c r="H17" i="17"/>
  <c r="I17" i="17"/>
  <c r="J17" i="17"/>
  <c r="K17" i="17"/>
  <c r="L17" i="17"/>
  <c r="C18" i="17"/>
  <c r="D18" i="17"/>
  <c r="E18" i="17"/>
  <c r="F18" i="17"/>
  <c r="G18" i="17"/>
  <c r="H18" i="17"/>
  <c r="I18" i="17"/>
  <c r="J18" i="17"/>
  <c r="K18" i="17"/>
  <c r="L18" i="17"/>
  <c r="C19" i="17"/>
  <c r="D19" i="17"/>
  <c r="E19" i="17"/>
  <c r="F19" i="17"/>
  <c r="G19" i="17"/>
  <c r="H19" i="17"/>
  <c r="I19" i="17"/>
  <c r="J19" i="17"/>
  <c r="K19" i="17"/>
  <c r="L19" i="17"/>
  <c r="C20" i="17"/>
  <c r="D20" i="17"/>
  <c r="E20" i="17"/>
  <c r="F20" i="17"/>
  <c r="G20" i="17"/>
  <c r="H20" i="17"/>
  <c r="I20" i="17"/>
  <c r="J20" i="17"/>
  <c r="K20" i="17"/>
  <c r="L20" i="17"/>
  <c r="C21" i="17"/>
  <c r="C22" i="17" s="1"/>
  <c r="C22" i="5" s="1"/>
  <c r="D21" i="17"/>
  <c r="E21" i="17"/>
  <c r="F21" i="17"/>
  <c r="F22" i="17" s="1"/>
  <c r="F22" i="5" s="1"/>
  <c r="G21" i="17"/>
  <c r="G22" i="17" s="1"/>
  <c r="G22" i="5" s="1"/>
  <c r="H21" i="17"/>
  <c r="I21" i="17"/>
  <c r="J21" i="17"/>
  <c r="J22" i="17" s="1"/>
  <c r="J22" i="5" s="1"/>
  <c r="K21" i="17"/>
  <c r="K22" i="17" s="1"/>
  <c r="K22" i="5" s="1"/>
  <c r="L21" i="17"/>
  <c r="D22" i="17"/>
  <c r="D22" i="5" s="1"/>
  <c r="E22" i="17"/>
  <c r="H22" i="17"/>
  <c r="H22" i="5" s="1"/>
  <c r="I22" i="17"/>
  <c r="L22" i="17"/>
  <c r="C23" i="17"/>
  <c r="D23" i="17"/>
  <c r="E23" i="17"/>
  <c r="F23" i="17"/>
  <c r="G23" i="17"/>
  <c r="H23" i="17"/>
  <c r="I23" i="17"/>
  <c r="J23" i="17"/>
  <c r="K23" i="17"/>
  <c r="L23" i="17"/>
  <c r="C24" i="17"/>
  <c r="D24" i="17"/>
  <c r="E24" i="17"/>
  <c r="F24" i="17"/>
  <c r="G24" i="17"/>
  <c r="H24" i="17"/>
  <c r="I24" i="17"/>
  <c r="J24" i="17"/>
  <c r="K24" i="17"/>
  <c r="L24" i="17"/>
  <c r="C25" i="17"/>
  <c r="D25" i="17"/>
  <c r="E25" i="17"/>
  <c r="F25" i="17"/>
  <c r="G25" i="17"/>
  <c r="H25" i="17"/>
  <c r="I25" i="17"/>
  <c r="J25" i="17"/>
  <c r="K25" i="17"/>
  <c r="L25" i="17"/>
  <c r="C26" i="17"/>
  <c r="D26" i="17"/>
  <c r="E26" i="17"/>
  <c r="F26" i="17"/>
  <c r="G26" i="17"/>
  <c r="H26" i="17"/>
  <c r="I26" i="17"/>
  <c r="J26" i="17"/>
  <c r="K26" i="17"/>
  <c r="L26" i="17"/>
  <c r="K16" i="5"/>
  <c r="G16" i="5"/>
  <c r="C16" i="5"/>
  <c r="L16" i="5"/>
  <c r="I22" i="5"/>
  <c r="E22" i="5"/>
  <c r="K22" i="4"/>
  <c r="J22" i="4"/>
  <c r="I22" i="4"/>
  <c r="H22" i="4"/>
  <c r="G22" i="4"/>
  <c r="F22" i="4"/>
  <c r="E22" i="4"/>
  <c r="D22" i="4"/>
  <c r="C22" i="4"/>
  <c r="L22" i="4"/>
  <c r="L22" i="5" s="1"/>
  <c r="D22" i="6"/>
  <c r="E22" i="6"/>
  <c r="F22" i="6"/>
  <c r="G22" i="6"/>
  <c r="H22" i="6"/>
  <c r="I22" i="6"/>
  <c r="J22" i="6"/>
  <c r="K22" i="6"/>
  <c r="L22" i="6"/>
  <c r="C22" i="6"/>
  <c r="D16" i="6"/>
  <c r="E16" i="6"/>
  <c r="F16" i="6"/>
  <c r="G16" i="6"/>
  <c r="H16" i="6"/>
  <c r="I16" i="6"/>
  <c r="J16" i="6"/>
  <c r="K16" i="6"/>
  <c r="L16" i="6"/>
  <c r="C16" i="6"/>
  <c r="D16" i="4"/>
  <c r="E16" i="4"/>
  <c r="F16" i="4"/>
  <c r="G16" i="4"/>
  <c r="H16" i="4"/>
  <c r="I16" i="4"/>
  <c r="J16" i="4"/>
  <c r="K16" i="4"/>
  <c r="L16" i="4"/>
  <c r="C16" i="4"/>
  <c r="D22" i="3"/>
  <c r="E22" i="3"/>
  <c r="F22" i="3"/>
  <c r="G22" i="3"/>
  <c r="H22" i="3"/>
  <c r="I22" i="3"/>
  <c r="J22" i="3"/>
  <c r="K22" i="3"/>
  <c r="L22" i="3"/>
  <c r="C22" i="3"/>
  <c r="D16" i="3"/>
  <c r="E16" i="3"/>
  <c r="F16" i="3"/>
  <c r="G16" i="3"/>
  <c r="H16" i="3"/>
  <c r="I16" i="3"/>
  <c r="J16" i="3"/>
  <c r="K16" i="3"/>
  <c r="L16" i="3"/>
  <c r="C16" i="3"/>
  <c r="K4" i="5"/>
  <c r="J4" i="5"/>
  <c r="I4" i="5"/>
  <c r="H4" i="5"/>
  <c r="G4" i="5"/>
  <c r="F4" i="5"/>
  <c r="E4" i="5"/>
  <c r="D4" i="5"/>
  <c r="C4" i="5"/>
  <c r="L4" i="5"/>
  <c r="I16" i="17" l="1"/>
  <c r="I16" i="5" s="1"/>
</calcChain>
</file>

<file path=xl/sharedStrings.xml><?xml version="1.0" encoding="utf-8"?>
<sst xmlns="http://schemas.openxmlformats.org/spreadsheetml/2006/main" count="841" uniqueCount="97">
  <si>
    <t>Principaux agrégats des administrations publiques, y compris recettes et dépenses [gov_10a_main__custom_17390278]</t>
  </si>
  <si>
    <t>Ouvrir la page produit</t>
  </si>
  <si>
    <t>Ouvrir dans le Data Browser</t>
  </si>
  <si>
    <t>Description:</t>
  </si>
  <si>
    <t>-</t>
  </si>
  <si>
    <t>Dernière mise à jour des données:</t>
  </si>
  <si>
    <t>22/04/2025 11:00</t>
  </si>
  <si>
    <t>Dernière modification de la structure de données:</t>
  </si>
  <si>
    <t>Source(s) institutionnelle(s)</t>
  </si>
  <si>
    <t>Eurostat</t>
  </si>
  <si>
    <t>Contenus</t>
  </si>
  <si>
    <t>Fréquence (relative au temps)</t>
  </si>
  <si>
    <t>Unité de mesure</t>
  </si>
  <si>
    <t>Secteur</t>
  </si>
  <si>
    <t>Indicateur des comptes nationaux (SEC 2010)</t>
  </si>
  <si>
    <t>Feuille 1</t>
  </si>
  <si>
    <t>Annuel</t>
  </si>
  <si>
    <t>Pourcentage du produit intérieur brut (PIB)</t>
  </si>
  <si>
    <t>Administrations publiques</t>
  </si>
  <si>
    <t>Consommation intermédiaire</t>
  </si>
  <si>
    <t>Feuille 2</t>
  </si>
  <si>
    <t>Formation brute de capital fixe</t>
  </si>
  <si>
    <t>Feuille 3</t>
  </si>
  <si>
    <t>Total des dépenses des administrations publiques</t>
  </si>
  <si>
    <t>Feuille 4</t>
  </si>
  <si>
    <t>Rémunération des salariés, dépenses</t>
  </si>
  <si>
    <t>Feuille 5</t>
  </si>
  <si>
    <t>Autres impôts sur la production, dépenses</t>
  </si>
  <si>
    <t>Feuille 6</t>
  </si>
  <si>
    <t>Subventions, dépenses</t>
  </si>
  <si>
    <t>Feuille 7</t>
  </si>
  <si>
    <t>Revenus de la propriété, dépenses</t>
  </si>
  <si>
    <t>Feuille 8</t>
  </si>
  <si>
    <t>Impôts courants sur le revenu et le patrimoine, dépenses</t>
  </si>
  <si>
    <t>Feuille 9</t>
  </si>
  <si>
    <t>Prestations sociales autres que transferts sociaux en nature et transferts sociaux en nature - production marchande achetée, dépenses</t>
  </si>
  <si>
    <t>Feuille 10</t>
  </si>
  <si>
    <t>Prestations sociales autres que transferts sociaux en nature, dépenses</t>
  </si>
  <si>
    <t>Feuille 11</t>
  </si>
  <si>
    <t>Autres transferts courants, dépenses</t>
  </si>
  <si>
    <t>Feuille 12</t>
  </si>
  <si>
    <t>Ajustement pour variation des droits à pension</t>
  </si>
  <si>
    <t>Feuille 13</t>
  </si>
  <si>
    <t>Transferts en capital, dépenses</t>
  </si>
  <si>
    <t>Feuille 14</t>
  </si>
  <si>
    <t>Production non marchande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</si>
  <si>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</si>
  <si>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</si>
  <si>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</si>
  <si>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</si>
  <si>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</si>
  <si>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</si>
  <si>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Zone euro - 20 pays (à partir de 2023)</t>
  </si>
  <si>
    <t>Belgique</t>
  </si>
  <si>
    <t>Danemark</t>
  </si>
  <si>
    <t>Allemagne</t>
  </si>
  <si>
    <t>Grèce</t>
  </si>
  <si>
    <t>Espagne</t>
  </si>
  <si>
    <t>France</t>
  </si>
  <si>
    <t>Italie</t>
  </si>
  <si>
    <t>Pays-Bas</t>
  </si>
  <si>
    <t>Pologne</t>
  </si>
  <si>
    <t>Portugal</t>
  </si>
  <si>
    <t>Finlande</t>
  </si>
  <si>
    <t>Suède</t>
  </si>
  <si>
    <t>Temps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</si>
  <si>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</si>
  <si>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</si>
  <si>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</si>
  <si>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</si>
  <si>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</si>
  <si>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</si>
  <si>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</si>
  <si>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</si>
  <si>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</si>
  <si>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</si>
  <si>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Données extraites le09/07/2025 19:09:34 depuis [ESTAT]</t>
  </si>
  <si>
    <t xml:space="preserve">Dataset: </t>
  </si>
  <si>
    <t>Dernière mise à jour:</t>
  </si>
  <si>
    <t>TIME</t>
  </si>
  <si>
    <t>GEO (Libellés)</t>
  </si>
  <si>
    <t/>
  </si>
  <si>
    <t>Valeur spéciale</t>
  </si>
  <si>
    <t>:</t>
  </si>
  <si>
    <t>Non disponible</t>
  </si>
  <si>
    <t xml:space="preserve">Zone euro </t>
  </si>
  <si>
    <t>U.E - 27 pays</t>
  </si>
  <si>
    <t>Allemagne reestimé</t>
  </si>
  <si>
    <t>Pays-Bas reestimé</t>
  </si>
  <si>
    <t>Source : Eurostat</t>
  </si>
  <si>
    <t>Transferts sociaux en nature - production marchande achetée, dépenses</t>
  </si>
  <si>
    <t>Données extraites le11/07/2025 10:42:12 depuis [ESTAT]</t>
  </si>
  <si>
    <t>Principaux agrégats des administrations publiques, y compris recettes et dépenses [gov_10a_main__custom_17406088]</t>
  </si>
  <si>
    <t>Millions d'euros</t>
  </si>
  <si>
    <t>NA_ITEM (Libellés)</t>
  </si>
  <si>
    <t>Total des recettes des administrations publiques</t>
  </si>
  <si>
    <t>Source : Eurostat, calcul de l'auteur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</si>
</sst>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##########"/>
    <numFmt numFmtId="165" formatCode="#,##0.0"/>
    <numFmt numFmtId="166" formatCode="0.0"/>
    <numFmt numFmtId="171" formatCode="#,##0.0000000000"/>
  </numFmts>
  <fonts count="15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4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/>
      <diagonal/>
    </border>
    <border>
      <left style="thin">
        <color rgb="FFB0B0B0"/>
      </left>
      <right style="thin">
        <color rgb="FFB0B0B0"/>
      </right>
      <top style="thin">
        <color indexed="64"/>
      </top>
      <bottom/>
      <diagonal/>
    </border>
    <border>
      <left style="thin">
        <color rgb="FFB0B0B0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0" fillId="5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164" fontId="0" fillId="0" borderId="0" xfId="0" applyNumberFormat="1"/>
    <xf numFmtId="0" fontId="7" fillId="7" borderId="6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9" fillId="7" borderId="17" xfId="0" applyFont="1" applyFill="1" applyBorder="1" applyAlignment="1">
      <alignment horizontal="right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left" vertical="center"/>
    </xf>
    <xf numFmtId="164" fontId="10" fillId="6" borderId="11" xfId="0" applyNumberFormat="1" applyFont="1" applyFill="1" applyBorder="1" applyAlignment="1">
      <alignment horizontal="right" vertical="center" shrinkToFit="1"/>
    </xf>
    <xf numFmtId="165" fontId="10" fillId="6" borderId="11" xfId="0" applyNumberFormat="1" applyFont="1" applyFill="1" applyBorder="1" applyAlignment="1">
      <alignment horizontal="right" vertical="center" shrinkToFit="1"/>
    </xf>
    <xf numFmtId="164" fontId="10" fillId="6" borderId="12" xfId="0" applyNumberFormat="1" applyFont="1" applyFill="1" applyBorder="1" applyAlignment="1">
      <alignment horizontal="right" vertical="center" shrinkToFit="1"/>
    </xf>
    <xf numFmtId="0" fontId="9" fillId="7" borderId="18" xfId="0" applyFont="1" applyFill="1" applyBorder="1" applyAlignment="1">
      <alignment horizontal="left" vertical="center"/>
    </xf>
    <xf numFmtId="164" fontId="10" fillId="0" borderId="0" xfId="0" applyNumberFormat="1" applyFont="1" applyBorder="1" applyAlignment="1">
      <alignment horizontal="right" vertical="center" shrinkToFit="1"/>
    </xf>
    <xf numFmtId="165" fontId="10" fillId="0" borderId="0" xfId="0" applyNumberFormat="1" applyFont="1" applyBorder="1" applyAlignment="1">
      <alignment horizontal="right" vertical="center" shrinkToFit="1"/>
    </xf>
    <xf numFmtId="164" fontId="10" fillId="0" borderId="14" xfId="0" applyNumberFormat="1" applyFont="1" applyBorder="1" applyAlignment="1">
      <alignment horizontal="right" vertical="center" shrinkToFit="1"/>
    </xf>
    <xf numFmtId="164" fontId="10" fillId="6" borderId="0" xfId="0" applyNumberFormat="1" applyFont="1" applyFill="1" applyBorder="1" applyAlignment="1">
      <alignment horizontal="right" vertical="center" shrinkToFit="1"/>
    </xf>
    <xf numFmtId="164" fontId="10" fillId="6" borderId="14" xfId="0" applyNumberFormat="1" applyFont="1" applyFill="1" applyBorder="1" applyAlignment="1">
      <alignment horizontal="right" vertical="center" shrinkToFit="1"/>
    </xf>
    <xf numFmtId="165" fontId="10" fillId="6" borderId="0" xfId="0" applyNumberFormat="1" applyFont="1" applyFill="1" applyBorder="1" applyAlignment="1">
      <alignment horizontal="right" vertical="center" shrinkToFit="1"/>
    </xf>
    <xf numFmtId="165" fontId="10" fillId="0" borderId="14" xfId="0" applyNumberFormat="1" applyFont="1" applyBorder="1" applyAlignment="1">
      <alignment horizontal="right" vertical="center" shrinkToFit="1"/>
    </xf>
    <xf numFmtId="0" fontId="11" fillId="8" borderId="18" xfId="0" applyFont="1" applyFill="1" applyBorder="1" applyAlignment="1">
      <alignment horizontal="left" vertical="center"/>
    </xf>
    <xf numFmtId="164" fontId="11" fillId="8" borderId="0" xfId="0" applyNumberFormat="1" applyFont="1" applyFill="1" applyBorder="1" applyAlignment="1">
      <alignment horizontal="right" vertical="center" shrinkToFit="1"/>
    </xf>
    <xf numFmtId="164" fontId="11" fillId="8" borderId="14" xfId="0" applyNumberFormat="1" applyFont="1" applyFill="1" applyBorder="1" applyAlignment="1">
      <alignment horizontal="right" vertical="center" shrinkToFit="1"/>
    </xf>
    <xf numFmtId="0" fontId="9" fillId="7" borderId="19" xfId="0" applyFont="1" applyFill="1" applyBorder="1" applyAlignment="1">
      <alignment horizontal="left" vertical="center"/>
    </xf>
    <xf numFmtId="164" fontId="10" fillId="0" borderId="1" xfId="0" applyNumberFormat="1" applyFont="1" applyBorder="1" applyAlignment="1">
      <alignment horizontal="right" vertical="center" shrinkToFit="1"/>
    </xf>
    <xf numFmtId="165" fontId="10" fillId="0" borderId="1" xfId="0" applyNumberFormat="1" applyFont="1" applyBorder="1" applyAlignment="1">
      <alignment horizontal="right" vertical="center" shrinkToFit="1"/>
    </xf>
    <xf numFmtId="165" fontId="10" fillId="0" borderId="16" xfId="0" applyNumberFormat="1" applyFont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left" vertical="center"/>
    </xf>
    <xf numFmtId="0" fontId="0" fillId="0" borderId="0" xfId="0"/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2" borderId="5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0" fillId="5" borderId="0" xfId="0" applyFill="1"/>
    <xf numFmtId="3" fontId="8" fillId="6" borderId="0" xfId="0" applyNumberFormat="1" applyFont="1" applyFill="1" applyAlignment="1">
      <alignment horizontal="right" vertical="center" shrinkToFit="1"/>
    </xf>
    <xf numFmtId="164" fontId="8" fillId="6" borderId="0" xfId="0" applyNumberFormat="1" applyFont="1" applyFill="1" applyAlignment="1">
      <alignment horizontal="right" vertical="center" shrinkToFit="1"/>
    </xf>
    <xf numFmtId="165" fontId="8" fillId="6" borderId="0" xfId="0" applyNumberFormat="1" applyFont="1" applyFill="1" applyAlignment="1">
      <alignment horizontal="right" vertical="center" shrinkToFit="1"/>
    </xf>
    <xf numFmtId="0" fontId="9" fillId="7" borderId="2" xfId="0" applyFont="1" applyFill="1" applyBorder="1" applyAlignment="1">
      <alignment horizontal="right" vertical="center"/>
    </xf>
    <xf numFmtId="164" fontId="10" fillId="7" borderId="10" xfId="0" applyNumberFormat="1" applyFont="1" applyFill="1" applyBorder="1" applyAlignment="1">
      <alignment horizontal="right" vertical="center" shrinkToFit="1"/>
    </xf>
    <xf numFmtId="164" fontId="10" fillId="7" borderId="11" xfId="0" applyNumberFormat="1" applyFont="1" applyFill="1" applyBorder="1" applyAlignment="1">
      <alignment horizontal="right" vertical="center" shrinkToFit="1"/>
    </xf>
    <xf numFmtId="165" fontId="10" fillId="7" borderId="11" xfId="0" applyNumberFormat="1" applyFont="1" applyFill="1" applyBorder="1" applyAlignment="1">
      <alignment horizontal="right" vertical="center" shrinkToFit="1"/>
    </xf>
    <xf numFmtId="164" fontId="10" fillId="7" borderId="12" xfId="0" applyNumberFormat="1" applyFont="1" applyFill="1" applyBorder="1" applyAlignment="1">
      <alignment horizontal="right" vertical="center" shrinkToFit="1"/>
    </xf>
    <xf numFmtId="164" fontId="10" fillId="7" borderId="13" xfId="0" applyNumberFormat="1" applyFont="1" applyFill="1" applyBorder="1" applyAlignment="1">
      <alignment horizontal="right" vertical="center" shrinkToFit="1"/>
    </xf>
    <xf numFmtId="164" fontId="10" fillId="7" borderId="0" xfId="0" applyNumberFormat="1" applyFont="1" applyFill="1" applyBorder="1" applyAlignment="1">
      <alignment horizontal="right" vertical="center" shrinkToFit="1"/>
    </xf>
    <xf numFmtId="165" fontId="10" fillId="7" borderId="0" xfId="0" applyNumberFormat="1" applyFont="1" applyFill="1" applyBorder="1" applyAlignment="1">
      <alignment horizontal="right" vertical="center" shrinkToFit="1"/>
    </xf>
    <xf numFmtId="164" fontId="10" fillId="7" borderId="14" xfId="0" applyNumberFormat="1" applyFont="1" applyFill="1" applyBorder="1" applyAlignment="1">
      <alignment horizontal="right" vertical="center" shrinkToFit="1"/>
    </xf>
    <xf numFmtId="166" fontId="10" fillId="7" borderId="13" xfId="0" applyNumberFormat="1" applyFont="1" applyFill="1" applyBorder="1" applyAlignment="1">
      <alignment horizontal="right" vertical="center" shrinkToFit="1"/>
    </xf>
    <xf numFmtId="166" fontId="10" fillId="7" borderId="0" xfId="0" applyNumberFormat="1" applyFont="1" applyFill="1" applyBorder="1" applyAlignment="1">
      <alignment horizontal="right" vertical="center" shrinkToFit="1"/>
    </xf>
    <xf numFmtId="166" fontId="10" fillId="7" borderId="14" xfId="0" applyNumberFormat="1" applyFont="1" applyFill="1" applyBorder="1" applyAlignment="1">
      <alignment horizontal="right" vertical="center" shrinkToFit="1"/>
    </xf>
    <xf numFmtId="165" fontId="10" fillId="7" borderId="14" xfId="0" applyNumberFormat="1" applyFont="1" applyFill="1" applyBorder="1" applyAlignment="1">
      <alignment horizontal="right" vertical="center" shrinkToFit="1"/>
    </xf>
    <xf numFmtId="164" fontId="11" fillId="8" borderId="13" xfId="0" applyNumberFormat="1" applyFont="1" applyFill="1" applyBorder="1" applyAlignment="1">
      <alignment horizontal="right" vertical="center" shrinkToFit="1"/>
    </xf>
    <xf numFmtId="164" fontId="10" fillId="7" borderId="15" xfId="0" applyNumberFormat="1" applyFont="1" applyFill="1" applyBorder="1" applyAlignment="1">
      <alignment horizontal="right" vertical="center" shrinkToFit="1"/>
    </xf>
    <xf numFmtId="164" fontId="10" fillId="7" borderId="1" xfId="0" applyNumberFormat="1" applyFont="1" applyFill="1" applyBorder="1" applyAlignment="1">
      <alignment horizontal="right" vertical="center" shrinkToFit="1"/>
    </xf>
    <xf numFmtId="164" fontId="10" fillId="7" borderId="16" xfId="0" applyNumberFormat="1" applyFont="1" applyFill="1" applyBorder="1" applyAlignment="1">
      <alignment horizontal="right" vertical="center" shrinkToFit="1"/>
    </xf>
    <xf numFmtId="165" fontId="10" fillId="7" borderId="1" xfId="0" applyNumberFormat="1" applyFont="1" applyFill="1" applyBorder="1" applyAlignment="1">
      <alignment horizontal="right" vertical="center" shrinkToFit="1"/>
    </xf>
    <xf numFmtId="165" fontId="10" fillId="7" borderId="16" xfId="0" applyNumberFormat="1" applyFont="1" applyFill="1" applyBorder="1" applyAlignment="1">
      <alignment horizontal="right" vertical="center" shrinkToFit="1"/>
    </xf>
    <xf numFmtId="0" fontId="9" fillId="7" borderId="10" xfId="0" applyFont="1" applyFill="1" applyBorder="1" applyAlignment="1">
      <alignment horizontal="left" vertical="center"/>
    </xf>
    <xf numFmtId="0" fontId="9" fillId="7" borderId="13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9" fillId="7" borderId="15" xfId="0" applyFont="1" applyFill="1" applyBorder="1" applyAlignment="1">
      <alignment horizontal="left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164" fontId="10" fillId="6" borderId="10" xfId="0" applyNumberFormat="1" applyFont="1" applyFill="1" applyBorder="1" applyAlignment="1">
      <alignment horizontal="right" vertical="center" shrinkToFit="1"/>
    </xf>
    <xf numFmtId="164" fontId="10" fillId="0" borderId="13" xfId="0" applyNumberFormat="1" applyFont="1" applyBorder="1" applyAlignment="1">
      <alignment horizontal="right" vertical="center" shrinkToFit="1"/>
    </xf>
    <xf numFmtId="164" fontId="10" fillId="6" borderId="13" xfId="0" applyNumberFormat="1" applyFont="1" applyFill="1" applyBorder="1" applyAlignment="1">
      <alignment horizontal="right" vertical="center" shrinkToFit="1"/>
    </xf>
    <xf numFmtId="165" fontId="10" fillId="0" borderId="13" xfId="0" applyNumberFormat="1" applyFont="1" applyBorder="1" applyAlignment="1">
      <alignment horizontal="right" vertical="center" shrinkToFit="1"/>
    </xf>
    <xf numFmtId="164" fontId="10" fillId="0" borderId="15" xfId="0" applyNumberFormat="1" applyFont="1" applyBorder="1" applyAlignment="1">
      <alignment horizontal="right" vertical="center" shrinkToFit="1"/>
    </xf>
    <xf numFmtId="0" fontId="14" fillId="0" borderId="0" xfId="0" applyFont="1"/>
    <xf numFmtId="171" fontId="0" fillId="0" borderId="0" xfId="0" applyNumberFormat="1"/>
    <xf numFmtId="171" fontId="1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5321765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gov_10a_main__custom_17390278/default/table" TargetMode="External"/><Relationship Id="rId1" Type="http://schemas.openxmlformats.org/officeDocument/2006/relationships/hyperlink" Target="https://ec.europa.eu/eurostat/databrowser/product/page/gov_10a_main__custom_1739027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9"/>
  <sheetViews>
    <sheetView showGridLines="0" workbookViewId="0"/>
  </sheetViews>
  <sheetFormatPr baseColWidth="10" defaultColWidth="8.8554687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9" customWidth="1"/>
    <col min="5" max="5" width="17.7109375" customWidth="1"/>
    <col min="6" max="6" width="90.28515625" customWidth="1"/>
  </cols>
  <sheetData>
    <row r="6" spans="1:15" x14ac:dyDescent="0.25">
      <c r="A6" s="9" t="s">
        <v>0</v>
      </c>
    </row>
    <row r="7" spans="1:15" x14ac:dyDescent="0.25">
      <c r="A7" s="12" t="s">
        <v>1</v>
      </c>
      <c r="B7" s="12" t="s">
        <v>2</v>
      </c>
    </row>
    <row r="8" spans="1:15" ht="42.75" customHeight="1" x14ac:dyDescent="0.25">
      <c r="A8" s="10" t="s">
        <v>3</v>
      </c>
      <c r="B8" s="25" t="s">
        <v>4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6</v>
      </c>
    </row>
    <row r="13" spans="1:15" x14ac:dyDescent="0.25">
      <c r="B13" s="1" t="s">
        <v>8</v>
      </c>
    </row>
    <row r="14" spans="1:15" x14ac:dyDescent="0.25">
      <c r="C14" s="2" t="s">
        <v>9</v>
      </c>
    </row>
    <row r="15" spans="1:15" x14ac:dyDescent="0.25">
      <c r="B15" s="9" t="s">
        <v>10</v>
      </c>
      <c r="C15" s="9" t="s">
        <v>11</v>
      </c>
      <c r="D15" s="9" t="s">
        <v>12</v>
      </c>
      <c r="E15" s="9" t="s">
        <v>13</v>
      </c>
      <c r="F15" s="9" t="s">
        <v>14</v>
      </c>
    </row>
    <row r="16" spans="1:15" x14ac:dyDescent="0.25">
      <c r="B16" s="13" t="s">
        <v>15</v>
      </c>
      <c r="C16" s="2" t="s">
        <v>16</v>
      </c>
      <c r="D16" s="2" t="s">
        <v>17</v>
      </c>
      <c r="E16" s="2" t="s">
        <v>18</v>
      </c>
      <c r="F16" s="2" t="s">
        <v>19</v>
      </c>
    </row>
    <row r="17" spans="2:6" x14ac:dyDescent="0.25">
      <c r="B17" s="12" t="s">
        <v>20</v>
      </c>
      <c r="C17" s="11" t="s">
        <v>16</v>
      </c>
      <c r="D17" s="11" t="s">
        <v>17</v>
      </c>
      <c r="E17" s="11" t="s">
        <v>18</v>
      </c>
      <c r="F17" s="11" t="s">
        <v>21</v>
      </c>
    </row>
    <row r="18" spans="2:6" x14ac:dyDescent="0.25">
      <c r="B18" s="13" t="s">
        <v>22</v>
      </c>
      <c r="C18" s="2" t="s">
        <v>16</v>
      </c>
      <c r="D18" s="2" t="s">
        <v>17</v>
      </c>
      <c r="E18" s="2" t="s">
        <v>18</v>
      </c>
      <c r="F18" s="2" t="s">
        <v>23</v>
      </c>
    </row>
    <row r="19" spans="2:6" x14ac:dyDescent="0.25">
      <c r="B19" s="12" t="s">
        <v>24</v>
      </c>
      <c r="C19" s="11" t="s">
        <v>16</v>
      </c>
      <c r="D19" s="11" t="s">
        <v>17</v>
      </c>
      <c r="E19" s="11" t="s">
        <v>18</v>
      </c>
      <c r="F19" s="11" t="s">
        <v>25</v>
      </c>
    </row>
    <row r="20" spans="2:6" x14ac:dyDescent="0.25">
      <c r="B20" s="13" t="s">
        <v>26</v>
      </c>
      <c r="C20" s="2" t="s">
        <v>16</v>
      </c>
      <c r="D20" s="2" t="s">
        <v>17</v>
      </c>
      <c r="E20" s="2" t="s">
        <v>18</v>
      </c>
      <c r="F20" s="2" t="s">
        <v>27</v>
      </c>
    </row>
    <row r="21" spans="2:6" x14ac:dyDescent="0.25">
      <c r="B21" s="12" t="s">
        <v>28</v>
      </c>
      <c r="C21" s="11" t="s">
        <v>16</v>
      </c>
      <c r="D21" s="11" t="s">
        <v>17</v>
      </c>
      <c r="E21" s="11" t="s">
        <v>18</v>
      </c>
      <c r="F21" s="11" t="s">
        <v>29</v>
      </c>
    </row>
    <row r="22" spans="2:6" x14ac:dyDescent="0.25">
      <c r="B22" s="13" t="s">
        <v>30</v>
      </c>
      <c r="C22" s="2" t="s">
        <v>16</v>
      </c>
      <c r="D22" s="2" t="s">
        <v>17</v>
      </c>
      <c r="E22" s="2" t="s">
        <v>18</v>
      </c>
      <c r="F22" s="2" t="s">
        <v>31</v>
      </c>
    </row>
    <row r="23" spans="2:6" x14ac:dyDescent="0.25">
      <c r="B23" s="12" t="s">
        <v>32</v>
      </c>
      <c r="C23" s="11" t="s">
        <v>16</v>
      </c>
      <c r="D23" s="11" t="s">
        <v>17</v>
      </c>
      <c r="E23" s="11" t="s">
        <v>18</v>
      </c>
      <c r="F23" s="11" t="s">
        <v>33</v>
      </c>
    </row>
    <row r="24" spans="2:6" x14ac:dyDescent="0.25">
      <c r="B24" s="13" t="s">
        <v>34</v>
      </c>
      <c r="C24" s="2" t="s">
        <v>16</v>
      </c>
      <c r="D24" s="2" t="s">
        <v>17</v>
      </c>
      <c r="E24" s="2" t="s">
        <v>18</v>
      </c>
      <c r="F24" s="2" t="s">
        <v>35</v>
      </c>
    </row>
    <row r="25" spans="2:6" x14ac:dyDescent="0.25">
      <c r="B25" s="12" t="s">
        <v>36</v>
      </c>
      <c r="C25" s="11" t="s">
        <v>16</v>
      </c>
      <c r="D25" s="11" t="s">
        <v>17</v>
      </c>
      <c r="E25" s="11" t="s">
        <v>18</v>
      </c>
      <c r="F25" s="11" t="s">
        <v>37</v>
      </c>
    </row>
    <row r="26" spans="2:6" x14ac:dyDescent="0.25">
      <c r="B26" s="13" t="s">
        <v>38</v>
      </c>
      <c r="C26" s="2" t="s">
        <v>16</v>
      </c>
      <c r="D26" s="2" t="s">
        <v>17</v>
      </c>
      <c r="E26" s="2" t="s">
        <v>18</v>
      </c>
      <c r="F26" s="2" t="s">
        <v>39</v>
      </c>
    </row>
    <row r="27" spans="2:6" x14ac:dyDescent="0.25">
      <c r="B27" s="12" t="s">
        <v>40</v>
      </c>
      <c r="C27" s="11" t="s">
        <v>16</v>
      </c>
      <c r="D27" s="11" t="s">
        <v>17</v>
      </c>
      <c r="E27" s="11" t="s">
        <v>18</v>
      </c>
      <c r="F27" s="11" t="s">
        <v>41</v>
      </c>
    </row>
    <row r="28" spans="2:6" x14ac:dyDescent="0.25">
      <c r="B28" s="13" t="s">
        <v>42</v>
      </c>
      <c r="C28" s="2" t="s">
        <v>16</v>
      </c>
      <c r="D28" s="2" t="s">
        <v>17</v>
      </c>
      <c r="E28" s="2" t="s">
        <v>18</v>
      </c>
      <c r="F28" s="2" t="s">
        <v>43</v>
      </c>
    </row>
    <row r="29" spans="2:6" x14ac:dyDescent="0.25">
      <c r="B29" s="12" t="s">
        <v>44</v>
      </c>
      <c r="C29" s="11" t="s">
        <v>16</v>
      </c>
      <c r="D29" s="11" t="s">
        <v>17</v>
      </c>
      <c r="E29" s="11" t="s">
        <v>18</v>
      </c>
      <c r="F29" s="11" t="s">
        <v>45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  <hyperlink ref="B24" location="'Feuille 9'!A1" display="Feuille 9" xr:uid="{00000000-0004-0000-0000-00000A000000}"/>
    <hyperlink ref="B25" location="'Feuille 10'!A1" display="Feuille 10" xr:uid="{00000000-0004-0000-0000-00000B000000}"/>
    <hyperlink ref="B26" location="'Feuille 11'!A1" display="Feuille 11" xr:uid="{00000000-0004-0000-0000-00000C000000}"/>
    <hyperlink ref="B27" location="'Feuille 12'!A1" display="Feuille 12" xr:uid="{00000000-0004-0000-0000-00000D000000}"/>
    <hyperlink ref="B28" location="'Feuille 13'!A1" display="Feuille 13" xr:uid="{00000000-0004-0000-0000-00000E000000}"/>
    <hyperlink ref="B29" location="'Feuille 14'!A1" display="Feuille 14" xr:uid="{00000000-0004-0000-0000-00000F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8"/>
  <sheetViews>
    <sheetView workbookViewId="0">
      <pane xSplit="1" ySplit="11" topLeftCell="B12" activePane="bottomRight" state="frozen"/>
      <selection pane="topRight"/>
      <selection pane="bottomLeft"/>
      <selection pane="bottomRight" activeCell="A12" sqref="A12:A13"/>
    </sheetView>
  </sheetViews>
  <sheetFormatPr baseColWidth="10" defaultColWidth="8.85546875" defaultRowHeight="11.45" customHeight="1" x14ac:dyDescent="0.25"/>
  <cols>
    <col min="1" max="1" width="29.85546875" customWidth="1"/>
    <col min="2" max="11" width="10" customWidth="1"/>
  </cols>
  <sheetData>
    <row r="1" spans="1:11" x14ac:dyDescent="0.25">
      <c r="A1" s="3" t="s">
        <v>76</v>
      </c>
    </row>
    <row r="2" spans="1:11" x14ac:dyDescent="0.25">
      <c r="A2" s="2" t="s">
        <v>77</v>
      </c>
      <c r="B2" s="1" t="s">
        <v>0</v>
      </c>
    </row>
    <row r="3" spans="1:11" x14ac:dyDescent="0.25">
      <c r="A3" s="2" t="s">
        <v>78</v>
      </c>
      <c r="B3" s="2" t="s">
        <v>6</v>
      </c>
    </row>
    <row r="5" spans="1:11" x14ac:dyDescent="0.25">
      <c r="A5" s="1" t="s">
        <v>11</v>
      </c>
      <c r="C5" s="2" t="s">
        <v>16</v>
      </c>
    </row>
    <row r="6" spans="1:11" x14ac:dyDescent="0.25">
      <c r="A6" s="1" t="s">
        <v>12</v>
      </c>
      <c r="C6" s="2" t="s">
        <v>17</v>
      </c>
    </row>
    <row r="7" spans="1:11" x14ac:dyDescent="0.25">
      <c r="A7" s="1" t="s">
        <v>13</v>
      </c>
      <c r="C7" s="2" t="s">
        <v>18</v>
      </c>
    </row>
    <row r="8" spans="1:11" x14ac:dyDescent="0.25">
      <c r="A8" s="1" t="s">
        <v>14</v>
      </c>
      <c r="C8" s="2" t="s">
        <v>33</v>
      </c>
    </row>
    <row r="10" spans="1:11" x14ac:dyDescent="0.25">
      <c r="A10" s="5" t="s">
        <v>79</v>
      </c>
      <c r="B10" s="4" t="s">
        <v>66</v>
      </c>
      <c r="C10" s="4" t="s">
        <v>67</v>
      </c>
      <c r="D10" s="4" t="s">
        <v>68</v>
      </c>
      <c r="E10" s="4" t="s">
        <v>69</v>
      </c>
      <c r="F10" s="4" t="s">
        <v>70</v>
      </c>
      <c r="G10" s="4" t="s">
        <v>71</v>
      </c>
      <c r="H10" s="4" t="s">
        <v>72</v>
      </c>
      <c r="I10" s="4" t="s">
        <v>73</v>
      </c>
      <c r="J10" s="4" t="s">
        <v>74</v>
      </c>
      <c r="K10" s="4" t="s">
        <v>75</v>
      </c>
    </row>
    <row r="11" spans="1:11" x14ac:dyDescent="0.25">
      <c r="A11" s="6" t="s">
        <v>80</v>
      </c>
      <c r="B11" s="8" t="s">
        <v>81</v>
      </c>
      <c r="C11" s="8" t="s">
        <v>81</v>
      </c>
      <c r="D11" s="8" t="s">
        <v>81</v>
      </c>
      <c r="E11" s="8" t="s">
        <v>81</v>
      </c>
      <c r="F11" s="8" t="s">
        <v>81</v>
      </c>
      <c r="G11" s="8" t="s">
        <v>81</v>
      </c>
      <c r="H11" s="8" t="s">
        <v>81</v>
      </c>
      <c r="I11" s="8" t="s">
        <v>81</v>
      </c>
      <c r="J11" s="8" t="s">
        <v>81</v>
      </c>
      <c r="K11" s="8" t="s">
        <v>81</v>
      </c>
    </row>
    <row r="12" spans="1:11" x14ac:dyDescent="0.25">
      <c r="A12" s="7" t="s">
        <v>86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7" t="s">
        <v>85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</row>
    <row r="14" spans="1:11" x14ac:dyDescent="0.25">
      <c r="A14" s="7" t="s">
        <v>53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</row>
    <row r="15" spans="1:11" x14ac:dyDescent="0.25">
      <c r="A15" s="7" t="s">
        <v>54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</row>
    <row r="16" spans="1:11" x14ac:dyDescent="0.25">
      <c r="A16" s="7" t="s">
        <v>55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7" t="s">
        <v>56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25">
      <c r="A18" s="7" t="s">
        <v>57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7" t="s">
        <v>58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</row>
    <row r="20" spans="1:11" x14ac:dyDescent="0.25">
      <c r="A20" s="7" t="s">
        <v>59</v>
      </c>
      <c r="B20" s="15">
        <v>0.1</v>
      </c>
      <c r="C20" s="15">
        <v>0.1</v>
      </c>
      <c r="D20" s="15">
        <v>0.1</v>
      </c>
      <c r="E20" s="15">
        <v>0.1</v>
      </c>
      <c r="F20" s="15">
        <v>0.1</v>
      </c>
      <c r="G20" s="15">
        <v>0.1</v>
      </c>
      <c r="H20" s="15">
        <v>0.1</v>
      </c>
      <c r="I20" s="15">
        <v>0.1</v>
      </c>
      <c r="J20" s="15">
        <v>0.1</v>
      </c>
      <c r="K20" s="15">
        <v>0.1</v>
      </c>
    </row>
    <row r="21" spans="1:11" x14ac:dyDescent="0.25">
      <c r="A21" s="7" t="s">
        <v>60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4">
        <v>0.4</v>
      </c>
      <c r="J21" s="14">
        <v>0.2</v>
      </c>
      <c r="K21" s="14">
        <v>-0.1</v>
      </c>
    </row>
    <row r="22" spans="1:11" x14ac:dyDescent="0.25">
      <c r="A22" s="7" t="s">
        <v>61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</row>
    <row r="23" spans="1:11" x14ac:dyDescent="0.25">
      <c r="A23" s="7" t="s">
        <v>62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</row>
    <row r="24" spans="1:11" x14ac:dyDescent="0.25">
      <c r="A24" s="7" t="s">
        <v>63</v>
      </c>
      <c r="B24" s="19">
        <v>0</v>
      </c>
      <c r="C24" s="19">
        <v>0</v>
      </c>
      <c r="D24" s="15">
        <v>0.1</v>
      </c>
      <c r="E24" s="15">
        <v>0.1</v>
      </c>
      <c r="F24" s="19">
        <v>0</v>
      </c>
      <c r="G24" s="15">
        <v>0.1</v>
      </c>
      <c r="H24" s="15">
        <v>0.1</v>
      </c>
      <c r="I24" s="15">
        <v>0.1</v>
      </c>
      <c r="J24" s="15">
        <v>0.1</v>
      </c>
      <c r="K24" s="19">
        <v>0</v>
      </c>
    </row>
    <row r="25" spans="1:11" x14ac:dyDescent="0.25">
      <c r="A25" s="7" t="s">
        <v>64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</row>
    <row r="27" spans="1:11" x14ac:dyDescent="0.25">
      <c r="A27" s="1" t="s">
        <v>82</v>
      </c>
    </row>
    <row r="28" spans="1:11" x14ac:dyDescent="0.25">
      <c r="A28" s="1" t="s">
        <v>83</v>
      </c>
      <c r="B28" s="2" t="s">
        <v>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7"/>
  <sheetViews>
    <sheetView workbookViewId="0">
      <selection activeCell="F14" sqref="F14"/>
    </sheetView>
  </sheetViews>
  <sheetFormatPr baseColWidth="10" defaultColWidth="8.85546875" defaultRowHeight="11.45" customHeight="1" x14ac:dyDescent="0.25"/>
  <cols>
    <col min="1" max="1" width="29.85546875" customWidth="1"/>
    <col min="2" max="11" width="10" customWidth="1"/>
  </cols>
  <sheetData>
    <row r="1" spans="1:11" x14ac:dyDescent="0.25">
      <c r="A1" s="3" t="s">
        <v>76</v>
      </c>
    </row>
    <row r="2" spans="1:11" x14ac:dyDescent="0.25">
      <c r="A2" s="2" t="s">
        <v>77</v>
      </c>
      <c r="B2" s="1" t="s">
        <v>0</v>
      </c>
    </row>
    <row r="3" spans="1:11" x14ac:dyDescent="0.25">
      <c r="A3" s="2" t="s">
        <v>78</v>
      </c>
      <c r="B3" s="2" t="s">
        <v>6</v>
      </c>
    </row>
    <row r="5" spans="1:11" x14ac:dyDescent="0.25">
      <c r="A5" s="1" t="s">
        <v>11</v>
      </c>
      <c r="C5" s="2" t="s">
        <v>16</v>
      </c>
    </row>
    <row r="6" spans="1:11" x14ac:dyDescent="0.25">
      <c r="A6" s="1" t="s">
        <v>12</v>
      </c>
      <c r="C6" s="2" t="s">
        <v>17</v>
      </c>
    </row>
    <row r="7" spans="1:11" x14ac:dyDescent="0.25">
      <c r="A7" s="1" t="s">
        <v>13</v>
      </c>
      <c r="C7" s="2" t="s">
        <v>18</v>
      </c>
    </row>
    <row r="8" spans="1:11" x14ac:dyDescent="0.25">
      <c r="A8" s="1" t="s">
        <v>14</v>
      </c>
      <c r="C8" s="2" t="s">
        <v>35</v>
      </c>
    </row>
    <row r="10" spans="1:11" x14ac:dyDescent="0.25">
      <c r="A10" s="5" t="s">
        <v>79</v>
      </c>
      <c r="B10" s="4" t="s">
        <v>66</v>
      </c>
      <c r="C10" s="4" t="s">
        <v>67</v>
      </c>
      <c r="D10" s="4" t="s">
        <v>68</v>
      </c>
      <c r="E10" s="4" t="s">
        <v>69</v>
      </c>
      <c r="F10" s="4" t="s">
        <v>70</v>
      </c>
      <c r="G10" s="4" t="s">
        <v>71</v>
      </c>
      <c r="H10" s="4" t="s">
        <v>72</v>
      </c>
      <c r="I10" s="4" t="s">
        <v>73</v>
      </c>
      <c r="J10" s="4" t="s">
        <v>74</v>
      </c>
      <c r="K10" s="4" t="s">
        <v>75</v>
      </c>
    </row>
    <row r="11" spans="1:11" x14ac:dyDescent="0.25">
      <c r="A11" s="7" t="s">
        <v>86</v>
      </c>
      <c r="B11" s="15">
        <v>21.7</v>
      </c>
      <c r="C11" s="15">
        <v>21.7</v>
      </c>
      <c r="D11" s="15">
        <v>21.4</v>
      </c>
      <c r="E11" s="15">
        <v>21.2</v>
      </c>
      <c r="F11" s="15">
        <v>21.3</v>
      </c>
      <c r="G11" s="15">
        <v>23.9</v>
      </c>
      <c r="H11" s="15">
        <v>22.6</v>
      </c>
      <c r="I11" s="15">
        <v>21.3</v>
      </c>
      <c r="J11" s="15">
        <v>21.3</v>
      </c>
      <c r="K11" s="15">
        <v>21.8</v>
      </c>
    </row>
    <row r="12" spans="1:11" x14ac:dyDescent="0.25">
      <c r="A12" s="7" t="s">
        <v>85</v>
      </c>
      <c r="B12" s="14">
        <v>22.6</v>
      </c>
      <c r="C12" s="14">
        <v>22.5</v>
      </c>
      <c r="D12" s="14">
        <v>22.3</v>
      </c>
      <c r="E12" s="14">
        <v>22.1</v>
      </c>
      <c r="F12" s="14">
        <v>22.3</v>
      </c>
      <c r="G12" s="14">
        <v>25.1</v>
      </c>
      <c r="H12" s="14">
        <v>23.7</v>
      </c>
      <c r="I12" s="14">
        <v>22.4</v>
      </c>
      <c r="J12" s="14">
        <v>22.3</v>
      </c>
      <c r="K12" s="14">
        <v>22.9</v>
      </c>
    </row>
    <row r="13" spans="1:11" x14ac:dyDescent="0.25">
      <c r="A13" s="7" t="s">
        <v>53</v>
      </c>
      <c r="B13" s="15">
        <v>24.8</v>
      </c>
      <c r="C13" s="15">
        <v>24.7</v>
      </c>
      <c r="D13" s="15">
        <v>24.6</v>
      </c>
      <c r="E13" s="15">
        <v>24.5</v>
      </c>
      <c r="F13" s="15">
        <v>24.3</v>
      </c>
      <c r="G13" s="15">
        <v>27.5</v>
      </c>
      <c r="H13" s="15">
        <v>25.9</v>
      </c>
      <c r="I13" s="15">
        <v>24.7</v>
      </c>
      <c r="J13" s="15">
        <v>25.1</v>
      </c>
      <c r="K13" s="15">
        <v>25.8</v>
      </c>
    </row>
    <row r="14" spans="1:11" x14ac:dyDescent="0.25">
      <c r="A14" s="7" t="s">
        <v>54</v>
      </c>
      <c r="B14" s="14">
        <v>18.600000000000001</v>
      </c>
      <c r="C14" s="14">
        <v>18.100000000000001</v>
      </c>
      <c r="D14" s="14">
        <v>17.600000000000001</v>
      </c>
      <c r="E14" s="14">
        <v>17.3</v>
      </c>
      <c r="F14" s="14">
        <v>17.3</v>
      </c>
      <c r="G14" s="18">
        <v>18</v>
      </c>
      <c r="H14" s="14">
        <v>16.7</v>
      </c>
      <c r="I14" s="14">
        <v>14.9</v>
      </c>
      <c r="J14" s="14">
        <v>15.6</v>
      </c>
      <c r="K14" s="14">
        <v>15.4</v>
      </c>
    </row>
    <row r="15" spans="1:11" x14ac:dyDescent="0.25">
      <c r="A15" s="7" t="s">
        <v>55</v>
      </c>
      <c r="B15" s="15">
        <v>23.4</v>
      </c>
      <c r="C15" s="15">
        <v>23.6</v>
      </c>
      <c r="D15" s="15">
        <v>23.5</v>
      </c>
      <c r="E15" s="15">
        <v>23.4</v>
      </c>
      <c r="F15" s="15">
        <v>23.9</v>
      </c>
      <c r="G15" s="15">
        <v>26.1</v>
      </c>
      <c r="H15" s="15">
        <v>25.5</v>
      </c>
      <c r="I15" s="15">
        <v>24.5</v>
      </c>
      <c r="J15" s="15">
        <v>24.3</v>
      </c>
      <c r="K15" s="15">
        <v>25.4</v>
      </c>
    </row>
    <row r="16" spans="1:11" x14ac:dyDescent="0.25">
      <c r="A16" s="7" t="s">
        <v>56</v>
      </c>
      <c r="B16" s="14">
        <v>22.6</v>
      </c>
      <c r="C16" s="14">
        <v>22.6</v>
      </c>
      <c r="D16" s="14">
        <v>21.8</v>
      </c>
      <c r="E16" s="14">
        <v>21.4</v>
      </c>
      <c r="F16" s="14">
        <v>21.4</v>
      </c>
      <c r="G16" s="14">
        <v>23.6</v>
      </c>
      <c r="H16" s="14">
        <v>22.3</v>
      </c>
      <c r="I16" s="14">
        <v>20.8</v>
      </c>
      <c r="J16" s="14">
        <v>20.399999999999999</v>
      </c>
      <c r="K16" s="14">
        <v>19.399999999999999</v>
      </c>
    </row>
    <row r="17" spans="1:11" x14ac:dyDescent="0.25">
      <c r="A17" s="7" t="s">
        <v>57</v>
      </c>
      <c r="B17" s="15">
        <v>18.3</v>
      </c>
      <c r="C17" s="15">
        <v>18.100000000000001</v>
      </c>
      <c r="D17" s="15">
        <v>17.7</v>
      </c>
      <c r="E17" s="15">
        <v>17.899999999999999</v>
      </c>
      <c r="F17" s="15">
        <v>18.3</v>
      </c>
      <c r="G17" s="15">
        <v>23.2</v>
      </c>
      <c r="H17" s="15">
        <v>21.3</v>
      </c>
      <c r="I17" s="15">
        <v>19.399999999999999</v>
      </c>
      <c r="J17" s="15">
        <v>19.5</v>
      </c>
      <c r="K17" s="15">
        <v>19.600000000000001</v>
      </c>
    </row>
    <row r="18" spans="1:11" x14ac:dyDescent="0.25">
      <c r="A18" s="7" t="s">
        <v>58</v>
      </c>
      <c r="B18" s="14">
        <v>25.9</v>
      </c>
      <c r="C18" s="18">
        <v>26</v>
      </c>
      <c r="D18" s="14">
        <v>25.9</v>
      </c>
      <c r="E18" s="14">
        <v>25.6</v>
      </c>
      <c r="F18" s="14">
        <v>25.5</v>
      </c>
      <c r="G18" s="14">
        <v>28.8</v>
      </c>
      <c r="H18" s="14">
        <v>27.1</v>
      </c>
      <c r="I18" s="14">
        <v>25.8</v>
      </c>
      <c r="J18" s="14">
        <v>25.1</v>
      </c>
      <c r="K18" s="14">
        <v>25.6</v>
      </c>
    </row>
    <row r="19" spans="1:11" x14ac:dyDescent="0.25">
      <c r="A19" s="7" t="s">
        <v>59</v>
      </c>
      <c r="B19" s="15">
        <v>22.7</v>
      </c>
      <c r="C19" s="15">
        <v>22.3</v>
      </c>
      <c r="D19" s="15">
        <v>22.2</v>
      </c>
      <c r="E19" s="15">
        <v>22.2</v>
      </c>
      <c r="F19" s="15">
        <v>22.6</v>
      </c>
      <c r="G19" s="15">
        <v>26.7</v>
      </c>
      <c r="H19" s="15">
        <v>24.2</v>
      </c>
      <c r="I19" s="15">
        <v>22.9</v>
      </c>
      <c r="J19" s="15">
        <v>22.5</v>
      </c>
      <c r="K19" s="15">
        <v>22.7</v>
      </c>
    </row>
    <row r="20" spans="1:11" x14ac:dyDescent="0.25">
      <c r="A20" s="7" t="s">
        <v>60</v>
      </c>
      <c r="B20" s="14">
        <v>22.2</v>
      </c>
      <c r="C20" s="14">
        <v>21.9</v>
      </c>
      <c r="D20" s="14">
        <v>21.4</v>
      </c>
      <c r="E20" s="18">
        <v>21</v>
      </c>
      <c r="F20" s="14">
        <v>20.8</v>
      </c>
      <c r="G20" s="14">
        <v>21.7</v>
      </c>
      <c r="H20" s="14">
        <v>21.1</v>
      </c>
      <c r="I20" s="14">
        <v>19.7</v>
      </c>
      <c r="J20" s="14">
        <v>20.399999999999999</v>
      </c>
      <c r="K20" s="14">
        <v>20.8</v>
      </c>
    </row>
    <row r="21" spans="1:11" x14ac:dyDescent="0.25">
      <c r="A21" s="7" t="s">
        <v>61</v>
      </c>
      <c r="B21" s="15">
        <v>16.100000000000001</v>
      </c>
      <c r="C21" s="15">
        <v>17.100000000000001</v>
      </c>
      <c r="D21" s="15">
        <v>16.899999999999999</v>
      </c>
      <c r="E21" s="15">
        <v>16.5</v>
      </c>
      <c r="F21" s="15">
        <v>17.100000000000001</v>
      </c>
      <c r="G21" s="15">
        <v>18.399999999999999</v>
      </c>
      <c r="H21" s="15">
        <v>17.8</v>
      </c>
      <c r="I21" s="15">
        <v>16.8</v>
      </c>
      <c r="J21" s="15">
        <v>17.5</v>
      </c>
      <c r="K21" s="15">
        <v>19.399999999999999</v>
      </c>
    </row>
    <row r="22" spans="1:11" x14ac:dyDescent="0.25">
      <c r="A22" s="7" t="s">
        <v>62</v>
      </c>
      <c r="B22" s="14">
        <v>19.600000000000001</v>
      </c>
      <c r="C22" s="14">
        <v>19.100000000000001</v>
      </c>
      <c r="D22" s="14">
        <v>18.5</v>
      </c>
      <c r="E22" s="14">
        <v>18.2</v>
      </c>
      <c r="F22" s="14">
        <v>18.2</v>
      </c>
      <c r="G22" s="14">
        <v>20.100000000000001</v>
      </c>
      <c r="H22" s="14">
        <v>19.3</v>
      </c>
      <c r="I22" s="14">
        <v>18.5</v>
      </c>
      <c r="J22" s="14">
        <v>17.5</v>
      </c>
      <c r="K22" s="14">
        <v>18.2</v>
      </c>
    </row>
    <row r="23" spans="1:11" x14ac:dyDescent="0.25">
      <c r="A23" s="7" t="s">
        <v>63</v>
      </c>
      <c r="B23" s="15">
        <v>22.5</v>
      </c>
      <c r="C23" s="15">
        <v>22.4</v>
      </c>
      <c r="D23" s="15">
        <v>21.8</v>
      </c>
      <c r="E23" s="15">
        <v>21.4</v>
      </c>
      <c r="F23" s="15">
        <v>21.2</v>
      </c>
      <c r="G23" s="15">
        <v>22.7</v>
      </c>
      <c r="H23" s="19">
        <v>22</v>
      </c>
      <c r="I23" s="15">
        <v>20.8</v>
      </c>
      <c r="J23" s="15">
        <v>21.6</v>
      </c>
      <c r="K23" s="15">
        <v>22.4</v>
      </c>
    </row>
    <row r="24" spans="1:11" x14ac:dyDescent="0.25">
      <c r="A24" s="7" t="s">
        <v>64</v>
      </c>
      <c r="B24" s="14">
        <v>16.899999999999999</v>
      </c>
      <c r="C24" s="18">
        <v>17</v>
      </c>
      <c r="D24" s="14">
        <v>16.600000000000001</v>
      </c>
      <c r="E24" s="14">
        <v>16.3</v>
      </c>
      <c r="F24" s="14">
        <v>15.8</v>
      </c>
      <c r="G24" s="14">
        <v>16.399999999999999</v>
      </c>
      <c r="H24" s="14">
        <v>15.5</v>
      </c>
      <c r="I24" s="18">
        <v>15</v>
      </c>
      <c r="J24" s="14">
        <v>14.9</v>
      </c>
      <c r="K24" s="18">
        <v>15</v>
      </c>
    </row>
    <row r="26" spans="1:11" x14ac:dyDescent="0.25">
      <c r="A26" s="1" t="s">
        <v>82</v>
      </c>
    </row>
    <row r="27" spans="1:11" x14ac:dyDescent="0.25">
      <c r="A27" s="1" t="s">
        <v>83</v>
      </c>
      <c r="B27" s="2" t="s">
        <v>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L29"/>
  <sheetViews>
    <sheetView topLeftCell="A6" workbookViewId="0">
      <selection activeCell="Q13" sqref="Q13"/>
    </sheetView>
  </sheetViews>
  <sheetFormatPr baseColWidth="10" defaultColWidth="8.85546875" defaultRowHeight="11.45" customHeight="1" x14ac:dyDescent="0.25"/>
  <cols>
    <col min="1" max="1" width="3.28515625" customWidth="1"/>
    <col min="2" max="2" width="29.85546875" customWidth="1"/>
    <col min="3" max="12" width="10" customWidth="1"/>
  </cols>
  <sheetData>
    <row r="1" spans="2:12" ht="15" x14ac:dyDescent="0.25">
      <c r="B1" s="3" t="s">
        <v>76</v>
      </c>
    </row>
    <row r="2" spans="2:12" ht="15" x14ac:dyDescent="0.25">
      <c r="B2" s="3" t="s">
        <v>77</v>
      </c>
      <c r="C2" s="1" t="s">
        <v>0</v>
      </c>
    </row>
    <row r="3" spans="2:12" ht="15" x14ac:dyDescent="0.25">
      <c r="B3" s="3" t="s">
        <v>78</v>
      </c>
      <c r="C3" s="3" t="s">
        <v>6</v>
      </c>
    </row>
    <row r="5" spans="2:12" ht="15" x14ac:dyDescent="0.25">
      <c r="B5" s="1" t="s">
        <v>11</v>
      </c>
      <c r="D5" s="3" t="s">
        <v>16</v>
      </c>
    </row>
    <row r="6" spans="2:12" ht="15" x14ac:dyDescent="0.25">
      <c r="B6" s="1" t="s">
        <v>12</v>
      </c>
      <c r="D6" s="3" t="s">
        <v>17</v>
      </c>
    </row>
    <row r="7" spans="2:12" ht="15" x14ac:dyDescent="0.25">
      <c r="B7" s="1" t="s">
        <v>13</v>
      </c>
      <c r="D7" s="3" t="s">
        <v>18</v>
      </c>
    </row>
    <row r="8" spans="2:12" ht="15" x14ac:dyDescent="0.25">
      <c r="B8" s="1" t="s">
        <v>14</v>
      </c>
      <c r="D8" s="24" t="s">
        <v>90</v>
      </c>
    </row>
    <row r="10" spans="2:12" ht="18" customHeight="1" x14ac:dyDescent="0.25">
      <c r="B10" s="27"/>
      <c r="C10" s="28" t="s">
        <v>66</v>
      </c>
      <c r="D10" s="29" t="s">
        <v>67</v>
      </c>
      <c r="E10" s="29" t="s">
        <v>68</v>
      </c>
      <c r="F10" s="29" t="s">
        <v>69</v>
      </c>
      <c r="G10" s="29" t="s">
        <v>70</v>
      </c>
      <c r="H10" s="29" t="s">
        <v>71</v>
      </c>
      <c r="I10" s="29" t="s">
        <v>72</v>
      </c>
      <c r="J10" s="29" t="s">
        <v>73</v>
      </c>
      <c r="K10" s="29" t="s">
        <v>74</v>
      </c>
      <c r="L10" s="30" t="s">
        <v>75</v>
      </c>
    </row>
    <row r="11" spans="2:12" ht="18" customHeight="1" x14ac:dyDescent="0.25">
      <c r="B11" s="31" t="s">
        <v>86</v>
      </c>
      <c r="C11" s="63">
        <f>'Feuille 9'!B11-'prestations sociales en espèce'!C11</f>
        <v>5.1999999999999993</v>
      </c>
      <c r="D11" s="63">
        <f>'Feuille 9'!C11-'prestations sociales en espèce'!D11</f>
        <v>5.3000000000000007</v>
      </c>
      <c r="E11" s="64">
        <f>'Feuille 9'!D11-'prestations sociales en espèce'!E11</f>
        <v>5.1999999999999993</v>
      </c>
      <c r="F11" s="63">
        <f>'Feuille 9'!E11-'prestations sociales en espèce'!F11</f>
        <v>5.1999999999999993</v>
      </c>
      <c r="G11" s="63">
        <f>'Feuille 9'!F11-'prestations sociales en espèce'!G11</f>
        <v>5.1999999999999993</v>
      </c>
      <c r="H11" s="63">
        <f>'Feuille 9'!G11-'prestations sociales en espèce'!H11</f>
        <v>5.5999999999999979</v>
      </c>
      <c r="I11" s="63">
        <f>'Feuille 9'!H11-'prestations sociales en espèce'!I11</f>
        <v>5.6000000000000014</v>
      </c>
      <c r="J11" s="63">
        <f>'Feuille 9'!I11-'prestations sociales en espèce'!J11</f>
        <v>5.4</v>
      </c>
      <c r="K11" s="64">
        <f>'Feuille 9'!J11-'prestations sociales en espèce'!K11</f>
        <v>5.3000000000000007</v>
      </c>
      <c r="L11" s="65">
        <f>'Feuille 9'!K11-'prestations sociales en espèce'!L11</f>
        <v>5.4000000000000021</v>
      </c>
    </row>
    <row r="12" spans="2:12" ht="18" customHeight="1" x14ac:dyDescent="0.25">
      <c r="B12" s="35" t="s">
        <v>85</v>
      </c>
      <c r="C12" s="67">
        <f>'Feuille 9'!B12-'prestations sociales en espèce'!C12</f>
        <v>5.7000000000000028</v>
      </c>
      <c r="D12" s="67">
        <f>'Feuille 9'!C12-'prestations sociales en espèce'!D12</f>
        <v>5.6999999999999993</v>
      </c>
      <c r="E12" s="67">
        <f>'Feuille 9'!D12-'prestations sociales en espèce'!E12</f>
        <v>5.6999999999999993</v>
      </c>
      <c r="F12" s="68">
        <f>'Feuille 9'!E12-'prestations sociales en espèce'!F12</f>
        <v>5.7000000000000028</v>
      </c>
      <c r="G12" s="68">
        <f>'Feuille 9'!F12-'prestations sociales en espèce'!G12</f>
        <v>5.8000000000000007</v>
      </c>
      <c r="H12" s="67">
        <f>'Feuille 9'!G12-'prestations sociales en espèce'!H12</f>
        <v>6.1000000000000014</v>
      </c>
      <c r="I12" s="68">
        <f>'Feuille 9'!H12-'prestations sociales en espèce'!I12</f>
        <v>6.1999999999999993</v>
      </c>
      <c r="J12" s="68">
        <f>'Feuille 9'!I12-'prestations sociales en espèce'!J12</f>
        <v>6</v>
      </c>
      <c r="K12" s="67">
        <f>'Feuille 9'!J12-'prestations sociales en espèce'!K12</f>
        <v>5.9000000000000021</v>
      </c>
      <c r="L12" s="69">
        <f>'Feuille 9'!K12-'prestations sociales en espèce'!L12</f>
        <v>6</v>
      </c>
    </row>
    <row r="13" spans="2:12" ht="18" customHeight="1" x14ac:dyDescent="0.25">
      <c r="B13" s="35" t="s">
        <v>53</v>
      </c>
      <c r="C13" s="67">
        <f>'Feuille 9'!B13-'prestations sociales en espèce'!C13</f>
        <v>7.8000000000000007</v>
      </c>
      <c r="D13" s="67">
        <f>'Feuille 9'!C13-'prestations sociales en espèce'!D13</f>
        <v>7.6999999999999993</v>
      </c>
      <c r="E13" s="67">
        <f>'Feuille 9'!D13-'prestations sociales en espèce'!E13</f>
        <v>7.7000000000000028</v>
      </c>
      <c r="F13" s="67">
        <f>'Feuille 9'!E13-'prestations sociales en espèce'!F13</f>
        <v>7.6999999999999993</v>
      </c>
      <c r="G13" s="67">
        <f>'Feuille 9'!F13-'prestations sociales en espèce'!G13</f>
        <v>7.6000000000000014</v>
      </c>
      <c r="H13" s="67">
        <f>'Feuille 9'!G13-'prestations sociales en espèce'!H13</f>
        <v>7.8000000000000007</v>
      </c>
      <c r="I13" s="67">
        <f>'Feuille 9'!H13-'prestations sociales en espèce'!I13</f>
        <v>8</v>
      </c>
      <c r="J13" s="67">
        <f>'Feuille 9'!I13-'prestations sociales en espèce'!J13</f>
        <v>7.8999999999999986</v>
      </c>
      <c r="K13" s="67">
        <f>'Feuille 9'!J13-'prestations sociales en espèce'!K13</f>
        <v>7.9000000000000021</v>
      </c>
      <c r="L13" s="69">
        <f>'Feuille 9'!K13-'prestations sociales en espèce'!L13</f>
        <v>8</v>
      </c>
    </row>
    <row r="14" spans="2:12" ht="18" customHeight="1" x14ac:dyDescent="0.25">
      <c r="B14" s="35" t="s">
        <v>54</v>
      </c>
      <c r="C14" s="67">
        <f>'Feuille 9'!B14-'prestations sociales en espèce'!C14</f>
        <v>1.5</v>
      </c>
      <c r="D14" s="67">
        <f>'Feuille 9'!C14-'prestations sociales en espèce'!D14</f>
        <v>1.5</v>
      </c>
      <c r="E14" s="67">
        <f>'Feuille 9'!D14-'prestations sociales en espèce'!E14</f>
        <v>1.4000000000000021</v>
      </c>
      <c r="F14" s="67">
        <f>'Feuille 9'!E14-'prestations sociales en espèce'!F14</f>
        <v>1.4000000000000004</v>
      </c>
      <c r="G14" s="67">
        <f>'Feuille 9'!F14-'prestations sociales en espèce'!G14</f>
        <v>1.4000000000000004</v>
      </c>
      <c r="H14" s="67">
        <f>'Feuille 9'!G14-'prestations sociales en espèce'!H14</f>
        <v>1.3999999999999986</v>
      </c>
      <c r="I14" s="67">
        <f>'Feuille 9'!H14-'prestations sociales en espèce'!I14</f>
        <v>1.5999999999999996</v>
      </c>
      <c r="J14" s="67">
        <f>'Feuille 9'!I14-'prestations sociales en espèce'!J14</f>
        <v>1.3000000000000007</v>
      </c>
      <c r="K14" s="67">
        <f>'Feuille 9'!J14-'prestations sociales en espèce'!K14</f>
        <v>1.2999999999999989</v>
      </c>
      <c r="L14" s="69">
        <f>'Feuille 9'!K14-'prestations sociales en espèce'!L14</f>
        <v>1.3000000000000007</v>
      </c>
    </row>
    <row r="15" spans="2:12" ht="18" customHeight="1" x14ac:dyDescent="0.25">
      <c r="B15" s="35" t="s">
        <v>55</v>
      </c>
      <c r="C15" s="67">
        <f>'Feuille 9'!B15-'prestations sociales en espèce'!C15</f>
        <v>8.0999999999999979</v>
      </c>
      <c r="D15" s="67">
        <f>'Feuille 9'!C15-'prestations sociales en espèce'!D15</f>
        <v>8.3000000000000007</v>
      </c>
      <c r="E15" s="67">
        <f>'Feuille 9'!D15-'prestations sociales en espèce'!E15</f>
        <v>8.1999999999999993</v>
      </c>
      <c r="F15" s="67">
        <f>'Feuille 9'!E15-'prestations sociales en espèce'!F15</f>
        <v>8.0999999999999979</v>
      </c>
      <c r="G15" s="67">
        <f>'Feuille 9'!F15-'prestations sociales en espèce'!G15</f>
        <v>8.2999999999999989</v>
      </c>
      <c r="H15" s="67">
        <f>'Feuille 9'!G15-'prestations sociales en espèce'!H15</f>
        <v>8.8000000000000007</v>
      </c>
      <c r="I15" s="67">
        <f>'Feuille 9'!H15-'prestations sociales en espèce'!I15</f>
        <v>9</v>
      </c>
      <c r="J15" s="68">
        <f>'Feuille 9'!I15-'prestations sociales en espèce'!J15</f>
        <v>9</v>
      </c>
      <c r="K15" s="67">
        <f>'Feuille 9'!J15-'prestations sociales en espèce'!K15</f>
        <v>8.6000000000000014</v>
      </c>
      <c r="L15" s="69">
        <f>'Feuille 9'!K15-'prestations sociales en espèce'!L15</f>
        <v>9.0999999999999979</v>
      </c>
    </row>
    <row r="16" spans="2:12" s="51" customFormat="1" ht="18" customHeight="1" x14ac:dyDescent="0.25">
      <c r="B16" s="35" t="s">
        <v>87</v>
      </c>
      <c r="C16" s="71">
        <f>$L16/$L15*C15</f>
        <v>6.2307692307692299</v>
      </c>
      <c r="D16" s="71">
        <f t="shared" ref="D16:K16" si="0">$L16/$L15*D15</f>
        <v>6.3846153846153868</v>
      </c>
      <c r="E16" s="71">
        <f t="shared" si="0"/>
        <v>6.3076923076923084</v>
      </c>
      <c r="F16" s="71">
        <f t="shared" si="0"/>
        <v>6.2307692307692299</v>
      </c>
      <c r="G16" s="71">
        <f t="shared" si="0"/>
        <v>6.384615384615385</v>
      </c>
      <c r="H16" s="71">
        <f t="shared" si="0"/>
        <v>6.7692307692307709</v>
      </c>
      <c r="I16" s="71">
        <f t="shared" si="0"/>
        <v>6.9230769230769242</v>
      </c>
      <c r="J16" s="71">
        <f t="shared" si="0"/>
        <v>6.9230769230769242</v>
      </c>
      <c r="K16" s="71">
        <f t="shared" si="0"/>
        <v>6.6153846153846176</v>
      </c>
      <c r="L16" s="72">
        <v>7</v>
      </c>
    </row>
    <row r="17" spans="2:12" ht="18" customHeight="1" x14ac:dyDescent="0.25">
      <c r="B17" s="35" t="s">
        <v>56</v>
      </c>
      <c r="C17" s="71">
        <f>'Feuille 9'!B16-'prestations sociales en espèce'!C16</f>
        <v>2.6000000000000014</v>
      </c>
      <c r="D17" s="71">
        <f>'Feuille 9'!C16-'prestations sociales en espèce'!D16</f>
        <v>2.5</v>
      </c>
      <c r="E17" s="71">
        <f>'Feuille 9'!D16-'prestations sociales en espèce'!E16</f>
        <v>2.4000000000000021</v>
      </c>
      <c r="F17" s="71">
        <f>'Feuille 9'!E16-'prestations sociales en espèce'!F16</f>
        <v>2.3999999999999986</v>
      </c>
      <c r="G17" s="71">
        <f>'Feuille 9'!F16-'prestations sociales en espèce'!G16</f>
        <v>2.7999999999999972</v>
      </c>
      <c r="H17" s="71">
        <f>'Feuille 9'!G16-'prestations sociales en espèce'!H16</f>
        <v>3.2000000000000028</v>
      </c>
      <c r="I17" s="71">
        <f>'Feuille 9'!H16-'prestations sociales en espèce'!I16</f>
        <v>3</v>
      </c>
      <c r="J17" s="71">
        <f>'Feuille 9'!I16-'prestations sociales en espèce'!J16</f>
        <v>2.9000000000000021</v>
      </c>
      <c r="K17" s="71">
        <f>'Feuille 9'!J16-'prestations sociales en espèce'!K16</f>
        <v>3.1999999999999993</v>
      </c>
      <c r="L17" s="72">
        <f>'Feuille 9'!K16-'prestations sociales en espèce'!L16</f>
        <v>2.6999999999999993</v>
      </c>
    </row>
    <row r="18" spans="2:12" ht="18" customHeight="1" x14ac:dyDescent="0.25">
      <c r="B18" s="35" t="s">
        <v>57</v>
      </c>
      <c r="C18" s="67">
        <f>'Feuille 9'!B17-'prestations sociales en espèce'!C17</f>
        <v>2.6000000000000014</v>
      </c>
      <c r="D18" s="67">
        <f>'Feuille 9'!C17-'prestations sociales en espèce'!D17</f>
        <v>2.6000000000000014</v>
      </c>
      <c r="E18" s="67">
        <f>'Feuille 9'!D17-'prestations sociales en espèce'!E17</f>
        <v>2.5</v>
      </c>
      <c r="F18" s="67">
        <f>'Feuille 9'!E17-'prestations sociales en espèce'!F17</f>
        <v>2.5999999999999979</v>
      </c>
      <c r="G18" s="67">
        <f>'Feuille 9'!F17-'prestations sociales en espèce'!G17</f>
        <v>2.6000000000000014</v>
      </c>
      <c r="H18" s="67">
        <f>'Feuille 9'!G17-'prestations sociales en espèce'!H17</f>
        <v>3</v>
      </c>
      <c r="I18" s="67">
        <f>'Feuille 9'!H17-'prestations sociales en espèce'!I17</f>
        <v>2.9000000000000021</v>
      </c>
      <c r="J18" s="67">
        <f>'Feuille 9'!I17-'prestations sociales en espèce'!J17</f>
        <v>2.7999999999999972</v>
      </c>
      <c r="K18" s="67">
        <f>'Feuille 9'!J17-'prestations sociales en espèce'!K17</f>
        <v>2.6999999999999993</v>
      </c>
      <c r="L18" s="73">
        <f>'Feuille 9'!K17-'prestations sociales en espèce'!L17</f>
        <v>2.7000000000000028</v>
      </c>
    </row>
    <row r="19" spans="2:12" ht="18" customHeight="1" x14ac:dyDescent="0.25">
      <c r="B19" s="43" t="s">
        <v>58</v>
      </c>
      <c r="C19" s="44">
        <f>'Feuille 9'!B18-'prestations sociales en espèce'!C18</f>
        <v>6.1999999999999993</v>
      </c>
      <c r="D19" s="44">
        <f>'Feuille 9'!C18-'prestations sociales en espèce'!D18</f>
        <v>6.3000000000000007</v>
      </c>
      <c r="E19" s="44">
        <f>'Feuille 9'!D18-'prestations sociales en espèce'!E18</f>
        <v>6.3999999999999986</v>
      </c>
      <c r="F19" s="44">
        <f>'Feuille 9'!E18-'prestations sociales en espèce'!F18</f>
        <v>6.2000000000000028</v>
      </c>
      <c r="G19" s="44">
        <f>'Feuille 9'!F18-'prestations sociales en espèce'!G18</f>
        <v>6.1999999999999993</v>
      </c>
      <c r="H19" s="44">
        <f>'Feuille 9'!G18-'prestations sociales en espèce'!H18</f>
        <v>6.5</v>
      </c>
      <c r="I19" s="44">
        <f>'Feuille 9'!H18-'prestations sociales en espèce'!I18</f>
        <v>6.9000000000000021</v>
      </c>
      <c r="J19" s="44">
        <f>'Feuille 9'!I18-'prestations sociales en espèce'!J18</f>
        <v>6.6000000000000014</v>
      </c>
      <c r="K19" s="44">
        <f>'Feuille 9'!J18-'prestations sociales en espèce'!K18</f>
        <v>6.4000000000000021</v>
      </c>
      <c r="L19" s="45">
        <f>'Feuille 9'!K18-'prestations sociales en espèce'!L18</f>
        <v>6.4000000000000021</v>
      </c>
    </row>
    <row r="20" spans="2:12" ht="18" customHeight="1" x14ac:dyDescent="0.25">
      <c r="B20" s="35" t="s">
        <v>59</v>
      </c>
      <c r="C20" s="67">
        <f>'Feuille 9'!B19-'prestations sociales en espèce'!C19</f>
        <v>2.6999999999999993</v>
      </c>
      <c r="D20" s="68">
        <f>'Feuille 9'!C19-'prestations sociales en espèce'!D19</f>
        <v>2.6000000000000014</v>
      </c>
      <c r="E20" s="67">
        <f>'Feuille 9'!D19-'prestations sociales en espèce'!E19</f>
        <v>2.5999999999999979</v>
      </c>
      <c r="F20" s="67">
        <f>'Feuille 9'!E19-'prestations sociales en espèce'!F19</f>
        <v>2.5999999999999979</v>
      </c>
      <c r="G20" s="67">
        <f>'Feuille 9'!F19-'prestations sociales en espèce'!G19</f>
        <v>2.6000000000000014</v>
      </c>
      <c r="H20" s="67">
        <f>'Feuille 9'!G19-'prestations sociales en espèce'!H19</f>
        <v>2.8000000000000007</v>
      </c>
      <c r="I20" s="68">
        <f>'Feuille 9'!H19-'prestations sociales en espèce'!I19</f>
        <v>2.5999999999999979</v>
      </c>
      <c r="J20" s="67">
        <f>'Feuille 9'!I19-'prestations sociales en espèce'!J19</f>
        <v>2.5</v>
      </c>
      <c r="K20" s="68">
        <f>'Feuille 9'!J19-'prestations sociales en espèce'!K19</f>
        <v>2.6000000000000014</v>
      </c>
      <c r="L20" s="69">
        <f>'Feuille 9'!K19-'prestations sociales en espèce'!L19</f>
        <v>2.3999999999999986</v>
      </c>
    </row>
    <row r="21" spans="2:12" ht="18" customHeight="1" x14ac:dyDescent="0.25">
      <c r="B21" s="35" t="s">
        <v>60</v>
      </c>
      <c r="C21" s="67">
        <f>'Feuille 9'!B20-'prestations sociales en espèce'!C20</f>
        <v>10.299999999999999</v>
      </c>
      <c r="D21" s="68">
        <f>'Feuille 9'!C20-'prestations sociales en espèce'!D20</f>
        <v>10.199999999999999</v>
      </c>
      <c r="E21" s="67">
        <f>'Feuille 9'!D20-'prestations sociales en espèce'!E20</f>
        <v>10.099999999999998</v>
      </c>
      <c r="F21" s="67">
        <f>'Feuille 9'!E20-'prestations sociales en espèce'!F20</f>
        <v>10.199999999999999</v>
      </c>
      <c r="G21" s="67">
        <f>'Feuille 9'!F20-'prestations sociales en espèce'!G20</f>
        <v>10.3</v>
      </c>
      <c r="H21" s="67">
        <f>'Feuille 9'!G20-'prestations sociales en espèce'!H20</f>
        <v>10.5</v>
      </c>
      <c r="I21" s="68">
        <f>'Feuille 9'!H20-'prestations sociales en espèce'!I20</f>
        <v>10.600000000000001</v>
      </c>
      <c r="J21" s="67">
        <f>'Feuille 9'!I20-'prestations sociales en espèce'!J20</f>
        <v>10</v>
      </c>
      <c r="K21" s="68">
        <f>'Feuille 9'!J20-'prestations sociales en espèce'!K20</f>
        <v>10.099999999999998</v>
      </c>
      <c r="L21" s="69">
        <f>'Feuille 9'!K20-'prestations sociales en espèce'!L20</f>
        <v>10.4</v>
      </c>
    </row>
    <row r="22" spans="2:12" s="51" customFormat="1" ht="18" customHeight="1" x14ac:dyDescent="0.25">
      <c r="B22" s="35" t="s">
        <v>88</v>
      </c>
      <c r="C22" s="71">
        <f t="shared" ref="C22:K22" si="1">C21*7.9/10.7</f>
        <v>7.6046728971962612</v>
      </c>
      <c r="D22" s="71">
        <f t="shared" si="1"/>
        <v>7.5308411214953273</v>
      </c>
      <c r="E22" s="71">
        <f t="shared" si="1"/>
        <v>7.4570093457943925</v>
      </c>
      <c r="F22" s="71">
        <f t="shared" si="1"/>
        <v>7.5308411214953273</v>
      </c>
      <c r="G22" s="71">
        <f t="shared" si="1"/>
        <v>7.6046728971962629</v>
      </c>
      <c r="H22" s="71">
        <f t="shared" si="1"/>
        <v>7.7523364485981316</v>
      </c>
      <c r="I22" s="71">
        <f t="shared" si="1"/>
        <v>7.8261682242990664</v>
      </c>
      <c r="J22" s="71">
        <f t="shared" si="1"/>
        <v>7.3831775700934585</v>
      </c>
      <c r="K22" s="71">
        <f t="shared" si="1"/>
        <v>7.4570093457943925</v>
      </c>
      <c r="L22" s="72">
        <f>L21*7.9/10.7</f>
        <v>7.6785046728971977</v>
      </c>
    </row>
    <row r="23" spans="2:12" ht="18" customHeight="1" x14ac:dyDescent="0.25">
      <c r="B23" s="35" t="s">
        <v>61</v>
      </c>
      <c r="C23" s="67">
        <f>'Feuille 9'!B21-'prestations sociales en espèce'!C21</f>
        <v>1.8000000000000007</v>
      </c>
      <c r="D23" s="67">
        <f>'Feuille 9'!C21-'prestations sociales en espèce'!D21</f>
        <v>1.8000000000000007</v>
      </c>
      <c r="E23" s="67">
        <f>'Feuille 9'!D21-'prestations sociales en espèce'!E21</f>
        <v>1.7999999999999989</v>
      </c>
      <c r="F23" s="67">
        <f>'Feuille 9'!E21-'prestations sociales en espèce'!F21</f>
        <v>1.8000000000000007</v>
      </c>
      <c r="G23" s="67">
        <f>'Feuille 9'!F21-'prestations sociales en espèce'!G21</f>
        <v>1.8000000000000007</v>
      </c>
      <c r="H23" s="67">
        <f>'Feuille 9'!G21-'prestations sociales en espèce'!H21</f>
        <v>1.8999999999999986</v>
      </c>
      <c r="I23" s="67">
        <f>'Feuille 9'!H21-'prestations sociales en espèce'!I21</f>
        <v>2</v>
      </c>
      <c r="J23" s="67">
        <f>'Feuille 9'!I21-'prestations sociales en espèce'!J21</f>
        <v>2</v>
      </c>
      <c r="K23" s="67">
        <f>'Feuille 9'!J21-'prestations sociales en espèce'!K21</f>
        <v>1.9000000000000004</v>
      </c>
      <c r="L23" s="69">
        <f>'Feuille 9'!K21-'prestations sociales en espèce'!L21</f>
        <v>2.2999999999999972</v>
      </c>
    </row>
    <row r="24" spans="2:12" ht="18" customHeight="1" x14ac:dyDescent="0.25">
      <c r="B24" s="35" t="s">
        <v>62</v>
      </c>
      <c r="C24" s="71">
        <f>'Feuille 9'!B22-'prestations sociales en espèce'!C22</f>
        <v>1.9000000000000021</v>
      </c>
      <c r="D24" s="71">
        <f>'Feuille 9'!C22-'prestations sociales en espèce'!D22</f>
        <v>1.8000000000000007</v>
      </c>
      <c r="E24" s="71">
        <f>'Feuille 9'!D22-'prestations sociales en espèce'!E22</f>
        <v>1.8000000000000007</v>
      </c>
      <c r="F24" s="71">
        <f>'Feuille 9'!E22-'prestations sociales en espèce'!F22</f>
        <v>1.8000000000000007</v>
      </c>
      <c r="G24" s="71">
        <f>'Feuille 9'!F22-'prestations sociales en espèce'!G22</f>
        <v>2</v>
      </c>
      <c r="H24" s="71">
        <f>'Feuille 9'!G22-'prestations sociales en espèce'!H22</f>
        <v>2</v>
      </c>
      <c r="I24" s="71">
        <f>'Feuille 9'!H22-'prestations sociales en espèce'!I22</f>
        <v>1.9000000000000021</v>
      </c>
      <c r="J24" s="71">
        <f>'Feuille 9'!I22-'prestations sociales en espèce'!J22</f>
        <v>2</v>
      </c>
      <c r="K24" s="71">
        <f>'Feuille 9'!J22-'prestations sociales en espèce'!K22</f>
        <v>1.6999999999999993</v>
      </c>
      <c r="L24" s="72">
        <f>'Feuille 9'!K22-'prestations sociales en espèce'!L22</f>
        <v>1.8999999999999986</v>
      </c>
    </row>
    <row r="25" spans="2:12" ht="18" customHeight="1" x14ac:dyDescent="0.25">
      <c r="B25" s="35" t="s">
        <v>63</v>
      </c>
      <c r="C25" s="67">
        <f>'Feuille 9'!B23-'prestations sociales en espèce'!C23</f>
        <v>2.8000000000000007</v>
      </c>
      <c r="D25" s="67">
        <f>'Feuille 9'!C23-'prestations sociales en espèce'!D23</f>
        <v>2.8999999999999986</v>
      </c>
      <c r="E25" s="67">
        <f>'Feuille 9'!D23-'prestations sociales en espèce'!E23</f>
        <v>2.9000000000000021</v>
      </c>
      <c r="F25" s="68">
        <f>'Feuille 9'!E23-'prestations sociales en espèce'!F23</f>
        <v>2.8999999999999986</v>
      </c>
      <c r="G25" s="67">
        <f>'Feuille 9'!F23-'prestations sociales en espèce'!G23</f>
        <v>2.8999999999999986</v>
      </c>
      <c r="H25" s="67">
        <f>'Feuille 9'!G23-'prestations sociales en espèce'!H23</f>
        <v>3.0999999999999979</v>
      </c>
      <c r="I25" s="67">
        <f>'Feuille 9'!H23-'prestations sociales en espèce'!I23</f>
        <v>3.3000000000000007</v>
      </c>
      <c r="J25" s="67">
        <f>'Feuille 9'!I23-'prestations sociales en espèce'!J23</f>
        <v>3.1000000000000014</v>
      </c>
      <c r="K25" s="67">
        <f>'Feuille 9'!J23-'prestations sociales en espèce'!K23</f>
        <v>3.3000000000000007</v>
      </c>
      <c r="L25" s="69">
        <f>'Feuille 9'!K23-'prestations sociales en espèce'!L23</f>
        <v>3.5</v>
      </c>
    </row>
    <row r="26" spans="2:12" ht="18" customHeight="1" x14ac:dyDescent="0.25">
      <c r="B26" s="46" t="s">
        <v>64</v>
      </c>
      <c r="C26" s="76">
        <f>'Feuille 9'!B24-'prestations sociales en espèce'!C24</f>
        <v>3.5999999999999979</v>
      </c>
      <c r="D26" s="76">
        <f>'Feuille 9'!C24-'prestations sociales en espèce'!D24</f>
        <v>3.9000000000000004</v>
      </c>
      <c r="E26" s="76">
        <f>'Feuille 9'!D24-'prestations sociales en espèce'!E24</f>
        <v>3.7000000000000011</v>
      </c>
      <c r="F26" s="76">
        <f>'Feuille 9'!E24-'prestations sociales en espèce'!F24</f>
        <v>3.6000000000000014</v>
      </c>
      <c r="G26" s="76">
        <f>'Feuille 9'!F24-'prestations sociales en espèce'!G24</f>
        <v>3.5</v>
      </c>
      <c r="H26" s="76">
        <f>'Feuille 9'!G24-'prestations sociales en espèce'!H24</f>
        <v>3.5999999999999979</v>
      </c>
      <c r="I26" s="76">
        <f>'Feuille 9'!H24-'prestations sociales en espèce'!I24</f>
        <v>3.5</v>
      </c>
      <c r="J26" s="76">
        <f>'Feuille 9'!I24-'prestations sociales en espèce'!J24</f>
        <v>3.4000000000000004</v>
      </c>
      <c r="K26" s="76">
        <f>'Feuille 9'!J24-'prestations sociales en espèce'!K24</f>
        <v>3.5</v>
      </c>
      <c r="L26" s="77">
        <f>'Feuille 9'!K24-'prestations sociales en espèce'!L24</f>
        <v>3.5</v>
      </c>
    </row>
    <row r="27" spans="2:12" ht="16.5" customHeight="1" x14ac:dyDescent="0.25">
      <c r="B27" s="21" t="s">
        <v>96</v>
      </c>
    </row>
    <row r="28" spans="2:12" ht="15" x14ac:dyDescent="0.25">
      <c r="B28" s="1"/>
    </row>
    <row r="29" spans="2:12" ht="15" x14ac:dyDescent="0.25">
      <c r="B29" s="1" t="s">
        <v>83</v>
      </c>
      <c r="C29" s="3" t="s">
        <v>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N27"/>
  <sheetViews>
    <sheetView topLeftCell="A6" workbookViewId="0">
      <selection activeCell="N19" sqref="N19"/>
    </sheetView>
  </sheetViews>
  <sheetFormatPr baseColWidth="10" defaultColWidth="8.85546875" defaultRowHeight="11.45" customHeight="1" x14ac:dyDescent="0.25"/>
  <cols>
    <col min="1" max="1" width="3" customWidth="1"/>
    <col min="2" max="2" width="29.85546875" customWidth="1"/>
    <col min="3" max="12" width="10" customWidth="1"/>
    <col min="14" max="14" width="12.5703125" bestFit="1" customWidth="1"/>
  </cols>
  <sheetData>
    <row r="1" spans="2:12" ht="15" x14ac:dyDescent="0.25">
      <c r="B1" s="3" t="s">
        <v>76</v>
      </c>
    </row>
    <row r="2" spans="2:12" ht="15" x14ac:dyDescent="0.25">
      <c r="B2" s="2" t="s">
        <v>77</v>
      </c>
      <c r="C2" s="1" t="s">
        <v>0</v>
      </c>
    </row>
    <row r="3" spans="2:12" ht="15" x14ac:dyDescent="0.25">
      <c r="B3" s="2" t="s">
        <v>78</v>
      </c>
      <c r="C3" s="2" t="s">
        <v>6</v>
      </c>
    </row>
    <row r="5" spans="2:12" ht="15" x14ac:dyDescent="0.25">
      <c r="B5" s="1" t="s">
        <v>11</v>
      </c>
      <c r="D5" s="2" t="s">
        <v>16</v>
      </c>
    </row>
    <row r="6" spans="2:12" ht="15" x14ac:dyDescent="0.25">
      <c r="B6" s="1" t="s">
        <v>12</v>
      </c>
      <c r="D6" s="2" t="s">
        <v>17</v>
      </c>
    </row>
    <row r="7" spans="2:12" ht="15" x14ac:dyDescent="0.25">
      <c r="B7" s="1" t="s">
        <v>13</v>
      </c>
      <c r="D7" s="2" t="s">
        <v>18</v>
      </c>
    </row>
    <row r="8" spans="2:12" ht="15" x14ac:dyDescent="0.25">
      <c r="B8" s="1" t="s">
        <v>14</v>
      </c>
      <c r="D8" s="24" t="s">
        <v>37</v>
      </c>
    </row>
    <row r="10" spans="2:12" ht="18" customHeight="1" x14ac:dyDescent="0.25">
      <c r="B10" s="61"/>
      <c r="C10" s="28" t="s">
        <v>66</v>
      </c>
      <c r="D10" s="29" t="s">
        <v>67</v>
      </c>
      <c r="E10" s="29" t="s">
        <v>68</v>
      </c>
      <c r="F10" s="29" t="s">
        <v>69</v>
      </c>
      <c r="G10" s="29" t="s">
        <v>70</v>
      </c>
      <c r="H10" s="29" t="s">
        <v>71</v>
      </c>
      <c r="I10" s="29" t="s">
        <v>72</v>
      </c>
      <c r="J10" s="29" t="s">
        <v>73</v>
      </c>
      <c r="K10" s="29" t="s">
        <v>74</v>
      </c>
      <c r="L10" s="30" t="s">
        <v>75</v>
      </c>
    </row>
    <row r="11" spans="2:12" ht="18" customHeight="1" x14ac:dyDescent="0.25">
      <c r="B11" s="31" t="s">
        <v>86</v>
      </c>
      <c r="C11" s="62">
        <v>16.5</v>
      </c>
      <c r="D11" s="63">
        <v>16.399999999999999</v>
      </c>
      <c r="E11" s="64">
        <v>16.2</v>
      </c>
      <c r="F11" s="63">
        <v>16</v>
      </c>
      <c r="G11" s="63">
        <v>16.100000000000001</v>
      </c>
      <c r="H11" s="63">
        <v>18.3</v>
      </c>
      <c r="I11" s="63">
        <v>17</v>
      </c>
      <c r="J11" s="63">
        <v>15.9</v>
      </c>
      <c r="K11" s="64">
        <v>16</v>
      </c>
      <c r="L11" s="65">
        <v>16.399999999999999</v>
      </c>
    </row>
    <row r="12" spans="2:12" ht="18" customHeight="1" x14ac:dyDescent="0.25">
      <c r="B12" s="35" t="s">
        <v>85</v>
      </c>
      <c r="C12" s="66">
        <v>16.899999999999999</v>
      </c>
      <c r="D12" s="67">
        <v>16.8</v>
      </c>
      <c r="E12" s="67">
        <v>16.600000000000001</v>
      </c>
      <c r="F12" s="68">
        <v>16.399999999999999</v>
      </c>
      <c r="G12" s="68">
        <v>16.5</v>
      </c>
      <c r="H12" s="67">
        <v>19</v>
      </c>
      <c r="I12" s="68">
        <v>17.5</v>
      </c>
      <c r="J12" s="68">
        <v>16.399999999999999</v>
      </c>
      <c r="K12" s="67">
        <v>16.399999999999999</v>
      </c>
      <c r="L12" s="69">
        <v>16.899999999999999</v>
      </c>
    </row>
    <row r="13" spans="2:12" ht="18" customHeight="1" x14ac:dyDescent="0.25">
      <c r="B13" s="35" t="s">
        <v>53</v>
      </c>
      <c r="C13" s="66">
        <v>17</v>
      </c>
      <c r="D13" s="67">
        <v>17</v>
      </c>
      <c r="E13" s="67">
        <v>16.899999999999999</v>
      </c>
      <c r="F13" s="67">
        <v>16.8</v>
      </c>
      <c r="G13" s="67">
        <v>16.7</v>
      </c>
      <c r="H13" s="67">
        <v>19.7</v>
      </c>
      <c r="I13" s="67">
        <v>17.899999999999999</v>
      </c>
      <c r="J13" s="67">
        <v>16.8</v>
      </c>
      <c r="K13" s="67">
        <v>17.2</v>
      </c>
      <c r="L13" s="69">
        <v>17.8</v>
      </c>
    </row>
    <row r="14" spans="2:12" ht="18" customHeight="1" x14ac:dyDescent="0.25">
      <c r="B14" s="35" t="s">
        <v>54</v>
      </c>
      <c r="C14" s="66">
        <v>17.100000000000001</v>
      </c>
      <c r="D14" s="67">
        <v>16.600000000000001</v>
      </c>
      <c r="E14" s="67">
        <v>16.2</v>
      </c>
      <c r="F14" s="67">
        <v>15.9</v>
      </c>
      <c r="G14" s="67">
        <v>15.9</v>
      </c>
      <c r="H14" s="67">
        <v>16.600000000000001</v>
      </c>
      <c r="I14" s="67">
        <v>15.1</v>
      </c>
      <c r="J14" s="67">
        <v>13.6</v>
      </c>
      <c r="K14" s="67">
        <v>14.3</v>
      </c>
      <c r="L14" s="69">
        <v>14.1</v>
      </c>
    </row>
    <row r="15" spans="2:12" ht="18" customHeight="1" x14ac:dyDescent="0.25">
      <c r="B15" s="35" t="s">
        <v>55</v>
      </c>
      <c r="C15" s="66">
        <v>15.3</v>
      </c>
      <c r="D15" s="67">
        <v>15.3</v>
      </c>
      <c r="E15" s="67">
        <v>15.3</v>
      </c>
      <c r="F15" s="67">
        <v>15.3</v>
      </c>
      <c r="G15" s="67">
        <v>15.6</v>
      </c>
      <c r="H15" s="67">
        <v>17.3</v>
      </c>
      <c r="I15" s="67">
        <v>16.5</v>
      </c>
      <c r="J15" s="68">
        <v>15.5</v>
      </c>
      <c r="K15" s="67">
        <v>15.7</v>
      </c>
      <c r="L15" s="69">
        <v>16.3</v>
      </c>
    </row>
    <row r="16" spans="2:12" ht="18" customHeight="1" x14ac:dyDescent="0.25">
      <c r="B16" s="35" t="s">
        <v>56</v>
      </c>
      <c r="C16" s="70">
        <v>20</v>
      </c>
      <c r="D16" s="71">
        <v>20.100000000000001</v>
      </c>
      <c r="E16" s="71">
        <v>19.399999999999999</v>
      </c>
      <c r="F16" s="71">
        <v>19</v>
      </c>
      <c r="G16" s="71">
        <v>18.600000000000001</v>
      </c>
      <c r="H16" s="71">
        <v>20.399999999999999</v>
      </c>
      <c r="I16" s="71">
        <v>19.3</v>
      </c>
      <c r="J16" s="71">
        <v>17.899999999999999</v>
      </c>
      <c r="K16" s="71">
        <v>17.2</v>
      </c>
      <c r="L16" s="72">
        <v>16.7</v>
      </c>
    </row>
    <row r="17" spans="2:14" ht="18" customHeight="1" x14ac:dyDescent="0.25">
      <c r="B17" s="35" t="s">
        <v>57</v>
      </c>
      <c r="C17" s="66">
        <v>15.7</v>
      </c>
      <c r="D17" s="67">
        <v>15.5</v>
      </c>
      <c r="E17" s="67">
        <v>15.2</v>
      </c>
      <c r="F17" s="67">
        <v>15.3</v>
      </c>
      <c r="G17" s="67">
        <v>15.7</v>
      </c>
      <c r="H17" s="67">
        <v>20.2</v>
      </c>
      <c r="I17" s="67">
        <v>18.399999999999999</v>
      </c>
      <c r="J17" s="67">
        <v>16.600000000000001</v>
      </c>
      <c r="K17" s="67">
        <v>16.8</v>
      </c>
      <c r="L17" s="73">
        <v>16.899999999999999</v>
      </c>
    </row>
    <row r="18" spans="2:14" ht="18" customHeight="1" x14ac:dyDescent="0.25">
      <c r="B18" s="43" t="s">
        <v>58</v>
      </c>
      <c r="C18" s="74">
        <v>19.7</v>
      </c>
      <c r="D18" s="44">
        <v>19.7</v>
      </c>
      <c r="E18" s="44">
        <v>19.5</v>
      </c>
      <c r="F18" s="44">
        <v>19.399999999999999</v>
      </c>
      <c r="G18" s="44">
        <v>19.3</v>
      </c>
      <c r="H18" s="44">
        <v>22.3</v>
      </c>
      <c r="I18" s="44">
        <v>20.2</v>
      </c>
      <c r="J18" s="44">
        <v>19.2</v>
      </c>
      <c r="K18" s="44">
        <v>18.7</v>
      </c>
      <c r="L18" s="45">
        <v>19.2</v>
      </c>
      <c r="N18" s="93">
        <f>L18-L12</f>
        <v>2.3000000000000007</v>
      </c>
    </row>
    <row r="19" spans="2:14" ht="18" customHeight="1" x14ac:dyDescent="0.25">
      <c r="B19" s="35" t="s">
        <v>59</v>
      </c>
      <c r="C19" s="66">
        <v>20</v>
      </c>
      <c r="D19" s="68">
        <v>19.7</v>
      </c>
      <c r="E19" s="67">
        <v>19.600000000000001</v>
      </c>
      <c r="F19" s="67">
        <v>19.600000000000001</v>
      </c>
      <c r="G19" s="67">
        <v>20</v>
      </c>
      <c r="H19" s="67">
        <v>23.9</v>
      </c>
      <c r="I19" s="68">
        <v>21.6</v>
      </c>
      <c r="J19" s="67">
        <v>20.399999999999999</v>
      </c>
      <c r="K19" s="68">
        <v>19.899999999999999</v>
      </c>
      <c r="L19" s="69">
        <v>20.3</v>
      </c>
    </row>
    <row r="20" spans="2:14" ht="18" customHeight="1" x14ac:dyDescent="0.25">
      <c r="B20" s="35" t="s">
        <v>60</v>
      </c>
      <c r="C20" s="66">
        <v>11.9</v>
      </c>
      <c r="D20" s="68">
        <v>11.7</v>
      </c>
      <c r="E20" s="67">
        <v>11.3</v>
      </c>
      <c r="F20" s="67">
        <v>10.8</v>
      </c>
      <c r="G20" s="67">
        <v>10.5</v>
      </c>
      <c r="H20" s="67">
        <v>11.2</v>
      </c>
      <c r="I20" s="68">
        <v>10.5</v>
      </c>
      <c r="J20" s="67">
        <v>9.6999999999999993</v>
      </c>
      <c r="K20" s="68">
        <v>10.3</v>
      </c>
      <c r="L20" s="69">
        <v>10.4</v>
      </c>
    </row>
    <row r="21" spans="2:14" ht="18" customHeight="1" x14ac:dyDescent="0.25">
      <c r="B21" s="35" t="s">
        <v>61</v>
      </c>
      <c r="C21" s="66">
        <v>14.3</v>
      </c>
      <c r="D21" s="67">
        <v>15.3</v>
      </c>
      <c r="E21" s="67">
        <v>15.1</v>
      </c>
      <c r="F21" s="67">
        <v>14.7</v>
      </c>
      <c r="G21" s="67">
        <v>15.3</v>
      </c>
      <c r="H21" s="67">
        <v>16.5</v>
      </c>
      <c r="I21" s="67">
        <v>15.8</v>
      </c>
      <c r="J21" s="67">
        <v>14.8</v>
      </c>
      <c r="K21" s="67">
        <v>15.6</v>
      </c>
      <c r="L21" s="69">
        <v>17.100000000000001</v>
      </c>
    </row>
    <row r="22" spans="2:14" ht="18" customHeight="1" x14ac:dyDescent="0.25">
      <c r="B22" s="35" t="s">
        <v>62</v>
      </c>
      <c r="C22" s="70">
        <v>17.7</v>
      </c>
      <c r="D22" s="71">
        <v>17.3</v>
      </c>
      <c r="E22" s="71">
        <v>16.7</v>
      </c>
      <c r="F22" s="71">
        <v>16.399999999999999</v>
      </c>
      <c r="G22" s="71">
        <v>16.2</v>
      </c>
      <c r="H22" s="71">
        <v>18.100000000000001</v>
      </c>
      <c r="I22" s="71">
        <v>17.399999999999999</v>
      </c>
      <c r="J22" s="71">
        <v>16.5</v>
      </c>
      <c r="K22" s="71">
        <v>15.8</v>
      </c>
      <c r="L22" s="72">
        <v>16.3</v>
      </c>
    </row>
    <row r="23" spans="2:14" ht="18" customHeight="1" x14ac:dyDescent="0.25">
      <c r="B23" s="35" t="s">
        <v>63</v>
      </c>
      <c r="C23" s="66">
        <v>19.7</v>
      </c>
      <c r="D23" s="67">
        <v>19.5</v>
      </c>
      <c r="E23" s="67">
        <v>18.899999999999999</v>
      </c>
      <c r="F23" s="68">
        <v>18.5</v>
      </c>
      <c r="G23" s="67">
        <v>18.3</v>
      </c>
      <c r="H23" s="67">
        <v>19.600000000000001</v>
      </c>
      <c r="I23" s="67">
        <v>18.7</v>
      </c>
      <c r="J23" s="67">
        <v>17.7</v>
      </c>
      <c r="K23" s="67">
        <v>18.3</v>
      </c>
      <c r="L23" s="69">
        <v>18.899999999999999</v>
      </c>
    </row>
    <row r="24" spans="2:14" ht="18" customHeight="1" x14ac:dyDescent="0.25">
      <c r="B24" s="46" t="s">
        <v>64</v>
      </c>
      <c r="C24" s="75">
        <v>13.3</v>
      </c>
      <c r="D24" s="76">
        <v>13.1</v>
      </c>
      <c r="E24" s="76">
        <v>12.9</v>
      </c>
      <c r="F24" s="76">
        <v>12.7</v>
      </c>
      <c r="G24" s="76">
        <v>12.3</v>
      </c>
      <c r="H24" s="76">
        <v>12.8</v>
      </c>
      <c r="I24" s="76">
        <v>12</v>
      </c>
      <c r="J24" s="76">
        <v>11.6</v>
      </c>
      <c r="K24" s="76">
        <v>11.4</v>
      </c>
      <c r="L24" s="77">
        <v>11.5</v>
      </c>
    </row>
    <row r="25" spans="2:14" ht="16.5" customHeight="1" x14ac:dyDescent="0.25">
      <c r="B25" s="21" t="s">
        <v>89</v>
      </c>
    </row>
    <row r="26" spans="2:14" ht="15" x14ac:dyDescent="0.25">
      <c r="B26" s="1"/>
    </row>
    <row r="27" spans="2:14" ht="15" x14ac:dyDescent="0.25">
      <c r="B27" s="1" t="s">
        <v>83</v>
      </c>
      <c r="C27" s="2" t="s">
        <v>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27"/>
  <sheetViews>
    <sheetView topLeftCell="A9" workbookViewId="0">
      <selection activeCell="O18" sqref="O18"/>
    </sheetView>
  </sheetViews>
  <sheetFormatPr baseColWidth="10" defaultColWidth="8.85546875" defaultRowHeight="11.45" customHeight="1" x14ac:dyDescent="0.25"/>
  <cols>
    <col min="1" max="1" width="3.42578125" customWidth="1"/>
    <col min="2" max="2" width="29.85546875" customWidth="1"/>
    <col min="3" max="12" width="10" customWidth="1"/>
  </cols>
  <sheetData>
    <row r="1" spans="2:12" ht="15" x14ac:dyDescent="0.25">
      <c r="B1" s="3" t="s">
        <v>76</v>
      </c>
    </row>
    <row r="2" spans="2:12" ht="15" x14ac:dyDescent="0.25">
      <c r="B2" s="2" t="s">
        <v>77</v>
      </c>
      <c r="C2" s="1" t="s">
        <v>0</v>
      </c>
    </row>
    <row r="3" spans="2:12" ht="15" x14ac:dyDescent="0.25">
      <c r="B3" s="2" t="s">
        <v>78</v>
      </c>
      <c r="C3" s="2" t="s">
        <v>6</v>
      </c>
    </row>
    <row r="5" spans="2:12" ht="15" x14ac:dyDescent="0.25">
      <c r="B5" s="1" t="s">
        <v>11</v>
      </c>
      <c r="D5" s="2" t="s">
        <v>16</v>
      </c>
    </row>
    <row r="6" spans="2:12" ht="15" x14ac:dyDescent="0.25">
      <c r="B6" s="1" t="s">
        <v>12</v>
      </c>
      <c r="D6" s="2" t="s">
        <v>17</v>
      </c>
    </row>
    <row r="7" spans="2:12" ht="15" x14ac:dyDescent="0.25">
      <c r="B7" s="1" t="s">
        <v>13</v>
      </c>
      <c r="D7" s="2" t="s">
        <v>18</v>
      </c>
    </row>
    <row r="8" spans="2:12" ht="15" x14ac:dyDescent="0.25">
      <c r="B8" s="1" t="s">
        <v>14</v>
      </c>
      <c r="D8" s="2" t="s">
        <v>39</v>
      </c>
    </row>
    <row r="10" spans="2:12" s="92" customFormat="1" ht="18" customHeight="1" x14ac:dyDescent="0.25">
      <c r="B10" s="61"/>
      <c r="C10" s="28" t="s">
        <v>66</v>
      </c>
      <c r="D10" s="29" t="s">
        <v>67</v>
      </c>
      <c r="E10" s="29" t="s">
        <v>68</v>
      </c>
      <c r="F10" s="29" t="s">
        <v>69</v>
      </c>
      <c r="G10" s="29" t="s">
        <v>70</v>
      </c>
      <c r="H10" s="29" t="s">
        <v>71</v>
      </c>
      <c r="I10" s="29" t="s">
        <v>72</v>
      </c>
      <c r="J10" s="29" t="s">
        <v>73</v>
      </c>
      <c r="K10" s="29" t="s">
        <v>74</v>
      </c>
      <c r="L10" s="30" t="s">
        <v>75</v>
      </c>
    </row>
    <row r="11" spans="2:12" s="92" customFormat="1" ht="18" customHeight="1" x14ac:dyDescent="0.25">
      <c r="B11" s="31" t="s">
        <v>86</v>
      </c>
      <c r="C11" s="62">
        <v>2.2000000000000002</v>
      </c>
      <c r="D11" s="63">
        <v>2.1</v>
      </c>
      <c r="E11" s="64">
        <v>2</v>
      </c>
      <c r="F11" s="63">
        <v>2.2000000000000002</v>
      </c>
      <c r="G11" s="63">
        <v>2.2000000000000002</v>
      </c>
      <c r="H11" s="63">
        <v>2.5</v>
      </c>
      <c r="I11" s="63">
        <v>2.5</v>
      </c>
      <c r="J11" s="63">
        <v>2.6</v>
      </c>
      <c r="K11" s="64">
        <v>2.2999999999999998</v>
      </c>
      <c r="L11" s="65">
        <v>2.2000000000000002</v>
      </c>
    </row>
    <row r="12" spans="2:12" s="92" customFormat="1" ht="18" customHeight="1" x14ac:dyDescent="0.25">
      <c r="B12" s="35" t="s">
        <v>85</v>
      </c>
      <c r="C12" s="66">
        <v>2.2000000000000002</v>
      </c>
      <c r="D12" s="67">
        <v>2.1</v>
      </c>
      <c r="E12" s="67">
        <v>2</v>
      </c>
      <c r="F12" s="68">
        <v>2.1</v>
      </c>
      <c r="G12" s="68">
        <v>2.1</v>
      </c>
      <c r="H12" s="67">
        <v>2.5</v>
      </c>
      <c r="I12" s="68">
        <v>2.5</v>
      </c>
      <c r="J12" s="68">
        <v>2.5</v>
      </c>
      <c r="K12" s="67">
        <v>2.2999999999999998</v>
      </c>
      <c r="L12" s="69">
        <v>2.1</v>
      </c>
    </row>
    <row r="13" spans="2:12" s="92" customFormat="1" ht="18" customHeight="1" x14ac:dyDescent="0.25">
      <c r="B13" s="35" t="s">
        <v>53</v>
      </c>
      <c r="C13" s="66">
        <v>2</v>
      </c>
      <c r="D13" s="67">
        <v>2.1</v>
      </c>
      <c r="E13" s="67">
        <v>1.7</v>
      </c>
      <c r="F13" s="67">
        <v>1.9</v>
      </c>
      <c r="G13" s="67">
        <v>1.9</v>
      </c>
      <c r="H13" s="67">
        <v>2.9</v>
      </c>
      <c r="I13" s="67">
        <v>2.5</v>
      </c>
      <c r="J13" s="67">
        <v>2.2000000000000002</v>
      </c>
      <c r="K13" s="67">
        <v>2.1</v>
      </c>
      <c r="L13" s="69">
        <v>2</v>
      </c>
    </row>
    <row r="14" spans="2:12" s="92" customFormat="1" ht="18" customHeight="1" x14ac:dyDescent="0.25">
      <c r="B14" s="35" t="s">
        <v>54</v>
      </c>
      <c r="C14" s="66">
        <v>3.1</v>
      </c>
      <c r="D14" s="67">
        <v>2.9</v>
      </c>
      <c r="E14" s="67">
        <v>3</v>
      </c>
      <c r="F14" s="67">
        <v>3.1</v>
      </c>
      <c r="G14" s="67">
        <v>3</v>
      </c>
      <c r="H14" s="67">
        <v>3.3</v>
      </c>
      <c r="I14" s="67">
        <v>3.1</v>
      </c>
      <c r="J14" s="67">
        <v>2.6</v>
      </c>
      <c r="K14" s="67">
        <v>2.8</v>
      </c>
      <c r="L14" s="69">
        <v>2.6</v>
      </c>
    </row>
    <row r="15" spans="2:12" s="92" customFormat="1" ht="18" customHeight="1" x14ac:dyDescent="0.25">
      <c r="B15" s="35" t="s">
        <v>55</v>
      </c>
      <c r="C15" s="66">
        <v>2.1</v>
      </c>
      <c r="D15" s="67">
        <v>2</v>
      </c>
      <c r="E15" s="67">
        <v>1.9</v>
      </c>
      <c r="F15" s="67">
        <v>2.1</v>
      </c>
      <c r="G15" s="67">
        <v>2.1</v>
      </c>
      <c r="H15" s="67">
        <v>2.4</v>
      </c>
      <c r="I15" s="67">
        <v>2.5</v>
      </c>
      <c r="J15" s="68">
        <v>2.8</v>
      </c>
      <c r="K15" s="67">
        <v>2.2000000000000002</v>
      </c>
      <c r="L15" s="69">
        <v>2.1</v>
      </c>
    </row>
    <row r="16" spans="2:12" s="92" customFormat="1" ht="18" customHeight="1" x14ac:dyDescent="0.25">
      <c r="B16" s="35" t="s">
        <v>56</v>
      </c>
      <c r="C16" s="70">
        <v>1.6</v>
      </c>
      <c r="D16" s="71">
        <v>1.6</v>
      </c>
      <c r="E16" s="71">
        <v>1.4</v>
      </c>
      <c r="F16" s="71">
        <v>1.7</v>
      </c>
      <c r="G16" s="71">
        <v>1.5</v>
      </c>
      <c r="H16" s="71">
        <v>1.9</v>
      </c>
      <c r="I16" s="71">
        <v>1.9</v>
      </c>
      <c r="J16" s="71">
        <v>1.4</v>
      </c>
      <c r="K16" s="71">
        <v>1.4</v>
      </c>
      <c r="L16" s="72">
        <v>1.5</v>
      </c>
    </row>
    <row r="17" spans="2:12" s="92" customFormat="1" ht="18" customHeight="1" x14ac:dyDescent="0.25">
      <c r="B17" s="35" t="s">
        <v>57</v>
      </c>
      <c r="C17" s="66">
        <v>1.5</v>
      </c>
      <c r="D17" s="67">
        <v>1.5</v>
      </c>
      <c r="E17" s="67">
        <v>1.3</v>
      </c>
      <c r="F17" s="67">
        <v>1.5</v>
      </c>
      <c r="G17" s="67">
        <v>1.5</v>
      </c>
      <c r="H17" s="67">
        <v>1.7</v>
      </c>
      <c r="I17" s="67">
        <v>1.9</v>
      </c>
      <c r="J17" s="67">
        <v>1.8</v>
      </c>
      <c r="K17" s="67">
        <v>1.6</v>
      </c>
      <c r="L17" s="73">
        <v>1.5</v>
      </c>
    </row>
    <row r="18" spans="2:12" s="92" customFormat="1" ht="18" customHeight="1" x14ac:dyDescent="0.25">
      <c r="B18" s="43" t="s">
        <v>58</v>
      </c>
      <c r="C18" s="74">
        <v>3.1</v>
      </c>
      <c r="D18" s="44">
        <v>3.2</v>
      </c>
      <c r="E18" s="44">
        <v>3.1</v>
      </c>
      <c r="F18" s="44">
        <v>3.2</v>
      </c>
      <c r="G18" s="44">
        <v>3.2</v>
      </c>
      <c r="H18" s="44">
        <v>3.6</v>
      </c>
      <c r="I18" s="44">
        <v>3.6</v>
      </c>
      <c r="J18" s="44">
        <v>3.5</v>
      </c>
      <c r="K18" s="44">
        <v>3.3</v>
      </c>
      <c r="L18" s="45">
        <v>3.2</v>
      </c>
    </row>
    <row r="19" spans="2:12" s="92" customFormat="1" ht="18" customHeight="1" x14ac:dyDescent="0.25">
      <c r="B19" s="35" t="s">
        <v>59</v>
      </c>
      <c r="C19" s="66">
        <v>1.6</v>
      </c>
      <c r="D19" s="68">
        <v>1.6</v>
      </c>
      <c r="E19" s="67">
        <v>1.4</v>
      </c>
      <c r="F19" s="67">
        <v>1.6</v>
      </c>
      <c r="G19" s="67">
        <v>1.6</v>
      </c>
      <c r="H19" s="67">
        <v>2</v>
      </c>
      <c r="I19" s="68">
        <v>2</v>
      </c>
      <c r="J19" s="67">
        <v>1.7</v>
      </c>
      <c r="K19" s="68">
        <v>1.8</v>
      </c>
      <c r="L19" s="69">
        <v>1.5</v>
      </c>
    </row>
    <row r="20" spans="2:12" s="92" customFormat="1" ht="18" customHeight="1" x14ac:dyDescent="0.25">
      <c r="B20" s="35" t="s">
        <v>60</v>
      </c>
      <c r="C20" s="66">
        <v>2</v>
      </c>
      <c r="D20" s="68">
        <v>1.4</v>
      </c>
      <c r="E20" s="67">
        <v>1.5</v>
      </c>
      <c r="F20" s="67">
        <v>1.7</v>
      </c>
      <c r="G20" s="67">
        <v>1.6</v>
      </c>
      <c r="H20" s="67">
        <v>2</v>
      </c>
      <c r="I20" s="68">
        <v>2</v>
      </c>
      <c r="J20" s="67">
        <v>2.2999999999999998</v>
      </c>
      <c r="K20" s="68">
        <v>1.7</v>
      </c>
      <c r="L20" s="69">
        <v>1.6</v>
      </c>
    </row>
    <row r="21" spans="2:12" s="92" customFormat="1" ht="18" customHeight="1" x14ac:dyDescent="0.25">
      <c r="B21" s="35" t="s">
        <v>61</v>
      </c>
      <c r="C21" s="66">
        <v>2.1</v>
      </c>
      <c r="D21" s="67">
        <v>1.9</v>
      </c>
      <c r="E21" s="67">
        <v>1.7</v>
      </c>
      <c r="F21" s="67">
        <v>1.9</v>
      </c>
      <c r="G21" s="67">
        <v>1.9</v>
      </c>
      <c r="H21" s="67">
        <v>2.2000000000000002</v>
      </c>
      <c r="I21" s="67">
        <v>2.1</v>
      </c>
      <c r="J21" s="67">
        <v>2.6</v>
      </c>
      <c r="K21" s="67">
        <v>1.6</v>
      </c>
      <c r="L21" s="69">
        <v>2</v>
      </c>
    </row>
    <row r="22" spans="2:12" s="92" customFormat="1" ht="18" customHeight="1" x14ac:dyDescent="0.25">
      <c r="B22" s="35" t="s">
        <v>62</v>
      </c>
      <c r="C22" s="70">
        <v>2.5</v>
      </c>
      <c r="D22" s="71">
        <v>2.5</v>
      </c>
      <c r="E22" s="71">
        <v>2.2000000000000002</v>
      </c>
      <c r="F22" s="71">
        <v>2.2999999999999998</v>
      </c>
      <c r="G22" s="71">
        <v>2.2000000000000002</v>
      </c>
      <c r="H22" s="71">
        <v>2.6</v>
      </c>
      <c r="I22" s="71">
        <v>2.8</v>
      </c>
      <c r="J22" s="71">
        <v>2.7</v>
      </c>
      <c r="K22" s="71">
        <v>2.4</v>
      </c>
      <c r="L22" s="72">
        <v>2.5</v>
      </c>
    </row>
    <row r="23" spans="2:12" s="92" customFormat="1" ht="18" customHeight="1" x14ac:dyDescent="0.25">
      <c r="B23" s="35" t="s">
        <v>63</v>
      </c>
      <c r="C23" s="66">
        <v>2.8</v>
      </c>
      <c r="D23" s="67">
        <v>2.7</v>
      </c>
      <c r="E23" s="67">
        <v>2.4</v>
      </c>
      <c r="F23" s="68">
        <v>2.5</v>
      </c>
      <c r="G23" s="67">
        <v>2.5</v>
      </c>
      <c r="H23" s="67">
        <v>2.8</v>
      </c>
      <c r="I23" s="67">
        <v>2.8</v>
      </c>
      <c r="J23" s="67">
        <v>2.6</v>
      </c>
      <c r="K23" s="67">
        <v>2.6</v>
      </c>
      <c r="L23" s="69">
        <v>2.4</v>
      </c>
    </row>
    <row r="24" spans="2:12" s="92" customFormat="1" ht="18" customHeight="1" x14ac:dyDescent="0.25">
      <c r="B24" s="46" t="s">
        <v>64</v>
      </c>
      <c r="C24" s="75">
        <v>2.6</v>
      </c>
      <c r="D24" s="76">
        <v>2.4</v>
      </c>
      <c r="E24" s="76">
        <v>2.5</v>
      </c>
      <c r="F24" s="76">
        <v>2.7</v>
      </c>
      <c r="G24" s="76">
        <v>2.7</v>
      </c>
      <c r="H24" s="76">
        <v>3.2</v>
      </c>
      <c r="I24" s="76">
        <v>3.2</v>
      </c>
      <c r="J24" s="76">
        <v>3</v>
      </c>
      <c r="K24" s="76">
        <v>2.6</v>
      </c>
      <c r="L24" s="77">
        <v>2.6</v>
      </c>
    </row>
    <row r="25" spans="2:12" ht="19.5" customHeight="1" x14ac:dyDescent="0.25">
      <c r="B25" s="21" t="s">
        <v>89</v>
      </c>
    </row>
    <row r="26" spans="2:12" ht="15" x14ac:dyDescent="0.25">
      <c r="B26" s="1"/>
    </row>
    <row r="27" spans="2:12" ht="15" x14ac:dyDescent="0.25">
      <c r="B27" s="1" t="s">
        <v>83</v>
      </c>
      <c r="C27" s="2" t="s">
        <v>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6"/>
  <sheetViews>
    <sheetView workbookViewId="0">
      <pane xSplit="1" ySplit="11" topLeftCell="B12" activePane="bottomRight" state="frozen"/>
      <selection pane="topRight"/>
      <selection pane="bottomLeft"/>
      <selection pane="bottomRight" activeCell="A12" sqref="A12:A13"/>
    </sheetView>
  </sheetViews>
  <sheetFormatPr baseColWidth="10" defaultColWidth="8.85546875" defaultRowHeight="11.45" customHeight="1" x14ac:dyDescent="0.25"/>
  <cols>
    <col min="1" max="1" width="29.85546875" customWidth="1"/>
    <col min="2" max="11" width="10" customWidth="1"/>
  </cols>
  <sheetData>
    <row r="1" spans="1:11" x14ac:dyDescent="0.25">
      <c r="A1" s="3" t="s">
        <v>76</v>
      </c>
    </row>
    <row r="2" spans="1:11" x14ac:dyDescent="0.25">
      <c r="A2" s="2" t="s">
        <v>77</v>
      </c>
      <c r="B2" s="1" t="s">
        <v>0</v>
      </c>
    </row>
    <row r="3" spans="1:11" x14ac:dyDescent="0.25">
      <c r="A3" s="2" t="s">
        <v>78</v>
      </c>
      <c r="B3" s="2" t="s">
        <v>6</v>
      </c>
    </row>
    <row r="5" spans="1:11" x14ac:dyDescent="0.25">
      <c r="A5" s="1" t="s">
        <v>11</v>
      </c>
      <c r="C5" s="2" t="s">
        <v>16</v>
      </c>
    </row>
    <row r="6" spans="1:11" x14ac:dyDescent="0.25">
      <c r="A6" s="1" t="s">
        <v>12</v>
      </c>
      <c r="C6" s="2" t="s">
        <v>17</v>
      </c>
    </row>
    <row r="7" spans="1:11" x14ac:dyDescent="0.25">
      <c r="A7" s="1" t="s">
        <v>13</v>
      </c>
      <c r="C7" s="2" t="s">
        <v>18</v>
      </c>
    </row>
    <row r="8" spans="1:11" x14ac:dyDescent="0.25">
      <c r="A8" s="1" t="s">
        <v>14</v>
      </c>
      <c r="C8" s="2" t="s">
        <v>41</v>
      </c>
    </row>
    <row r="10" spans="1:11" x14ac:dyDescent="0.25">
      <c r="A10" s="5" t="s">
        <v>79</v>
      </c>
      <c r="B10" s="4" t="s">
        <v>66</v>
      </c>
      <c r="C10" s="4" t="s">
        <v>67</v>
      </c>
      <c r="D10" s="4" t="s">
        <v>68</v>
      </c>
      <c r="E10" s="4" t="s">
        <v>69</v>
      </c>
      <c r="F10" s="4" t="s">
        <v>70</v>
      </c>
      <c r="G10" s="4" t="s">
        <v>71</v>
      </c>
      <c r="H10" s="4" t="s">
        <v>72</v>
      </c>
      <c r="I10" s="4" t="s">
        <v>73</v>
      </c>
      <c r="J10" s="4" t="s">
        <v>74</v>
      </c>
      <c r="K10" s="4" t="s">
        <v>75</v>
      </c>
    </row>
    <row r="11" spans="1:11" x14ac:dyDescent="0.25">
      <c r="A11" s="6" t="s">
        <v>80</v>
      </c>
      <c r="B11" s="8" t="s">
        <v>81</v>
      </c>
      <c r="C11" s="8" t="s">
        <v>81</v>
      </c>
      <c r="D11" s="8" t="s">
        <v>81</v>
      </c>
      <c r="E11" s="8" t="s">
        <v>81</v>
      </c>
      <c r="F11" s="8" t="s">
        <v>81</v>
      </c>
      <c r="G11" s="8" t="s">
        <v>81</v>
      </c>
      <c r="H11" s="8" t="s">
        <v>81</v>
      </c>
      <c r="I11" s="8" t="s">
        <v>81</v>
      </c>
      <c r="J11" s="8" t="s">
        <v>81</v>
      </c>
      <c r="K11" s="8" t="s">
        <v>81</v>
      </c>
    </row>
    <row r="12" spans="1:11" x14ac:dyDescent="0.25">
      <c r="A12" s="7" t="s">
        <v>86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7" t="s">
        <v>85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</row>
    <row r="14" spans="1:11" x14ac:dyDescent="0.25">
      <c r="A14" s="7" t="s">
        <v>53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</row>
    <row r="15" spans="1:11" x14ac:dyDescent="0.25">
      <c r="A15" s="7" t="s">
        <v>54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</row>
    <row r="16" spans="1:11" x14ac:dyDescent="0.25">
      <c r="A16" s="7" t="s">
        <v>55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7" t="s">
        <v>56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25">
      <c r="A18" s="7" t="s">
        <v>57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7" t="s">
        <v>58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</row>
    <row r="20" spans="1:11" x14ac:dyDescent="0.25">
      <c r="A20" s="7" t="s">
        <v>59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1:11" x14ac:dyDescent="0.25">
      <c r="A21" s="7" t="s">
        <v>60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</row>
    <row r="22" spans="1:11" x14ac:dyDescent="0.25">
      <c r="A22" s="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</row>
    <row r="23" spans="1:11" x14ac:dyDescent="0.25">
      <c r="A23" s="7" t="s">
        <v>64</v>
      </c>
      <c r="B23" s="14">
        <v>0.2</v>
      </c>
      <c r="C23" s="14">
        <v>0.2</v>
      </c>
      <c r="D23" s="14">
        <v>0.3</v>
      </c>
      <c r="E23" s="14">
        <v>0.3</v>
      </c>
      <c r="F23" s="14">
        <v>0.3</v>
      </c>
      <c r="G23" s="14">
        <v>0.3</v>
      </c>
      <c r="H23" s="14">
        <v>0.4</v>
      </c>
      <c r="I23" s="14">
        <v>0.3</v>
      </c>
      <c r="J23" s="14">
        <v>0.5</v>
      </c>
      <c r="K23" s="14">
        <v>0.5</v>
      </c>
    </row>
    <row r="25" spans="1:11" x14ac:dyDescent="0.25">
      <c r="A25" s="1" t="s">
        <v>82</v>
      </c>
    </row>
    <row r="26" spans="1:11" x14ac:dyDescent="0.25">
      <c r="A26" s="1" t="s">
        <v>83</v>
      </c>
      <c r="B26" s="2" t="s">
        <v>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L27"/>
  <sheetViews>
    <sheetView topLeftCell="A7" workbookViewId="0">
      <selection activeCell="P14" sqref="P14"/>
    </sheetView>
  </sheetViews>
  <sheetFormatPr baseColWidth="10" defaultColWidth="8.85546875" defaultRowHeight="11.45" customHeight="1" x14ac:dyDescent="0.25"/>
  <cols>
    <col min="2" max="2" width="29.85546875" customWidth="1"/>
    <col min="3" max="12" width="10" customWidth="1"/>
  </cols>
  <sheetData>
    <row r="1" spans="2:12" ht="15" x14ac:dyDescent="0.25">
      <c r="B1" s="3" t="s">
        <v>76</v>
      </c>
    </row>
    <row r="2" spans="2:12" ht="15" x14ac:dyDescent="0.25">
      <c r="B2" s="2" t="s">
        <v>77</v>
      </c>
      <c r="C2" s="1" t="s">
        <v>0</v>
      </c>
    </row>
    <row r="3" spans="2:12" ht="15" x14ac:dyDescent="0.25">
      <c r="B3" s="2" t="s">
        <v>78</v>
      </c>
      <c r="C3" s="2" t="s">
        <v>6</v>
      </c>
    </row>
    <row r="5" spans="2:12" ht="15" x14ac:dyDescent="0.25">
      <c r="B5" s="1" t="s">
        <v>11</v>
      </c>
      <c r="D5" s="2" t="s">
        <v>16</v>
      </c>
    </row>
    <row r="6" spans="2:12" ht="15" x14ac:dyDescent="0.25">
      <c r="B6" s="1" t="s">
        <v>12</v>
      </c>
      <c r="D6" s="2" t="s">
        <v>17</v>
      </c>
    </row>
    <row r="7" spans="2:12" ht="15" x14ac:dyDescent="0.25">
      <c r="B7" s="1" t="s">
        <v>13</v>
      </c>
      <c r="D7" s="2" t="s">
        <v>18</v>
      </c>
    </row>
    <row r="8" spans="2:12" ht="15" x14ac:dyDescent="0.25">
      <c r="B8" s="1" t="s">
        <v>14</v>
      </c>
      <c r="D8" s="2" t="s">
        <v>43</v>
      </c>
    </row>
    <row r="10" spans="2:12" ht="18" customHeight="1" x14ac:dyDescent="0.25">
      <c r="B10" s="61"/>
      <c r="C10" s="28" t="s">
        <v>66</v>
      </c>
      <c r="D10" s="29" t="s">
        <v>67</v>
      </c>
      <c r="E10" s="29" t="s">
        <v>68</v>
      </c>
      <c r="F10" s="29" t="s">
        <v>69</v>
      </c>
      <c r="G10" s="29" t="s">
        <v>70</v>
      </c>
      <c r="H10" s="29" t="s">
        <v>71</v>
      </c>
      <c r="I10" s="29" t="s">
        <v>72</v>
      </c>
      <c r="J10" s="29" t="s">
        <v>73</v>
      </c>
      <c r="K10" s="29" t="s">
        <v>74</v>
      </c>
      <c r="L10" s="30" t="s">
        <v>75</v>
      </c>
    </row>
    <row r="11" spans="2:12" ht="18" customHeight="1" x14ac:dyDescent="0.25">
      <c r="B11" s="31" t="s">
        <v>86</v>
      </c>
      <c r="C11" s="62">
        <v>1</v>
      </c>
      <c r="D11" s="63">
        <v>0.9</v>
      </c>
      <c r="E11" s="64">
        <v>1.1000000000000001</v>
      </c>
      <c r="F11" s="63">
        <v>0.9</v>
      </c>
      <c r="G11" s="63">
        <v>0.8</v>
      </c>
      <c r="H11" s="63">
        <v>1.3</v>
      </c>
      <c r="I11" s="63">
        <v>1.7</v>
      </c>
      <c r="J11" s="63">
        <v>1.8</v>
      </c>
      <c r="K11" s="64">
        <v>1.9</v>
      </c>
      <c r="L11" s="65">
        <v>1.5</v>
      </c>
    </row>
    <row r="12" spans="2:12" ht="18" customHeight="1" x14ac:dyDescent="0.25">
      <c r="B12" s="35" t="s">
        <v>85</v>
      </c>
      <c r="C12" s="66">
        <v>1.1000000000000001</v>
      </c>
      <c r="D12" s="67">
        <v>0.9</v>
      </c>
      <c r="E12" s="67">
        <v>1.2</v>
      </c>
      <c r="F12" s="68">
        <v>0.9</v>
      </c>
      <c r="G12" s="68">
        <v>0.9</v>
      </c>
      <c r="H12" s="67">
        <v>1.3</v>
      </c>
      <c r="I12" s="68">
        <v>1.9</v>
      </c>
      <c r="J12" s="68">
        <v>1.9</v>
      </c>
      <c r="K12" s="67">
        <v>2</v>
      </c>
      <c r="L12" s="69">
        <v>1.5</v>
      </c>
    </row>
    <row r="13" spans="2:12" ht="18" customHeight="1" x14ac:dyDescent="0.25">
      <c r="B13" s="35" t="s">
        <v>53</v>
      </c>
      <c r="C13" s="66">
        <v>1</v>
      </c>
      <c r="D13" s="67">
        <v>0.9</v>
      </c>
      <c r="E13" s="67">
        <v>0.8</v>
      </c>
      <c r="F13" s="67">
        <v>0.8</v>
      </c>
      <c r="G13" s="67">
        <v>0.7</v>
      </c>
      <c r="H13" s="67">
        <v>0.9</v>
      </c>
      <c r="I13" s="67">
        <v>1</v>
      </c>
      <c r="J13" s="67">
        <v>0.8</v>
      </c>
      <c r="K13" s="67">
        <v>0.9</v>
      </c>
      <c r="L13" s="69">
        <v>0.9</v>
      </c>
    </row>
    <row r="14" spans="2:12" ht="18" customHeight="1" x14ac:dyDescent="0.25">
      <c r="B14" s="35" t="s">
        <v>54</v>
      </c>
      <c r="C14" s="66">
        <v>0.8</v>
      </c>
      <c r="D14" s="67">
        <v>0.3</v>
      </c>
      <c r="E14" s="67">
        <v>0.3</v>
      </c>
      <c r="F14" s="67">
        <v>0.6</v>
      </c>
      <c r="G14" s="67">
        <v>0.2</v>
      </c>
      <c r="H14" s="67">
        <v>0.6</v>
      </c>
      <c r="I14" s="67">
        <v>0.5</v>
      </c>
      <c r="J14" s="67">
        <v>0.7</v>
      </c>
      <c r="K14" s="67">
        <v>1</v>
      </c>
      <c r="L14" s="69">
        <v>1.1000000000000001</v>
      </c>
    </row>
    <row r="15" spans="2:12" ht="18" customHeight="1" x14ac:dyDescent="0.25">
      <c r="B15" s="35" t="s">
        <v>55</v>
      </c>
      <c r="C15" s="66">
        <v>0.8</v>
      </c>
      <c r="D15" s="67">
        <v>0.9</v>
      </c>
      <c r="E15" s="67">
        <v>1.1000000000000001</v>
      </c>
      <c r="F15" s="67">
        <v>1</v>
      </c>
      <c r="G15" s="67">
        <v>1</v>
      </c>
      <c r="H15" s="67">
        <v>1</v>
      </c>
      <c r="I15" s="67">
        <v>1.4</v>
      </c>
      <c r="J15" s="68">
        <v>2</v>
      </c>
      <c r="K15" s="67">
        <v>1.8</v>
      </c>
      <c r="L15" s="69">
        <v>1.9</v>
      </c>
    </row>
    <row r="16" spans="2:12" ht="18" customHeight="1" x14ac:dyDescent="0.25">
      <c r="B16" s="35" t="s">
        <v>56</v>
      </c>
      <c r="C16" s="70">
        <v>3.6</v>
      </c>
      <c r="D16" s="71">
        <v>0.4</v>
      </c>
      <c r="E16" s="71">
        <v>0.5</v>
      </c>
      <c r="F16" s="71">
        <v>1.6</v>
      </c>
      <c r="G16" s="71">
        <v>1.4</v>
      </c>
      <c r="H16" s="71">
        <v>5.0999999999999996</v>
      </c>
      <c r="I16" s="71">
        <v>3.8</v>
      </c>
      <c r="J16" s="71">
        <v>2.2000000000000002</v>
      </c>
      <c r="K16" s="71">
        <v>2.6</v>
      </c>
      <c r="L16" s="72">
        <v>2.8</v>
      </c>
    </row>
    <row r="17" spans="2:12" ht="18" customHeight="1" x14ac:dyDescent="0.25">
      <c r="B17" s="35" t="s">
        <v>57</v>
      </c>
      <c r="C17" s="66">
        <v>0.7</v>
      </c>
      <c r="D17" s="67">
        <v>0.6</v>
      </c>
      <c r="E17" s="67">
        <v>0.7</v>
      </c>
      <c r="F17" s="67">
        <v>0.9</v>
      </c>
      <c r="G17" s="67">
        <v>0.8</v>
      </c>
      <c r="H17" s="67">
        <v>1.2</v>
      </c>
      <c r="I17" s="67">
        <v>2.1</v>
      </c>
      <c r="J17" s="67">
        <v>1.1000000000000001</v>
      </c>
      <c r="K17" s="67">
        <v>0.9</v>
      </c>
      <c r="L17" s="73">
        <v>1.6</v>
      </c>
    </row>
    <row r="18" spans="2:12" ht="18" customHeight="1" x14ac:dyDescent="0.25">
      <c r="B18" s="43" t="s">
        <v>58</v>
      </c>
      <c r="C18" s="74">
        <v>1.3</v>
      </c>
      <c r="D18" s="44">
        <v>1.2</v>
      </c>
      <c r="E18" s="44">
        <v>1.8</v>
      </c>
      <c r="F18" s="44">
        <v>1.1000000000000001</v>
      </c>
      <c r="G18" s="44">
        <v>1.2</v>
      </c>
      <c r="H18" s="44">
        <v>1.4</v>
      </c>
      <c r="I18" s="44">
        <v>1.6</v>
      </c>
      <c r="J18" s="44">
        <v>1.6</v>
      </c>
      <c r="K18" s="44">
        <v>1.5</v>
      </c>
      <c r="L18" s="45">
        <v>1.5</v>
      </c>
    </row>
    <row r="19" spans="2:12" ht="18" customHeight="1" x14ac:dyDescent="0.25">
      <c r="B19" s="35" t="s">
        <v>59</v>
      </c>
      <c r="C19" s="66">
        <v>1.6</v>
      </c>
      <c r="D19" s="68">
        <v>0.9</v>
      </c>
      <c r="E19" s="67">
        <v>1.6</v>
      </c>
      <c r="F19" s="67">
        <v>1.1000000000000001</v>
      </c>
      <c r="G19" s="67">
        <v>1</v>
      </c>
      <c r="H19" s="67">
        <v>2.6</v>
      </c>
      <c r="I19" s="68">
        <v>5</v>
      </c>
      <c r="J19" s="67">
        <v>5.0999999999999996</v>
      </c>
      <c r="K19" s="68">
        <v>6</v>
      </c>
      <c r="L19" s="69">
        <v>1.8</v>
      </c>
    </row>
    <row r="20" spans="2:12" ht="18" customHeight="1" x14ac:dyDescent="0.25">
      <c r="B20" s="35" t="s">
        <v>60</v>
      </c>
      <c r="C20" s="66">
        <v>0.4</v>
      </c>
      <c r="D20" s="68">
        <v>0.4</v>
      </c>
      <c r="E20" s="67">
        <v>0.3</v>
      </c>
      <c r="F20" s="67">
        <v>0.3</v>
      </c>
      <c r="G20" s="67">
        <v>0.3</v>
      </c>
      <c r="H20" s="67">
        <v>0.5</v>
      </c>
      <c r="I20" s="68">
        <v>0.7</v>
      </c>
      <c r="J20" s="67">
        <v>0.8</v>
      </c>
      <c r="K20" s="68">
        <v>0.8</v>
      </c>
      <c r="L20" s="69">
        <v>1</v>
      </c>
    </row>
    <row r="21" spans="2:12" ht="18" customHeight="1" x14ac:dyDescent="0.25">
      <c r="B21" s="35" t="s">
        <v>61</v>
      </c>
      <c r="C21" s="66">
        <v>0.5</v>
      </c>
      <c r="D21" s="67">
        <v>0.5</v>
      </c>
      <c r="E21" s="67">
        <v>0.8</v>
      </c>
      <c r="F21" s="67">
        <v>0.4</v>
      </c>
      <c r="G21" s="67">
        <v>0.4</v>
      </c>
      <c r="H21" s="67">
        <v>1.1000000000000001</v>
      </c>
      <c r="I21" s="67">
        <v>0.8</v>
      </c>
      <c r="J21" s="67">
        <v>1.4</v>
      </c>
      <c r="K21" s="67">
        <v>1.5</v>
      </c>
      <c r="L21" s="69">
        <v>1.2</v>
      </c>
    </row>
    <row r="22" spans="2:12" ht="18" customHeight="1" x14ac:dyDescent="0.25">
      <c r="B22" s="35" t="s">
        <v>62</v>
      </c>
      <c r="C22" s="70">
        <v>1.9</v>
      </c>
      <c r="D22" s="71">
        <v>0.4</v>
      </c>
      <c r="E22" s="71">
        <v>2.5</v>
      </c>
      <c r="F22" s="71">
        <v>1.1000000000000001</v>
      </c>
      <c r="G22" s="71">
        <v>1.1000000000000001</v>
      </c>
      <c r="H22" s="71">
        <v>2.1</v>
      </c>
      <c r="I22" s="71">
        <v>1.2</v>
      </c>
      <c r="J22" s="71">
        <v>1.3</v>
      </c>
      <c r="K22" s="71">
        <v>1.3</v>
      </c>
      <c r="L22" s="72">
        <v>0.7</v>
      </c>
    </row>
    <row r="23" spans="2:12" ht="18" customHeight="1" x14ac:dyDescent="0.25">
      <c r="B23" s="35" t="s">
        <v>63</v>
      </c>
      <c r="C23" s="66">
        <v>0.4</v>
      </c>
      <c r="D23" s="67">
        <v>0.4</v>
      </c>
      <c r="E23" s="67">
        <v>0.2</v>
      </c>
      <c r="F23" s="68">
        <v>0.2</v>
      </c>
      <c r="G23" s="67">
        <v>0.2</v>
      </c>
      <c r="H23" s="67">
        <v>0.3</v>
      </c>
      <c r="I23" s="67">
        <v>0.6</v>
      </c>
      <c r="J23" s="67">
        <v>0.4</v>
      </c>
      <c r="K23" s="67">
        <v>0.5</v>
      </c>
      <c r="L23" s="69">
        <v>0.5</v>
      </c>
    </row>
    <row r="24" spans="2:12" ht="18" customHeight="1" x14ac:dyDescent="0.25">
      <c r="B24" s="46" t="s">
        <v>64</v>
      </c>
      <c r="C24" s="75">
        <v>0.3</v>
      </c>
      <c r="D24" s="76">
        <v>0.4</v>
      </c>
      <c r="E24" s="76">
        <v>0.2</v>
      </c>
      <c r="F24" s="76">
        <v>0.3</v>
      </c>
      <c r="G24" s="76">
        <v>0.3</v>
      </c>
      <c r="H24" s="76">
        <v>0.5</v>
      </c>
      <c r="I24" s="76">
        <v>0.4</v>
      </c>
      <c r="J24" s="76">
        <v>0.5</v>
      </c>
      <c r="K24" s="76">
        <v>0.4</v>
      </c>
      <c r="L24" s="77">
        <v>0.8</v>
      </c>
    </row>
    <row r="25" spans="2:12" ht="15.75" customHeight="1" x14ac:dyDescent="0.25">
      <c r="B25" s="21" t="s">
        <v>89</v>
      </c>
    </row>
    <row r="26" spans="2:12" ht="15" x14ac:dyDescent="0.25">
      <c r="B26" s="1"/>
    </row>
    <row r="27" spans="2:12" ht="15" x14ac:dyDescent="0.25">
      <c r="B27" s="1" t="s">
        <v>83</v>
      </c>
      <c r="C27" s="2" t="s">
        <v>84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L27"/>
  <sheetViews>
    <sheetView workbookViewId="0">
      <selection activeCell="E14" sqref="E14"/>
    </sheetView>
  </sheetViews>
  <sheetFormatPr baseColWidth="10" defaultColWidth="8.85546875" defaultRowHeight="11.45" customHeight="1" x14ac:dyDescent="0.25"/>
  <cols>
    <col min="1" max="1" width="3.140625" customWidth="1"/>
    <col min="2" max="2" width="29.85546875" customWidth="1"/>
    <col min="3" max="12" width="10" customWidth="1"/>
  </cols>
  <sheetData>
    <row r="1" spans="2:12" x14ac:dyDescent="0.25">
      <c r="B1" s="3" t="s">
        <v>76</v>
      </c>
    </row>
    <row r="2" spans="2:12" x14ac:dyDescent="0.25">
      <c r="B2" s="2" t="s">
        <v>77</v>
      </c>
      <c r="C2" s="1" t="s">
        <v>0</v>
      </c>
    </row>
    <row r="3" spans="2:12" x14ac:dyDescent="0.25">
      <c r="B3" s="2" t="s">
        <v>78</v>
      </c>
      <c r="C3" s="2" t="s">
        <v>6</v>
      </c>
    </row>
    <row r="5" spans="2:12" x14ac:dyDescent="0.25">
      <c r="B5" s="1" t="s">
        <v>11</v>
      </c>
      <c r="D5" s="2" t="s">
        <v>16</v>
      </c>
    </row>
    <row r="6" spans="2:12" x14ac:dyDescent="0.25">
      <c r="B6" s="1" t="s">
        <v>12</v>
      </c>
      <c r="D6" s="2" t="s">
        <v>17</v>
      </c>
    </row>
    <row r="7" spans="2:12" x14ac:dyDescent="0.25">
      <c r="B7" s="1" t="s">
        <v>13</v>
      </c>
      <c r="D7" s="2" t="s">
        <v>18</v>
      </c>
    </row>
    <row r="8" spans="2:12" x14ac:dyDescent="0.25">
      <c r="B8" s="1" t="s">
        <v>14</v>
      </c>
      <c r="D8" s="2" t="s">
        <v>45</v>
      </c>
    </row>
    <row r="10" spans="2:12" x14ac:dyDescent="0.25">
      <c r="B10" s="5" t="s">
        <v>79</v>
      </c>
      <c r="C10" s="4" t="s">
        <v>66</v>
      </c>
      <c r="D10" s="4" t="s">
        <v>67</v>
      </c>
      <c r="E10" s="4" t="s">
        <v>68</v>
      </c>
      <c r="F10" s="4" t="s">
        <v>69</v>
      </c>
      <c r="G10" s="4" t="s">
        <v>70</v>
      </c>
      <c r="H10" s="4" t="s">
        <v>71</v>
      </c>
      <c r="I10" s="4" t="s">
        <v>72</v>
      </c>
      <c r="J10" s="4" t="s">
        <v>73</v>
      </c>
      <c r="K10" s="4" t="s">
        <v>74</v>
      </c>
      <c r="L10" s="4" t="s">
        <v>75</v>
      </c>
    </row>
    <row r="11" spans="2:12" x14ac:dyDescent="0.25">
      <c r="B11" s="22" t="s">
        <v>86</v>
      </c>
      <c r="C11" s="15">
        <v>17.2</v>
      </c>
      <c r="D11" s="15">
        <v>17.100000000000001</v>
      </c>
      <c r="E11" s="19">
        <v>17</v>
      </c>
      <c r="F11" s="15">
        <v>16.899999999999999</v>
      </c>
      <c r="G11" s="19">
        <v>17</v>
      </c>
      <c r="H11" s="15">
        <v>18.399999999999999</v>
      </c>
      <c r="I11" s="15">
        <v>17.899999999999999</v>
      </c>
      <c r="J11" s="15">
        <v>17.399999999999999</v>
      </c>
      <c r="K11" s="15">
        <v>17.3</v>
      </c>
      <c r="L11" s="15">
        <v>17.600000000000001</v>
      </c>
    </row>
    <row r="12" spans="2:12" x14ac:dyDescent="0.25">
      <c r="B12" s="23" t="s">
        <v>85</v>
      </c>
      <c r="C12" s="14">
        <v>16.7</v>
      </c>
      <c r="D12" s="14">
        <v>16.600000000000001</v>
      </c>
      <c r="E12" s="14">
        <v>16.399999999999999</v>
      </c>
      <c r="F12" s="14">
        <v>16.399999999999999</v>
      </c>
      <c r="G12" s="14">
        <v>16.399999999999999</v>
      </c>
      <c r="H12" s="14">
        <v>17.899999999999999</v>
      </c>
      <c r="I12" s="14">
        <v>17.399999999999999</v>
      </c>
      <c r="J12" s="14">
        <v>16.899999999999999</v>
      </c>
      <c r="K12" s="14">
        <v>16.8</v>
      </c>
      <c r="L12" s="14">
        <v>17.100000000000001</v>
      </c>
    </row>
    <row r="13" spans="2:12" x14ac:dyDescent="0.25">
      <c r="B13" s="7" t="s">
        <v>53</v>
      </c>
      <c r="C13" s="15">
        <v>17.5</v>
      </c>
      <c r="D13" s="15">
        <v>17.3</v>
      </c>
      <c r="E13" s="15">
        <v>17.2</v>
      </c>
      <c r="F13" s="15">
        <v>17.2</v>
      </c>
      <c r="G13" s="15">
        <v>17.100000000000001</v>
      </c>
      <c r="H13" s="15">
        <v>18.100000000000001</v>
      </c>
      <c r="I13" s="15">
        <v>17.3</v>
      </c>
      <c r="J13" s="15">
        <v>17.2</v>
      </c>
      <c r="K13" s="15">
        <v>17.5</v>
      </c>
      <c r="L13" s="15">
        <v>17.8</v>
      </c>
    </row>
    <row r="14" spans="2:12" x14ac:dyDescent="0.25">
      <c r="B14" s="7" t="s">
        <v>54</v>
      </c>
      <c r="C14" s="18">
        <v>26</v>
      </c>
      <c r="D14" s="14">
        <v>25.4</v>
      </c>
      <c r="E14" s="14">
        <v>24.8</v>
      </c>
      <c r="F14" s="14">
        <v>24.8</v>
      </c>
      <c r="G14" s="14">
        <v>24.6</v>
      </c>
      <c r="H14" s="18">
        <v>25</v>
      </c>
      <c r="I14" s="14">
        <v>23.9</v>
      </c>
      <c r="J14" s="14">
        <v>22.2</v>
      </c>
      <c r="K14" s="18">
        <v>23</v>
      </c>
      <c r="L14" s="14">
        <v>22.9</v>
      </c>
    </row>
    <row r="15" spans="2:12" x14ac:dyDescent="0.25">
      <c r="B15" s="7" t="s">
        <v>55</v>
      </c>
      <c r="C15" s="15">
        <v>14.3</v>
      </c>
      <c r="D15" s="15">
        <v>14.4</v>
      </c>
      <c r="E15" s="15">
        <v>14.4</v>
      </c>
      <c r="F15" s="15">
        <v>14.5</v>
      </c>
      <c r="G15" s="15">
        <v>14.9</v>
      </c>
      <c r="H15" s="15">
        <v>16.399999999999999</v>
      </c>
      <c r="I15" s="15">
        <v>16.2</v>
      </c>
      <c r="J15" s="15">
        <v>15.9</v>
      </c>
      <c r="K15" s="15">
        <v>15.8</v>
      </c>
      <c r="L15" s="15">
        <v>16.3</v>
      </c>
    </row>
    <row r="16" spans="2:12" x14ac:dyDescent="0.25">
      <c r="B16" s="7" t="s">
        <v>56</v>
      </c>
      <c r="C16" s="14">
        <v>20.399999999999999</v>
      </c>
      <c r="D16" s="14">
        <v>20.7</v>
      </c>
      <c r="E16" s="14">
        <v>20.399999999999999</v>
      </c>
      <c r="F16" s="14">
        <v>19.7</v>
      </c>
      <c r="G16" s="14">
        <v>19.3</v>
      </c>
      <c r="H16" s="14">
        <v>21.7</v>
      </c>
      <c r="I16" s="14">
        <v>20.6</v>
      </c>
      <c r="J16" s="18">
        <v>19</v>
      </c>
      <c r="K16" s="14">
        <v>18.3</v>
      </c>
      <c r="L16" s="14">
        <v>17.8</v>
      </c>
    </row>
    <row r="17" spans="2:12" x14ac:dyDescent="0.25">
      <c r="B17" s="7" t="s">
        <v>57</v>
      </c>
      <c r="C17" s="15">
        <v>17.2</v>
      </c>
      <c r="D17" s="15">
        <v>16.7</v>
      </c>
      <c r="E17" s="15">
        <v>16.3</v>
      </c>
      <c r="F17" s="15">
        <v>16.3</v>
      </c>
      <c r="G17" s="15">
        <v>16.5</v>
      </c>
      <c r="H17" s="15">
        <v>19.2</v>
      </c>
      <c r="I17" s="15">
        <v>18.5</v>
      </c>
      <c r="J17" s="15">
        <v>17.7</v>
      </c>
      <c r="K17" s="15">
        <v>17.3</v>
      </c>
      <c r="L17" s="15">
        <v>17.100000000000001</v>
      </c>
    </row>
    <row r="18" spans="2:12" x14ac:dyDescent="0.25">
      <c r="B18" s="7" t="s">
        <v>58</v>
      </c>
      <c r="C18" s="14">
        <v>18.5</v>
      </c>
      <c r="D18" s="14">
        <v>18.399999999999999</v>
      </c>
      <c r="E18" s="14">
        <v>18.399999999999999</v>
      </c>
      <c r="F18" s="14">
        <v>18.2</v>
      </c>
      <c r="G18" s="14">
        <v>17.899999999999999</v>
      </c>
      <c r="H18" s="14">
        <v>19.3</v>
      </c>
      <c r="I18" s="14">
        <v>18.5</v>
      </c>
      <c r="J18" s="14">
        <v>18.5</v>
      </c>
      <c r="K18" s="14">
        <v>18.3</v>
      </c>
      <c r="L18" s="14">
        <v>18.100000000000001</v>
      </c>
    </row>
    <row r="19" spans="2:12" x14ac:dyDescent="0.25">
      <c r="B19" s="7" t="s">
        <v>59</v>
      </c>
      <c r="C19" s="15">
        <v>17.399999999999999</v>
      </c>
      <c r="D19" s="15">
        <v>17.3</v>
      </c>
      <c r="E19" s="15">
        <v>17.2</v>
      </c>
      <c r="F19" s="15">
        <v>17.100000000000001</v>
      </c>
      <c r="G19" s="15">
        <v>16.899999999999999</v>
      </c>
      <c r="H19" s="15">
        <v>18.600000000000001</v>
      </c>
      <c r="I19" s="15">
        <v>17.8</v>
      </c>
      <c r="J19" s="15">
        <v>17.100000000000001</v>
      </c>
      <c r="K19" s="15">
        <v>16.2</v>
      </c>
      <c r="L19" s="15">
        <v>16.7</v>
      </c>
    </row>
    <row r="20" spans="2:12" x14ac:dyDescent="0.25">
      <c r="B20" s="7" t="s">
        <v>60</v>
      </c>
      <c r="C20" s="14">
        <v>16.3</v>
      </c>
      <c r="D20" s="14">
        <v>15.9</v>
      </c>
      <c r="E20" s="14">
        <v>15.6</v>
      </c>
      <c r="F20" s="14">
        <v>15.6</v>
      </c>
      <c r="G20" s="14">
        <v>15.5</v>
      </c>
      <c r="H20" s="14">
        <v>16.600000000000001</v>
      </c>
      <c r="I20" s="14">
        <v>16.2</v>
      </c>
      <c r="J20" s="14">
        <v>15.8</v>
      </c>
      <c r="K20" s="18">
        <v>16</v>
      </c>
      <c r="L20" s="14">
        <v>16.600000000000001</v>
      </c>
    </row>
    <row r="21" spans="2:12" x14ac:dyDescent="0.25">
      <c r="B21" s="7" t="s">
        <v>61</v>
      </c>
      <c r="C21" s="15">
        <v>16.899999999999999</v>
      </c>
      <c r="D21" s="15">
        <v>16.899999999999999</v>
      </c>
      <c r="E21" s="15">
        <v>16.600000000000001</v>
      </c>
      <c r="F21" s="15">
        <v>16.600000000000001</v>
      </c>
      <c r="G21" s="15">
        <v>16.899999999999999</v>
      </c>
      <c r="H21" s="15">
        <v>17.7</v>
      </c>
      <c r="I21" s="15">
        <v>17.399999999999999</v>
      </c>
      <c r="J21" s="15">
        <v>17.100000000000001</v>
      </c>
      <c r="K21" s="15">
        <v>17.899999999999999</v>
      </c>
      <c r="L21" s="15">
        <v>19.399999999999999</v>
      </c>
    </row>
    <row r="22" spans="2:12" x14ac:dyDescent="0.25">
      <c r="B22" s="7" t="s">
        <v>62</v>
      </c>
      <c r="C22" s="14">
        <v>16.7</v>
      </c>
      <c r="D22" s="14">
        <v>16.399999999999999</v>
      </c>
      <c r="E22" s="18">
        <v>16</v>
      </c>
      <c r="F22" s="14">
        <v>15.8</v>
      </c>
      <c r="G22" s="14">
        <v>15.7</v>
      </c>
      <c r="H22" s="14">
        <v>17.5</v>
      </c>
      <c r="I22" s="14">
        <v>17.100000000000001</v>
      </c>
      <c r="J22" s="18">
        <v>16</v>
      </c>
      <c r="K22" s="14">
        <v>15.5</v>
      </c>
      <c r="L22" s="14">
        <v>15.6</v>
      </c>
    </row>
    <row r="23" spans="2:12" x14ac:dyDescent="0.25">
      <c r="B23" s="7" t="s">
        <v>63</v>
      </c>
      <c r="C23" s="15">
        <v>22.9</v>
      </c>
      <c r="D23" s="15">
        <v>22.2</v>
      </c>
      <c r="E23" s="15">
        <v>21.2</v>
      </c>
      <c r="F23" s="15">
        <v>21.2</v>
      </c>
      <c r="G23" s="15">
        <v>21.6</v>
      </c>
      <c r="H23" s="15">
        <v>22.3</v>
      </c>
      <c r="I23" s="15">
        <v>22.5</v>
      </c>
      <c r="J23" s="15">
        <v>21.9</v>
      </c>
      <c r="K23" s="15">
        <v>23.3</v>
      </c>
      <c r="L23" s="15">
        <v>23.4</v>
      </c>
    </row>
    <row r="24" spans="2:12" x14ac:dyDescent="0.25">
      <c r="B24" s="7" t="s">
        <v>64</v>
      </c>
      <c r="C24" s="14">
        <v>23.8</v>
      </c>
      <c r="D24" s="18">
        <v>24</v>
      </c>
      <c r="E24" s="14">
        <v>23.9</v>
      </c>
      <c r="F24" s="18">
        <v>24</v>
      </c>
      <c r="G24" s="14">
        <v>23.6</v>
      </c>
      <c r="H24" s="14">
        <v>24.3</v>
      </c>
      <c r="I24" s="14">
        <v>23.5</v>
      </c>
      <c r="J24" s="14">
        <v>23.3</v>
      </c>
      <c r="K24" s="18">
        <v>24</v>
      </c>
      <c r="L24" s="14">
        <v>24.2</v>
      </c>
    </row>
    <row r="26" spans="2:12" x14ac:dyDescent="0.25">
      <c r="B26" s="1" t="s">
        <v>82</v>
      </c>
    </row>
    <row r="27" spans="2:12" x14ac:dyDescent="0.25">
      <c r="B27" s="1" t="s">
        <v>83</v>
      </c>
      <c r="C27" s="2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showGridLines="0" workbookViewId="0"/>
  </sheetViews>
  <sheetFormatPr baseColWidth="10" defaultColWidth="8.85546875" defaultRowHeight="15" x14ac:dyDescent="0.25"/>
  <cols>
    <col min="2" max="5" width="79.7109375" customWidth="1"/>
  </cols>
  <sheetData>
    <row r="1" spans="1:3" x14ac:dyDescent="0.25">
      <c r="A1" s="1" t="s">
        <v>46</v>
      </c>
    </row>
    <row r="2" spans="1:3" x14ac:dyDescent="0.25">
      <c r="B2" s="16" t="s">
        <v>47</v>
      </c>
      <c r="C2" s="16" t="s">
        <v>48</v>
      </c>
    </row>
    <row r="3" spans="1:3" x14ac:dyDescent="0.25">
      <c r="B3" s="17" t="s">
        <v>49</v>
      </c>
      <c r="C3" s="17" t="s">
        <v>49</v>
      </c>
    </row>
    <row r="4" spans="1:3" x14ac:dyDescent="0.25">
      <c r="B4" s="2" t="s">
        <v>11</v>
      </c>
      <c r="C4" s="2" t="s">
        <v>16</v>
      </c>
    </row>
    <row r="5" spans="1:3" x14ac:dyDescent="0.25">
      <c r="B5" s="11" t="s">
        <v>12</v>
      </c>
      <c r="C5" s="11" t="s">
        <v>17</v>
      </c>
    </row>
    <row r="6" spans="1:3" x14ac:dyDescent="0.25">
      <c r="B6" s="2" t="s">
        <v>13</v>
      </c>
      <c r="C6" s="2" t="s">
        <v>18</v>
      </c>
    </row>
    <row r="7" spans="1:3" x14ac:dyDescent="0.25">
      <c r="B7" s="11" t="s">
        <v>14</v>
      </c>
      <c r="C7" s="11" t="s">
        <v>19</v>
      </c>
    </row>
    <row r="8" spans="1:3" x14ac:dyDescent="0.25">
      <c r="B8" s="2" t="s">
        <v>14</v>
      </c>
      <c r="C8" s="2" t="s">
        <v>21</v>
      </c>
    </row>
    <row r="9" spans="1:3" x14ac:dyDescent="0.25">
      <c r="B9" s="11" t="s">
        <v>14</v>
      </c>
      <c r="C9" s="11" t="s">
        <v>23</v>
      </c>
    </row>
    <row r="10" spans="1:3" x14ac:dyDescent="0.25">
      <c r="B10" s="2" t="s">
        <v>14</v>
      </c>
      <c r="C10" s="2" t="s">
        <v>25</v>
      </c>
    </row>
    <row r="11" spans="1:3" x14ac:dyDescent="0.25">
      <c r="B11" s="11" t="s">
        <v>14</v>
      </c>
      <c r="C11" s="11" t="s">
        <v>27</v>
      </c>
    </row>
    <row r="12" spans="1:3" x14ac:dyDescent="0.25">
      <c r="B12" s="2" t="s">
        <v>14</v>
      </c>
      <c r="C12" s="2" t="s">
        <v>29</v>
      </c>
    </row>
    <row r="13" spans="1:3" x14ac:dyDescent="0.25">
      <c r="B13" s="11" t="s">
        <v>14</v>
      </c>
      <c r="C13" s="11" t="s">
        <v>31</v>
      </c>
    </row>
    <row r="14" spans="1:3" x14ac:dyDescent="0.25">
      <c r="B14" s="2" t="s">
        <v>14</v>
      </c>
      <c r="C14" s="2" t="s">
        <v>33</v>
      </c>
    </row>
    <row r="15" spans="1:3" x14ac:dyDescent="0.25">
      <c r="B15" s="11" t="s">
        <v>14</v>
      </c>
      <c r="C15" s="11" t="s">
        <v>35</v>
      </c>
    </row>
    <row r="16" spans="1:3" x14ac:dyDescent="0.25">
      <c r="B16" s="2" t="s">
        <v>14</v>
      </c>
      <c r="C16" s="2" t="s">
        <v>37</v>
      </c>
    </row>
    <row r="17" spans="2:3" x14ac:dyDescent="0.25">
      <c r="B17" s="11" t="s">
        <v>14</v>
      </c>
      <c r="C17" s="11" t="s">
        <v>39</v>
      </c>
    </row>
    <row r="18" spans="2:3" x14ac:dyDescent="0.25">
      <c r="B18" s="2" t="s">
        <v>14</v>
      </c>
      <c r="C18" s="2" t="s">
        <v>41</v>
      </c>
    </row>
    <row r="19" spans="2:3" x14ac:dyDescent="0.25">
      <c r="B19" s="11" t="s">
        <v>14</v>
      </c>
      <c r="C19" s="11" t="s">
        <v>43</v>
      </c>
    </row>
    <row r="20" spans="2:3" x14ac:dyDescent="0.25">
      <c r="B20" s="2" t="s">
        <v>14</v>
      </c>
      <c r="C20" s="2" t="s">
        <v>45</v>
      </c>
    </row>
    <row r="21" spans="2:3" x14ac:dyDescent="0.25">
      <c r="B21" s="11" t="s">
        <v>50</v>
      </c>
      <c r="C21" s="11" t="s">
        <v>51</v>
      </c>
    </row>
    <row r="22" spans="2:3" x14ac:dyDescent="0.25">
      <c r="B22" s="2" t="s">
        <v>50</v>
      </c>
      <c r="C22" s="2" t="s">
        <v>52</v>
      </c>
    </row>
    <row r="23" spans="2:3" x14ac:dyDescent="0.25">
      <c r="B23" s="11" t="s">
        <v>50</v>
      </c>
      <c r="C23" s="11" t="s">
        <v>53</v>
      </c>
    </row>
    <row r="24" spans="2:3" x14ac:dyDescent="0.25">
      <c r="B24" s="2" t="s">
        <v>50</v>
      </c>
      <c r="C24" s="2" t="s">
        <v>54</v>
      </c>
    </row>
    <row r="25" spans="2:3" x14ac:dyDescent="0.25">
      <c r="B25" s="11" t="s">
        <v>50</v>
      </c>
      <c r="C25" s="11" t="s">
        <v>55</v>
      </c>
    </row>
    <row r="26" spans="2:3" x14ac:dyDescent="0.25">
      <c r="B26" s="2" t="s">
        <v>50</v>
      </c>
      <c r="C26" s="2" t="s">
        <v>56</v>
      </c>
    </row>
    <row r="27" spans="2:3" x14ac:dyDescent="0.25">
      <c r="B27" s="11" t="s">
        <v>50</v>
      </c>
      <c r="C27" s="11" t="s">
        <v>57</v>
      </c>
    </row>
    <row r="28" spans="2:3" x14ac:dyDescent="0.25">
      <c r="B28" s="2" t="s">
        <v>50</v>
      </c>
      <c r="C28" s="2" t="s">
        <v>58</v>
      </c>
    </row>
    <row r="29" spans="2:3" x14ac:dyDescent="0.25">
      <c r="B29" s="11" t="s">
        <v>50</v>
      </c>
      <c r="C29" s="11" t="s">
        <v>59</v>
      </c>
    </row>
    <row r="30" spans="2:3" x14ac:dyDescent="0.25">
      <c r="B30" s="2" t="s">
        <v>50</v>
      </c>
      <c r="C30" s="2" t="s">
        <v>60</v>
      </c>
    </row>
    <row r="31" spans="2:3" x14ac:dyDescent="0.25">
      <c r="B31" s="11" t="s">
        <v>50</v>
      </c>
      <c r="C31" s="11" t="s">
        <v>61</v>
      </c>
    </row>
    <row r="32" spans="2:3" x14ac:dyDescent="0.25">
      <c r="B32" s="2" t="s">
        <v>50</v>
      </c>
      <c r="C32" s="2" t="s">
        <v>62</v>
      </c>
    </row>
    <row r="33" spans="2:3" x14ac:dyDescent="0.25">
      <c r="B33" s="11" t="s">
        <v>50</v>
      </c>
      <c r="C33" s="11" t="s">
        <v>63</v>
      </c>
    </row>
    <row r="34" spans="2:3" x14ac:dyDescent="0.25">
      <c r="B34" s="2" t="s">
        <v>50</v>
      </c>
      <c r="C34" s="2" t="s">
        <v>64</v>
      </c>
    </row>
    <row r="35" spans="2:3" x14ac:dyDescent="0.25">
      <c r="B35" s="11" t="s">
        <v>65</v>
      </c>
      <c r="C35" s="11" t="s">
        <v>66</v>
      </c>
    </row>
    <row r="36" spans="2:3" x14ac:dyDescent="0.25">
      <c r="B36" s="2" t="s">
        <v>65</v>
      </c>
      <c r="C36" s="2" t="s">
        <v>67</v>
      </c>
    </row>
    <row r="37" spans="2:3" x14ac:dyDescent="0.25">
      <c r="B37" s="11" t="s">
        <v>65</v>
      </c>
      <c r="C37" s="11" t="s">
        <v>68</v>
      </c>
    </row>
    <row r="38" spans="2:3" x14ac:dyDescent="0.25">
      <c r="B38" s="2" t="s">
        <v>65</v>
      </c>
      <c r="C38" s="2" t="s">
        <v>69</v>
      </c>
    </row>
    <row r="39" spans="2:3" x14ac:dyDescent="0.25">
      <c r="B39" s="11" t="s">
        <v>65</v>
      </c>
      <c r="C39" s="11" t="s">
        <v>70</v>
      </c>
    </row>
    <row r="40" spans="2:3" x14ac:dyDescent="0.25">
      <c r="B40" s="2" t="s">
        <v>65</v>
      </c>
      <c r="C40" s="2" t="s">
        <v>71</v>
      </c>
    </row>
    <row r="41" spans="2:3" x14ac:dyDescent="0.25">
      <c r="B41" s="11" t="s">
        <v>65</v>
      </c>
      <c r="C41" s="11" t="s">
        <v>72</v>
      </c>
    </row>
    <row r="42" spans="2:3" x14ac:dyDescent="0.25">
      <c r="B42" s="2" t="s">
        <v>65</v>
      </c>
      <c r="C42" s="2" t="s">
        <v>73</v>
      </c>
    </row>
    <row r="43" spans="2:3" x14ac:dyDescent="0.25">
      <c r="B43" s="11" t="s">
        <v>65</v>
      </c>
      <c r="C43" s="11" t="s">
        <v>74</v>
      </c>
    </row>
    <row r="44" spans="2:3" x14ac:dyDescent="0.25">
      <c r="B44" s="2" t="s">
        <v>65</v>
      </c>
      <c r="C44" s="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9"/>
  <sheetViews>
    <sheetView tabSelected="1" topLeftCell="A8" workbookViewId="0">
      <selection activeCell="O12" sqref="O12"/>
    </sheetView>
  </sheetViews>
  <sheetFormatPr baseColWidth="10" defaultColWidth="8.85546875" defaultRowHeight="11.45" customHeight="1" x14ac:dyDescent="0.25"/>
  <cols>
    <col min="1" max="1" width="3.7109375" customWidth="1"/>
    <col min="2" max="2" width="29.85546875" customWidth="1"/>
    <col min="3" max="12" width="10" customWidth="1"/>
  </cols>
  <sheetData>
    <row r="1" spans="2:12" ht="15" x14ac:dyDescent="0.25">
      <c r="B1" s="3" t="s">
        <v>76</v>
      </c>
    </row>
    <row r="2" spans="2:12" ht="15" x14ac:dyDescent="0.25">
      <c r="B2" s="2" t="s">
        <v>77</v>
      </c>
      <c r="C2" s="1" t="s">
        <v>0</v>
      </c>
    </row>
    <row r="3" spans="2:12" ht="15" x14ac:dyDescent="0.25">
      <c r="B3" s="2" t="s">
        <v>78</v>
      </c>
      <c r="C3" s="2" t="s">
        <v>6</v>
      </c>
    </row>
    <row r="4" spans="2:12" ht="11.45" customHeight="1" x14ac:dyDescent="0.25">
      <c r="C4" s="20">
        <f>CI!C11+FBCF!C11+Rémunérations!C11+'autres impots'!C11+subventions!C11+'D41'!C11+'Feuille 8'!B12+'Feuille 9'!B11+'autres transferts'!C11+'Feuille 12'!B12+'transferts en capital'!C11</f>
        <v>48.2</v>
      </c>
      <c r="D4" s="20">
        <f>CI!D11+FBCF!D11+Rémunérations!D11+'autres impots'!D11+subventions!D11+'D41'!D11+'Feuille 8'!C12+'Feuille 9'!C11+'autres transferts'!D11+'Feuille 12'!C12+'transferts en capital'!D11</f>
        <v>47.5</v>
      </c>
      <c r="E4" s="20">
        <f>CI!E11+FBCF!E11+Rémunérations!E11+'autres impots'!E11+subventions!E11+'D41'!E11+'Feuille 8'!D12+'Feuille 9'!D11+'autres transferts'!E11+'Feuille 12'!D12+'transferts en capital'!E11</f>
        <v>46.9</v>
      </c>
      <c r="F4" s="20">
        <f>CI!F11+FBCF!F11+Rémunérations!F11+'autres impots'!F11+subventions!F11+'D41'!F11+'Feuille 8'!E12+'Feuille 9'!E11+'autres transferts'!F11+'Feuille 12'!E12+'transferts en capital'!F11</f>
        <v>46.699999999999996</v>
      </c>
      <c r="G4" s="20">
        <f>CI!G11+FBCF!G11+Rémunérations!G11+'autres impots'!G11+subventions!G11+'D41'!G11+'Feuille 8'!F12+'Feuille 9'!F11+'autres transferts'!G11+'Feuille 12'!F12+'transferts en capital'!G11</f>
        <v>46.6</v>
      </c>
      <c r="H4" s="20">
        <f>CI!H11+FBCF!H11+Rémunérations!H11+'autres impots'!H11+subventions!H11+'D41'!H11+'Feuille 8'!G12+'Feuille 9'!G11+'autres transferts'!H11+'Feuille 12'!G12+'transferts en capital'!H11</f>
        <v>52.8</v>
      </c>
      <c r="I4" s="20">
        <f>CI!I11+FBCF!I11+Rémunérations!I11+'autres impots'!I11+subventions!I11+'D41'!I11+'Feuille 8'!H12+'Feuille 9'!H11+'autres transferts'!I11+'Feuille 12'!H12+'transferts en capital'!I11</f>
        <v>51.2</v>
      </c>
      <c r="J4" s="20">
        <f>CI!J11+FBCF!J11+Rémunérations!J11+'autres impots'!J11+subventions!J11+'D41'!J11+'Feuille 8'!I12+'Feuille 9'!I11+'autres transferts'!J11+'Feuille 12'!I12+'transferts en capital'!J11</f>
        <v>49.1</v>
      </c>
      <c r="K4" s="20">
        <f>CI!K11+FBCF!K11+Rémunérations!K11+'autres impots'!K11+subventions!K11+'D41'!K11+'Feuille 8'!J12+'Feuille 9'!J11+'autres transferts'!K11+'Feuille 12'!J12+'transferts en capital'!K11</f>
        <v>49.1</v>
      </c>
      <c r="L4" s="20">
        <f>CI!L11+FBCF!L11+Rémunérations!L11+'autres impots'!L11+subventions!L11+'D41'!L11+'Feuille 8'!K12+'Feuille 9'!K11+'autres transferts'!L11+'Feuille 12'!K12+'transferts en capital'!L11</f>
        <v>49.2</v>
      </c>
    </row>
    <row r="5" spans="2:12" ht="15" x14ac:dyDescent="0.25">
      <c r="B5" s="1" t="s">
        <v>11</v>
      </c>
      <c r="D5" s="2" t="s">
        <v>16</v>
      </c>
    </row>
    <row r="6" spans="2:12" ht="15" x14ac:dyDescent="0.25">
      <c r="B6" s="1" t="s">
        <v>12</v>
      </c>
      <c r="D6" s="2" t="s">
        <v>17</v>
      </c>
    </row>
    <row r="7" spans="2:12" ht="15" x14ac:dyDescent="0.25">
      <c r="B7" s="1" t="s">
        <v>13</v>
      </c>
      <c r="D7" s="2" t="s">
        <v>18</v>
      </c>
    </row>
    <row r="8" spans="2:12" ht="15" x14ac:dyDescent="0.25">
      <c r="B8" s="1" t="s">
        <v>14</v>
      </c>
      <c r="D8" s="2" t="s">
        <v>23</v>
      </c>
    </row>
    <row r="10" spans="2:12" ht="18" customHeight="1" x14ac:dyDescent="0.25">
      <c r="B10" s="27"/>
      <c r="C10" s="84" t="s">
        <v>66</v>
      </c>
      <c r="D10" s="85" t="s">
        <v>67</v>
      </c>
      <c r="E10" s="85" t="s">
        <v>68</v>
      </c>
      <c r="F10" s="85" t="s">
        <v>69</v>
      </c>
      <c r="G10" s="85" t="s">
        <v>70</v>
      </c>
      <c r="H10" s="85" t="s">
        <v>71</v>
      </c>
      <c r="I10" s="85" t="s">
        <v>72</v>
      </c>
      <c r="J10" s="85" t="s">
        <v>73</v>
      </c>
      <c r="K10" s="85" t="s">
        <v>74</v>
      </c>
      <c r="L10" s="86" t="s">
        <v>75</v>
      </c>
    </row>
    <row r="11" spans="2:12" ht="18" customHeight="1" x14ac:dyDescent="0.25">
      <c r="B11" s="80" t="s">
        <v>86</v>
      </c>
      <c r="C11" s="87">
        <v>48.3</v>
      </c>
      <c r="D11" s="32">
        <v>47.5</v>
      </c>
      <c r="E11" s="33">
        <v>47</v>
      </c>
      <c r="F11" s="32">
        <v>46.7</v>
      </c>
      <c r="G11" s="32">
        <v>46.6</v>
      </c>
      <c r="H11" s="32">
        <v>52.9</v>
      </c>
      <c r="I11" s="32">
        <v>51.1</v>
      </c>
      <c r="J11" s="32">
        <v>49.2</v>
      </c>
      <c r="K11" s="33">
        <v>49</v>
      </c>
      <c r="L11" s="34">
        <v>49.2</v>
      </c>
    </row>
    <row r="12" spans="2:12" ht="18" customHeight="1" x14ac:dyDescent="0.25">
      <c r="B12" s="81" t="s">
        <v>85</v>
      </c>
      <c r="C12" s="88">
        <v>48.6</v>
      </c>
      <c r="D12" s="36">
        <v>47.9</v>
      </c>
      <c r="E12" s="36">
        <v>47.4</v>
      </c>
      <c r="F12" s="37">
        <v>47</v>
      </c>
      <c r="G12" s="37">
        <v>47</v>
      </c>
      <c r="H12" s="36">
        <v>53.6</v>
      </c>
      <c r="I12" s="37">
        <v>52</v>
      </c>
      <c r="J12" s="37">
        <v>50</v>
      </c>
      <c r="K12" s="36">
        <v>49.5</v>
      </c>
      <c r="L12" s="38">
        <v>49.6</v>
      </c>
    </row>
    <row r="13" spans="2:12" ht="18" customHeight="1" x14ac:dyDescent="0.25">
      <c r="B13" s="81" t="s">
        <v>53</v>
      </c>
      <c r="C13" s="89">
        <v>53.9</v>
      </c>
      <c r="D13" s="39">
        <v>53.4</v>
      </c>
      <c r="E13" s="39">
        <v>52.3</v>
      </c>
      <c r="F13" s="39">
        <v>52.5</v>
      </c>
      <c r="G13" s="39">
        <v>51.8</v>
      </c>
      <c r="H13" s="39">
        <v>58.5</v>
      </c>
      <c r="I13" s="39">
        <v>54.9</v>
      </c>
      <c r="J13" s="39">
        <v>52.3</v>
      </c>
      <c r="K13" s="39">
        <v>53.3</v>
      </c>
      <c r="L13" s="40">
        <v>54.5</v>
      </c>
    </row>
    <row r="14" spans="2:12" ht="18" customHeight="1" x14ac:dyDescent="0.25">
      <c r="B14" s="81" t="s">
        <v>54</v>
      </c>
      <c r="C14" s="88">
        <v>54.4</v>
      </c>
      <c r="D14" s="36">
        <v>52.4</v>
      </c>
      <c r="E14" s="36">
        <v>50.6</v>
      </c>
      <c r="F14" s="36">
        <v>50.8</v>
      </c>
      <c r="G14" s="36">
        <v>49.8</v>
      </c>
      <c r="H14" s="36">
        <v>53.3</v>
      </c>
      <c r="I14" s="36">
        <v>49.4</v>
      </c>
      <c r="J14" s="36">
        <v>44.9</v>
      </c>
      <c r="K14" s="36">
        <v>46.8</v>
      </c>
      <c r="L14" s="38">
        <v>46.5</v>
      </c>
    </row>
    <row r="15" spans="2:12" ht="18" customHeight="1" x14ac:dyDescent="0.25">
      <c r="B15" s="81" t="s">
        <v>55</v>
      </c>
      <c r="C15" s="89">
        <v>44.5</v>
      </c>
      <c r="D15" s="39">
        <v>44.7</v>
      </c>
      <c r="E15" s="39">
        <v>44.6</v>
      </c>
      <c r="F15" s="39">
        <v>44.7</v>
      </c>
      <c r="G15" s="39">
        <v>45.6</v>
      </c>
      <c r="H15" s="39">
        <v>51.1</v>
      </c>
      <c r="I15" s="39">
        <v>50.7</v>
      </c>
      <c r="J15" s="41">
        <v>49</v>
      </c>
      <c r="K15" s="39">
        <v>48.4</v>
      </c>
      <c r="L15" s="40">
        <v>49.5</v>
      </c>
    </row>
    <row r="16" spans="2:12" ht="18" customHeight="1" x14ac:dyDescent="0.25">
      <c r="B16" s="81" t="s">
        <v>87</v>
      </c>
      <c r="C16" s="90">
        <f>CI!C16+FBCF!C16+Rémunérations!C16+'autres impots'!C15+subventions!C15+'D41'!C15+'transferts en nature marchand'!C16+'autres transferts'!C15+'transferts en capital'!C15+'prestations sociales en espèce'!C15</f>
        <v>45.011346267795012</v>
      </c>
      <c r="D16" s="37">
        <f>CI!D16+FBCF!D16+Rémunérations!D16+'autres impots'!D15+subventions!D15+'D41'!D15+'transferts en nature marchand'!D16+'autres transferts'!D15+'transferts en capital'!D15+'prestations sociales en espèce'!D15</f>
        <v>45.079946520001826</v>
      </c>
      <c r="E16" s="37">
        <f>CI!E16+FBCF!E16+Rémunérations!E16+'autres impots'!E15+subventions!E15+'D41'!E15+'transferts en nature marchand'!E16+'autres transferts'!E15+'transferts en capital'!E15+'prestations sociales en espèce'!E15</f>
        <v>44.914561904617216</v>
      </c>
      <c r="F16" s="37">
        <f>CI!F16+FBCF!F16+Rémunérations!F16+'autres impots'!F15+subventions!F15+'D41'!F15+'transferts en nature marchand'!F16+'autres transferts'!F15+'transferts en capital'!F15+'prestations sociales en espèce'!F15</f>
        <v>45.17959403819566</v>
      </c>
      <c r="G16" s="37">
        <f>CI!G16+FBCF!G16+Rémunérations!G16+'autres impots'!G15+subventions!G15+'D41'!G15+'transferts en nature marchand'!G16+'autres transferts'!G15+'transferts en capital'!G15+'prestations sociales en espèce'!G15</f>
        <v>46.091058053145751</v>
      </c>
      <c r="H16" s="37">
        <f>CI!H16+FBCF!H16+Rémunérations!H16+'autres impots'!H15+subventions!H15+'D41'!H15+'transferts en nature marchand'!H16+'autres transferts'!H15+'transferts en capital'!H15+'prestations sociales en espèce'!H15</f>
        <v>51.636143058995117</v>
      </c>
      <c r="I16" s="37">
        <f>CI!I16+FBCF!I16+Rémunérations!I16+'autres impots'!I15+subventions!I15+'D41'!I15+'transferts en nature marchand'!I16+'autres transferts'!I15+'transferts en capital'!I15+'prestations sociales en espèce'!I15</f>
        <v>51.347125450097998</v>
      </c>
      <c r="J16" s="37">
        <f>CI!J16+FBCF!J16+Rémunérations!J16+'autres impots'!J15+subventions!J15+'D41'!J15+'transferts en nature marchand'!J16+'autres transferts'!J15+'transferts en capital'!J15+'prestations sociales en espèce'!J15</f>
        <v>49.459090840030996</v>
      </c>
      <c r="K16" s="37">
        <f>CI!K16+FBCF!K16+Rémunérations!K16+'autres impots'!K15+subventions!K15+'D41'!K15+'transferts en nature marchand'!K16+'autres transferts'!K15+'transferts en capital'!K15+'prestations sociales en espèce'!K15</f>
        <v>48.936644433978032</v>
      </c>
      <c r="L16" s="42">
        <f>CI!L16+FBCF!L16+Rémunérations!L16+'autres impots'!L15+subventions!L15+'D41'!L15+'transferts en nature marchand'!L16+'autres transferts'!L15+'transferts en capital'!L15+'prestations sociales en espèce'!L15</f>
        <v>50.108385876418666</v>
      </c>
    </row>
    <row r="17" spans="2:16" ht="18" customHeight="1" x14ac:dyDescent="0.25">
      <c r="B17" s="81" t="s">
        <v>56</v>
      </c>
      <c r="C17" s="88">
        <v>54.8</v>
      </c>
      <c r="D17" s="36">
        <v>50.3</v>
      </c>
      <c r="E17" s="36">
        <v>48.6</v>
      </c>
      <c r="F17" s="36">
        <v>48.6</v>
      </c>
      <c r="G17" s="36">
        <v>47.7</v>
      </c>
      <c r="H17" s="36">
        <v>59.3</v>
      </c>
      <c r="I17" s="36">
        <v>56.7</v>
      </c>
      <c r="J17" s="36">
        <v>52.8</v>
      </c>
      <c r="K17" s="36">
        <v>49.5</v>
      </c>
      <c r="L17" s="42">
        <v>48</v>
      </c>
    </row>
    <row r="18" spans="2:16" ht="18" customHeight="1" x14ac:dyDescent="0.25">
      <c r="B18" s="81" t="s">
        <v>57</v>
      </c>
      <c r="C18" s="89">
        <v>43.7</v>
      </c>
      <c r="D18" s="39">
        <v>42.1</v>
      </c>
      <c r="E18" s="41">
        <v>41</v>
      </c>
      <c r="F18" s="39">
        <v>41.5</v>
      </c>
      <c r="G18" s="41">
        <v>42</v>
      </c>
      <c r="H18" s="39">
        <v>51.4</v>
      </c>
      <c r="I18" s="39">
        <v>49.5</v>
      </c>
      <c r="J18" s="39">
        <v>46.4</v>
      </c>
      <c r="K18" s="39">
        <v>45.4</v>
      </c>
      <c r="L18" s="40">
        <v>45.4</v>
      </c>
    </row>
    <row r="19" spans="2:16" ht="18" customHeight="1" x14ac:dyDescent="0.25">
      <c r="B19" s="82" t="s">
        <v>58</v>
      </c>
      <c r="C19" s="74">
        <v>57.6</v>
      </c>
      <c r="D19" s="44">
        <v>57.4</v>
      </c>
      <c r="E19" s="44">
        <v>57.7</v>
      </c>
      <c r="F19" s="44">
        <v>56.4</v>
      </c>
      <c r="G19" s="44">
        <v>55.3</v>
      </c>
      <c r="H19" s="44">
        <v>61.7</v>
      </c>
      <c r="I19" s="44">
        <v>59.5</v>
      </c>
      <c r="J19" s="44">
        <v>58.4</v>
      </c>
      <c r="K19" s="44">
        <v>56.9</v>
      </c>
      <c r="L19" s="45">
        <v>57.1</v>
      </c>
    </row>
    <row r="20" spans="2:16" ht="18" customHeight="1" x14ac:dyDescent="0.25">
      <c r="B20" s="81" t="s">
        <v>59</v>
      </c>
      <c r="C20" s="89">
        <v>50.2</v>
      </c>
      <c r="D20" s="41">
        <v>49</v>
      </c>
      <c r="E20" s="39">
        <v>48.8</v>
      </c>
      <c r="F20" s="39">
        <v>48.3</v>
      </c>
      <c r="G20" s="39">
        <v>48.4</v>
      </c>
      <c r="H20" s="39">
        <v>56.8</v>
      </c>
      <c r="I20" s="41">
        <v>56</v>
      </c>
      <c r="J20" s="39">
        <v>54.9</v>
      </c>
      <c r="K20" s="41">
        <v>54</v>
      </c>
      <c r="L20" s="40">
        <v>50.6</v>
      </c>
    </row>
    <row r="21" spans="2:16" ht="18" customHeight="1" x14ac:dyDescent="0.25">
      <c r="B21" s="81" t="s">
        <v>60</v>
      </c>
      <c r="C21" s="88">
        <v>45.3</v>
      </c>
      <c r="D21" s="36">
        <v>43.9</v>
      </c>
      <c r="E21" s="36">
        <v>42.8</v>
      </c>
      <c r="F21" s="36">
        <v>42.4</v>
      </c>
      <c r="G21" s="36">
        <v>42.1</v>
      </c>
      <c r="H21" s="36">
        <v>47.8</v>
      </c>
      <c r="I21" s="36">
        <v>45.9</v>
      </c>
      <c r="J21" s="36">
        <v>43.2</v>
      </c>
      <c r="K21" s="36">
        <v>43.2</v>
      </c>
      <c r="L21" s="38">
        <v>43.9</v>
      </c>
    </row>
    <row r="22" spans="2:16" ht="18" customHeight="1" x14ac:dyDescent="0.25">
      <c r="B22" s="81" t="s">
        <v>88</v>
      </c>
      <c r="C22" s="90">
        <f>CI!C22+FBCF!C22+Rémunérations!C22+'autres impots'!C20+subventions!C20+'D41'!C20+'transferts en nature marchand'!C22+'autres transferts'!C20+'transferts en capital'!C20+'prestations sociales en espèce'!C20</f>
        <v>45.739894724691304</v>
      </c>
      <c r="D22" s="37">
        <f>CI!D22+FBCF!D22+Rémunérations!D22+'autres impots'!D20+subventions!D20+'D41'!D20+'transferts en nature marchand'!D22+'autres transferts'!D20+'transferts en capital'!D20+'prestations sociales en espèce'!D20</f>
        <v>44.290181009135779</v>
      </c>
      <c r="E22" s="37">
        <f>CI!E22+FBCF!E22+Rémunérations!E22+'autres impots'!E20+subventions!E20+'D41'!E20+'transferts en nature marchand'!E22+'autres transferts'!E20+'transferts en capital'!E20+'prestations sociales en espèce'!E20</f>
        <v>43.381184205344965</v>
      </c>
      <c r="F22" s="37">
        <f>CI!F22+FBCF!F22+Rémunérations!F22+'autres impots'!F20+subventions!F20+'D41'!F20+'transferts en nature marchand'!F22+'autres transferts'!F20+'transferts en capital'!F20+'prestations sociales en espèce'!F20</f>
        <v>42.925273747073646</v>
      </c>
      <c r="G22" s="37">
        <f>CI!G22+FBCF!G22+Rémunérations!G22+'autres impots'!G20+subventions!G20+'D41'!G20+'transferts en nature marchand'!G22+'autres transferts'!G20+'transferts en capital'!G20+'prestations sociales en espèce'!G20</f>
        <v>42.610870228656943</v>
      </c>
      <c r="H22" s="37">
        <f>CI!H22+FBCF!H22+Rémunérations!H22+'autres impots'!H20+subventions!H20+'D41'!H20+'transferts en nature marchand'!H22+'autres transferts'!H20+'transferts en capital'!H20+'prestations sociales en espèce'!H20</f>
        <v>48.358678360362831</v>
      </c>
      <c r="I22" s="37">
        <f>CI!I22+FBCF!I22+Rémunérations!I22+'autres impots'!I20+subventions!I20+'D41'!I20+'transferts en nature marchand'!I22+'autres transferts'!I20+'transferts en capital'!I20+'prestations sociales en espèce'!I20</f>
        <v>46.354258111939522</v>
      </c>
      <c r="J22" s="37">
        <f>CI!J22+FBCF!J22+Rémunérations!J22+'autres impots'!J20+subventions!J20+'D41'!J20+'transferts en nature marchand'!J22+'autres transferts'!J20+'transferts en capital'!J20+'prestations sociales en espèce'!J20</f>
        <v>43.300220489789425</v>
      </c>
      <c r="K22" s="37">
        <f>CI!K22+FBCF!K22+Rémunérations!K22+'autres impots'!K20+subventions!K20+'D41'!K20+'transferts en nature marchand'!K22+'autres transferts'!K20+'transferts en capital'!K20+'prestations sociales en espèce'!K20</f>
        <v>43.396662559608004</v>
      </c>
      <c r="L22" s="42">
        <f>CI!L22+FBCF!L22+Rémunérations!L22+'autres impots'!L20+subventions!L20+'D41'!L20+'transferts en nature marchand'!L22+'autres transferts'!L20+'transferts en capital'!L20+'prestations sociales en espèce'!L20</f>
        <v>44.335417676862825</v>
      </c>
    </row>
    <row r="23" spans="2:16" ht="18" customHeight="1" x14ac:dyDescent="0.25">
      <c r="B23" s="81" t="s">
        <v>61</v>
      </c>
      <c r="C23" s="89">
        <v>41.5</v>
      </c>
      <c r="D23" s="39">
        <v>41.1</v>
      </c>
      <c r="E23" s="39">
        <v>41.1</v>
      </c>
      <c r="F23" s="41">
        <v>41</v>
      </c>
      <c r="G23" s="39">
        <v>41.4</v>
      </c>
      <c r="H23" s="39">
        <v>47.7</v>
      </c>
      <c r="I23" s="39">
        <v>43.6</v>
      </c>
      <c r="J23" s="39">
        <v>43.2</v>
      </c>
      <c r="K23" s="39">
        <v>46.9</v>
      </c>
      <c r="L23" s="40">
        <v>49.4</v>
      </c>
    </row>
    <row r="24" spans="2:16" ht="18" customHeight="1" x14ac:dyDescent="0.25">
      <c r="B24" s="81" t="s">
        <v>62</v>
      </c>
      <c r="C24" s="88">
        <v>48.3</v>
      </c>
      <c r="D24" s="36">
        <v>44.9</v>
      </c>
      <c r="E24" s="36">
        <v>45.5</v>
      </c>
      <c r="F24" s="36">
        <v>43.3</v>
      </c>
      <c r="G24" s="36">
        <v>42.5</v>
      </c>
      <c r="H24" s="36">
        <v>49.1</v>
      </c>
      <c r="I24" s="36">
        <v>47.3</v>
      </c>
      <c r="J24" s="36">
        <v>43.9</v>
      </c>
      <c r="K24" s="36">
        <v>42.3</v>
      </c>
      <c r="L24" s="38">
        <v>42.8</v>
      </c>
    </row>
    <row r="25" spans="2:16" ht="18" customHeight="1" x14ac:dyDescent="0.25">
      <c r="B25" s="81" t="s">
        <v>63</v>
      </c>
      <c r="C25" s="89">
        <v>55.7</v>
      </c>
      <c r="D25" s="39">
        <v>55.1</v>
      </c>
      <c r="E25" s="39">
        <v>52.8</v>
      </c>
      <c r="F25" s="39">
        <v>52.7</v>
      </c>
      <c r="G25" s="39">
        <v>52.6</v>
      </c>
      <c r="H25" s="39">
        <v>56.5</v>
      </c>
      <c r="I25" s="39">
        <v>55.1</v>
      </c>
      <c r="J25" s="39">
        <v>52.6</v>
      </c>
      <c r="K25" s="39">
        <v>55.9</v>
      </c>
      <c r="L25" s="40">
        <v>57.6</v>
      </c>
    </row>
    <row r="26" spans="2:16" ht="18" customHeight="1" x14ac:dyDescent="0.25">
      <c r="B26" s="83" t="s">
        <v>64</v>
      </c>
      <c r="C26" s="91">
        <v>50.3</v>
      </c>
      <c r="D26" s="47">
        <v>50.4</v>
      </c>
      <c r="E26" s="47">
        <v>50.2</v>
      </c>
      <c r="F26" s="47">
        <v>50.7</v>
      </c>
      <c r="G26" s="47">
        <v>49.7</v>
      </c>
      <c r="H26" s="48">
        <v>53</v>
      </c>
      <c r="I26" s="48">
        <v>50</v>
      </c>
      <c r="J26" s="47">
        <v>48.9</v>
      </c>
      <c r="K26" s="47">
        <v>49.4</v>
      </c>
      <c r="L26" s="49">
        <v>50</v>
      </c>
      <c r="P26">
        <v>1</v>
      </c>
    </row>
    <row r="27" spans="2:16" ht="16.149999999999999" customHeight="1" x14ac:dyDescent="0.25">
      <c r="B27" s="21" t="s">
        <v>96</v>
      </c>
    </row>
    <row r="28" spans="2:16" ht="15" x14ac:dyDescent="0.25">
      <c r="B28" s="1"/>
    </row>
    <row r="29" spans="2:16" ht="15" x14ac:dyDescent="0.25">
      <c r="B29" s="1" t="s">
        <v>83</v>
      </c>
      <c r="C29" s="2" t="s">
        <v>84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"/>
  <sheetViews>
    <sheetView topLeftCell="A9" workbookViewId="0">
      <selection activeCell="O20" sqref="O20"/>
    </sheetView>
  </sheetViews>
  <sheetFormatPr baseColWidth="10" defaultColWidth="8.85546875" defaultRowHeight="11.45" customHeight="1" x14ac:dyDescent="0.25"/>
  <cols>
    <col min="1" max="1" width="3.42578125" customWidth="1"/>
    <col min="2" max="2" width="29.85546875" customWidth="1"/>
    <col min="3" max="12" width="10" customWidth="1"/>
    <col min="15" max="15" width="13.28515625" bestFit="1" customWidth="1"/>
  </cols>
  <sheetData>
    <row r="1" spans="2:12" ht="15" x14ac:dyDescent="0.25">
      <c r="B1" s="3" t="s">
        <v>76</v>
      </c>
    </row>
    <row r="2" spans="2:12" ht="15" x14ac:dyDescent="0.25">
      <c r="B2" s="2" t="s">
        <v>77</v>
      </c>
      <c r="C2" s="1" t="s">
        <v>0</v>
      </c>
    </row>
    <row r="3" spans="2:12" ht="15" x14ac:dyDescent="0.25">
      <c r="B3" s="2" t="s">
        <v>78</v>
      </c>
      <c r="C3" s="2" t="s">
        <v>6</v>
      </c>
    </row>
    <row r="5" spans="2:12" ht="15" x14ac:dyDescent="0.25">
      <c r="B5" s="1" t="s">
        <v>11</v>
      </c>
      <c r="D5" s="2" t="s">
        <v>16</v>
      </c>
    </row>
    <row r="6" spans="2:12" ht="15" x14ac:dyDescent="0.25">
      <c r="B6" s="1" t="s">
        <v>12</v>
      </c>
      <c r="D6" s="2" t="s">
        <v>17</v>
      </c>
    </row>
    <row r="7" spans="2:12" ht="15" x14ac:dyDescent="0.25">
      <c r="B7" s="1" t="s">
        <v>13</v>
      </c>
      <c r="D7" s="2" t="s">
        <v>18</v>
      </c>
    </row>
    <row r="8" spans="2:12" ht="15" x14ac:dyDescent="0.25">
      <c r="B8" s="1" t="s">
        <v>14</v>
      </c>
      <c r="D8" s="2" t="s">
        <v>19</v>
      </c>
    </row>
    <row r="10" spans="2:12" ht="18" customHeight="1" x14ac:dyDescent="0.25">
      <c r="B10" s="27"/>
      <c r="C10" s="28" t="s">
        <v>66</v>
      </c>
      <c r="D10" s="29" t="s">
        <v>67</v>
      </c>
      <c r="E10" s="29" t="s">
        <v>68</v>
      </c>
      <c r="F10" s="29" t="s">
        <v>69</v>
      </c>
      <c r="G10" s="29" t="s">
        <v>70</v>
      </c>
      <c r="H10" s="29" t="s">
        <v>71</v>
      </c>
      <c r="I10" s="29" t="s">
        <v>72</v>
      </c>
      <c r="J10" s="29" t="s">
        <v>73</v>
      </c>
      <c r="K10" s="29" t="s">
        <v>74</v>
      </c>
      <c r="L10" s="30" t="s">
        <v>75</v>
      </c>
    </row>
    <row r="11" spans="2:12" ht="18" customHeight="1" x14ac:dyDescent="0.25">
      <c r="B11" s="31" t="s">
        <v>86</v>
      </c>
      <c r="C11" s="63">
        <v>5.7</v>
      </c>
      <c r="D11" s="63">
        <v>5.7</v>
      </c>
      <c r="E11" s="64">
        <v>5.6</v>
      </c>
      <c r="F11" s="63">
        <v>5.6</v>
      </c>
      <c r="G11" s="63">
        <v>5.7</v>
      </c>
      <c r="H11" s="63">
        <v>6.2</v>
      </c>
      <c r="I11" s="63">
        <v>6.2</v>
      </c>
      <c r="J11" s="63">
        <v>6.1</v>
      </c>
      <c r="K11" s="64">
        <v>6.1</v>
      </c>
      <c r="L11" s="65">
        <v>6.2</v>
      </c>
    </row>
    <row r="12" spans="2:12" ht="18" customHeight="1" x14ac:dyDescent="0.25">
      <c r="B12" s="35" t="s">
        <v>85</v>
      </c>
      <c r="C12" s="67">
        <v>5.5</v>
      </c>
      <c r="D12" s="67">
        <v>5.5</v>
      </c>
      <c r="E12" s="67">
        <v>5.4</v>
      </c>
      <c r="F12" s="68">
        <v>5.4</v>
      </c>
      <c r="G12" s="68">
        <v>5.5</v>
      </c>
      <c r="H12" s="67">
        <v>6</v>
      </c>
      <c r="I12" s="68">
        <v>6</v>
      </c>
      <c r="J12" s="68">
        <v>5.9</v>
      </c>
      <c r="K12" s="67">
        <v>5.9</v>
      </c>
      <c r="L12" s="69">
        <v>6</v>
      </c>
    </row>
    <row r="13" spans="2:12" ht="18" customHeight="1" x14ac:dyDescent="0.25">
      <c r="B13" s="35" t="s">
        <v>53</v>
      </c>
      <c r="C13" s="67">
        <v>4.0999999999999996</v>
      </c>
      <c r="D13" s="67">
        <v>4.0999999999999996</v>
      </c>
      <c r="E13" s="67">
        <v>4</v>
      </c>
      <c r="F13" s="67">
        <v>4.2</v>
      </c>
      <c r="G13" s="67">
        <v>4.0999999999999996</v>
      </c>
      <c r="H13" s="67">
        <v>4.3</v>
      </c>
      <c r="I13" s="67">
        <v>4.2</v>
      </c>
      <c r="J13" s="67">
        <v>4.2</v>
      </c>
      <c r="K13" s="67">
        <v>4.2</v>
      </c>
      <c r="L13" s="69">
        <v>4.3</v>
      </c>
    </row>
    <row r="14" spans="2:12" ht="18" customHeight="1" x14ac:dyDescent="0.25">
      <c r="B14" s="35" t="s">
        <v>54</v>
      </c>
      <c r="C14" s="67">
        <v>9</v>
      </c>
      <c r="D14" s="67">
        <v>8.9</v>
      </c>
      <c r="E14" s="67">
        <v>8.6999999999999993</v>
      </c>
      <c r="F14" s="67">
        <v>8.6999999999999993</v>
      </c>
      <c r="G14" s="67">
        <v>8.6</v>
      </c>
      <c r="H14" s="67">
        <v>8.9</v>
      </c>
      <c r="I14" s="67">
        <v>8.5</v>
      </c>
      <c r="J14" s="67">
        <v>7.9</v>
      </c>
      <c r="K14" s="67">
        <v>8.1</v>
      </c>
      <c r="L14" s="69">
        <v>8.1</v>
      </c>
    </row>
    <row r="15" spans="2:12" ht="18" customHeight="1" x14ac:dyDescent="0.25">
      <c r="B15" s="35" t="s">
        <v>55</v>
      </c>
      <c r="C15" s="67">
        <v>5.3</v>
      </c>
      <c r="D15" s="67">
        <v>5.4</v>
      </c>
      <c r="E15" s="67">
        <v>5.4</v>
      </c>
      <c r="F15" s="67">
        <v>5.5</v>
      </c>
      <c r="G15" s="67">
        <v>5.6</v>
      </c>
      <c r="H15" s="67">
        <v>6.6</v>
      </c>
      <c r="I15" s="67">
        <v>6.6</v>
      </c>
      <c r="J15" s="68">
        <v>6.4</v>
      </c>
      <c r="K15" s="67">
        <v>6.3</v>
      </c>
      <c r="L15" s="69">
        <v>6.6</v>
      </c>
    </row>
    <row r="16" spans="2:12" ht="18" customHeight="1" x14ac:dyDescent="0.25">
      <c r="B16" s="35" t="s">
        <v>87</v>
      </c>
      <c r="C16" s="71">
        <f>C15*7/6.1</f>
        <v>6.0819672131147549</v>
      </c>
      <c r="D16" s="71">
        <f t="shared" ref="D16:L16" si="0">D15*7/6.1</f>
        <v>6.1967213114754109</v>
      </c>
      <c r="E16" s="71">
        <f t="shared" si="0"/>
        <v>6.1967213114754109</v>
      </c>
      <c r="F16" s="71">
        <f t="shared" si="0"/>
        <v>6.3114754098360661</v>
      </c>
      <c r="G16" s="71">
        <f t="shared" si="0"/>
        <v>6.4262295081967213</v>
      </c>
      <c r="H16" s="71">
        <f t="shared" si="0"/>
        <v>7.5737704918032787</v>
      </c>
      <c r="I16" s="71">
        <f t="shared" si="0"/>
        <v>7.5737704918032787</v>
      </c>
      <c r="J16" s="71">
        <f t="shared" si="0"/>
        <v>7.3442622950819683</v>
      </c>
      <c r="K16" s="71">
        <f t="shared" si="0"/>
        <v>7.2295081967213122</v>
      </c>
      <c r="L16" s="72">
        <f t="shared" si="0"/>
        <v>7.5737704918032787</v>
      </c>
    </row>
    <row r="17" spans="2:15" ht="18" customHeight="1" x14ac:dyDescent="0.25">
      <c r="B17" s="35" t="s">
        <v>56</v>
      </c>
      <c r="C17" s="67">
        <v>5.0999999999999996</v>
      </c>
      <c r="D17" s="67">
        <v>5.3</v>
      </c>
      <c r="E17" s="67">
        <v>5.3</v>
      </c>
      <c r="F17" s="67">
        <v>4.8</v>
      </c>
      <c r="G17" s="67">
        <v>4.7</v>
      </c>
      <c r="H17" s="67">
        <v>5.4</v>
      </c>
      <c r="I17" s="67">
        <v>5.7</v>
      </c>
      <c r="J17" s="67">
        <v>5.6</v>
      </c>
      <c r="K17" s="67">
        <v>5.5</v>
      </c>
      <c r="L17" s="73">
        <v>5.2</v>
      </c>
    </row>
    <row r="18" spans="2:15" ht="18" customHeight="1" x14ac:dyDescent="0.25">
      <c r="B18" s="35" t="s">
        <v>57</v>
      </c>
      <c r="C18" s="67">
        <v>5.4</v>
      </c>
      <c r="D18" s="67">
        <v>5.2</v>
      </c>
      <c r="E18" s="68">
        <v>5.0999999999999996</v>
      </c>
      <c r="F18" s="67">
        <v>5.0999999999999996</v>
      </c>
      <c r="G18" s="68">
        <v>5.0999999999999996</v>
      </c>
      <c r="H18" s="67">
        <v>5.9</v>
      </c>
      <c r="I18" s="67">
        <v>5.8</v>
      </c>
      <c r="J18" s="67">
        <v>5.8</v>
      </c>
      <c r="K18" s="67">
        <v>5.7</v>
      </c>
      <c r="L18" s="69">
        <v>5.6</v>
      </c>
    </row>
    <row r="19" spans="2:15" ht="18" customHeight="1" x14ac:dyDescent="0.25">
      <c r="B19" s="43" t="s">
        <v>58</v>
      </c>
      <c r="C19" s="44">
        <v>5.3</v>
      </c>
      <c r="D19" s="44">
        <v>5.2</v>
      </c>
      <c r="E19" s="44">
        <v>5.3</v>
      </c>
      <c r="F19" s="44">
        <v>5.2</v>
      </c>
      <c r="G19" s="44">
        <v>5.2</v>
      </c>
      <c r="H19" s="44">
        <v>5.5</v>
      </c>
      <c r="I19" s="44">
        <v>5.4</v>
      </c>
      <c r="J19" s="44">
        <v>5.5</v>
      </c>
      <c r="K19" s="44">
        <v>5.6</v>
      </c>
      <c r="L19" s="45">
        <v>5.5</v>
      </c>
      <c r="O19" s="93">
        <f>L19-L12</f>
        <v>-0.5</v>
      </c>
    </row>
    <row r="20" spans="2:15" ht="18" customHeight="1" x14ac:dyDescent="0.25">
      <c r="B20" s="35" t="s">
        <v>59</v>
      </c>
      <c r="C20" s="67">
        <v>5.6</v>
      </c>
      <c r="D20" s="68">
        <v>5.7</v>
      </c>
      <c r="E20" s="67">
        <v>5.7</v>
      </c>
      <c r="F20" s="67">
        <v>5.7</v>
      </c>
      <c r="G20" s="67">
        <v>5.6</v>
      </c>
      <c r="H20" s="67">
        <v>6.1</v>
      </c>
      <c r="I20" s="68">
        <v>6</v>
      </c>
      <c r="J20" s="67">
        <v>6</v>
      </c>
      <c r="K20" s="68">
        <v>5.6</v>
      </c>
      <c r="L20" s="69">
        <v>5.8</v>
      </c>
    </row>
    <row r="21" spans="2:15" ht="18" customHeight="1" x14ac:dyDescent="0.25">
      <c r="B21" s="35" t="s">
        <v>60</v>
      </c>
      <c r="C21" s="67">
        <v>6.2</v>
      </c>
      <c r="D21" s="67">
        <v>6</v>
      </c>
      <c r="E21" s="67">
        <v>5.9</v>
      </c>
      <c r="F21" s="67">
        <v>5.9</v>
      </c>
      <c r="G21" s="67">
        <v>5.9</v>
      </c>
      <c r="H21" s="67">
        <v>6.3</v>
      </c>
      <c r="I21" s="67">
        <v>6.4</v>
      </c>
      <c r="J21" s="67">
        <v>6.1</v>
      </c>
      <c r="K21" s="67">
        <v>6.3</v>
      </c>
      <c r="L21" s="69">
        <v>6.6</v>
      </c>
    </row>
    <row r="22" spans="2:15" ht="18" customHeight="1" x14ac:dyDescent="0.25">
      <c r="B22" s="35" t="s">
        <v>88</v>
      </c>
      <c r="C22" s="71">
        <f>C21*7.5/6.4</f>
        <v>7.265625</v>
      </c>
      <c r="D22" s="71">
        <f t="shared" ref="D22:L22" si="1">D21*7.5/6.4</f>
        <v>7.03125</v>
      </c>
      <c r="E22" s="71">
        <f t="shared" si="1"/>
        <v>6.9140625</v>
      </c>
      <c r="F22" s="71">
        <f t="shared" si="1"/>
        <v>6.9140625</v>
      </c>
      <c r="G22" s="71">
        <f t="shared" si="1"/>
        <v>6.9140625</v>
      </c>
      <c r="H22" s="71">
        <f t="shared" si="1"/>
        <v>7.3828125</v>
      </c>
      <c r="I22" s="71">
        <f t="shared" si="1"/>
        <v>7.5</v>
      </c>
      <c r="J22" s="71">
        <f t="shared" si="1"/>
        <v>7.1484375</v>
      </c>
      <c r="K22" s="71">
        <f t="shared" si="1"/>
        <v>7.3828125</v>
      </c>
      <c r="L22" s="72">
        <f t="shared" si="1"/>
        <v>7.734375</v>
      </c>
    </row>
    <row r="23" spans="2:15" ht="18" customHeight="1" x14ac:dyDescent="0.25">
      <c r="B23" s="35" t="s">
        <v>61</v>
      </c>
      <c r="C23" s="67">
        <v>5.6</v>
      </c>
      <c r="D23" s="67">
        <v>5.5</v>
      </c>
      <c r="E23" s="67">
        <v>5.5</v>
      </c>
      <c r="F23" s="68">
        <v>5.6</v>
      </c>
      <c r="G23" s="67">
        <v>5.6</v>
      </c>
      <c r="H23" s="67">
        <v>5.7</v>
      </c>
      <c r="I23" s="67">
        <v>5.8</v>
      </c>
      <c r="J23" s="67">
        <v>6.3</v>
      </c>
      <c r="K23" s="67">
        <v>6.6</v>
      </c>
      <c r="L23" s="69">
        <v>6.7</v>
      </c>
    </row>
    <row r="24" spans="2:15" ht="18" customHeight="1" x14ac:dyDescent="0.25">
      <c r="B24" s="35" t="s">
        <v>62</v>
      </c>
      <c r="C24" s="67">
        <v>5.5</v>
      </c>
      <c r="D24" s="67">
        <v>5.5</v>
      </c>
      <c r="E24" s="67">
        <v>5.4</v>
      </c>
      <c r="F24" s="67">
        <v>5.2</v>
      </c>
      <c r="G24" s="67">
        <v>5.0999999999999996</v>
      </c>
      <c r="H24" s="67">
        <v>5.4</v>
      </c>
      <c r="I24" s="67">
        <v>5.5</v>
      </c>
      <c r="J24" s="67">
        <v>5.4</v>
      </c>
      <c r="K24" s="67">
        <v>5.2</v>
      </c>
      <c r="L24" s="69">
        <v>5.2</v>
      </c>
    </row>
    <row r="25" spans="2:15" ht="18" customHeight="1" x14ac:dyDescent="0.25">
      <c r="B25" s="35" t="s">
        <v>63</v>
      </c>
      <c r="C25" s="67">
        <v>9.9</v>
      </c>
      <c r="D25" s="67">
        <v>9.8000000000000007</v>
      </c>
      <c r="E25" s="67">
        <v>9.6</v>
      </c>
      <c r="F25" s="67">
        <v>9.6999999999999993</v>
      </c>
      <c r="G25" s="67">
        <v>9.8000000000000007</v>
      </c>
      <c r="H25" s="67">
        <v>10.199999999999999</v>
      </c>
      <c r="I25" s="67">
        <v>10.5</v>
      </c>
      <c r="J25" s="67">
        <v>10.4</v>
      </c>
      <c r="K25" s="67">
        <v>11.6</v>
      </c>
      <c r="L25" s="69">
        <v>11.6</v>
      </c>
    </row>
    <row r="26" spans="2:15" ht="18" customHeight="1" x14ac:dyDescent="0.25">
      <c r="B26" s="46" t="s">
        <v>64</v>
      </c>
      <c r="C26" s="76">
        <v>8.5</v>
      </c>
      <c r="D26" s="76">
        <v>8.5</v>
      </c>
      <c r="E26" s="76">
        <v>8.3000000000000007</v>
      </c>
      <c r="F26" s="76">
        <v>8.4</v>
      </c>
      <c r="G26" s="76">
        <v>8.1</v>
      </c>
      <c r="H26" s="78">
        <v>8.4</v>
      </c>
      <c r="I26" s="78">
        <v>8.1999999999999993</v>
      </c>
      <c r="J26" s="76">
        <v>8.4</v>
      </c>
      <c r="K26" s="76">
        <v>8.5</v>
      </c>
      <c r="L26" s="79">
        <v>8.4</v>
      </c>
    </row>
    <row r="27" spans="2:15" ht="20.25" customHeight="1" x14ac:dyDescent="0.25">
      <c r="B27" s="21" t="s">
        <v>96</v>
      </c>
    </row>
    <row r="28" spans="2:15" ht="15" x14ac:dyDescent="0.25">
      <c r="B28" s="1"/>
    </row>
    <row r="29" spans="2:15" ht="15" x14ac:dyDescent="0.25">
      <c r="B29" s="1" t="s">
        <v>83</v>
      </c>
      <c r="C29" s="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28"/>
  <sheetViews>
    <sheetView topLeftCell="A9" workbookViewId="0">
      <selection activeCell="S18" sqref="S18"/>
    </sheetView>
  </sheetViews>
  <sheetFormatPr baseColWidth="10" defaultColWidth="8.85546875" defaultRowHeight="11.45" customHeight="1" x14ac:dyDescent="0.25"/>
  <cols>
    <col min="1" max="1" width="3.5703125" customWidth="1"/>
    <col min="2" max="2" width="29.85546875" customWidth="1"/>
    <col min="3" max="12" width="10" customWidth="1"/>
  </cols>
  <sheetData>
    <row r="1" spans="2:12" ht="15" x14ac:dyDescent="0.25">
      <c r="B1" s="3" t="s">
        <v>76</v>
      </c>
    </row>
    <row r="2" spans="2:12" ht="15" x14ac:dyDescent="0.25">
      <c r="B2" s="2" t="s">
        <v>77</v>
      </c>
      <c r="C2" s="1" t="s">
        <v>0</v>
      </c>
    </row>
    <row r="3" spans="2:12" ht="15" x14ac:dyDescent="0.25">
      <c r="B3" s="2" t="s">
        <v>78</v>
      </c>
      <c r="C3" s="2" t="s">
        <v>6</v>
      </c>
    </row>
    <row r="5" spans="2:12" ht="15" x14ac:dyDescent="0.25">
      <c r="B5" s="1" t="s">
        <v>11</v>
      </c>
      <c r="D5" s="2" t="s">
        <v>16</v>
      </c>
    </row>
    <row r="6" spans="2:12" ht="15" x14ac:dyDescent="0.25">
      <c r="B6" s="1" t="s">
        <v>12</v>
      </c>
      <c r="D6" s="2" t="s">
        <v>17</v>
      </c>
    </row>
    <row r="7" spans="2:12" ht="15" x14ac:dyDescent="0.25">
      <c r="B7" s="1" t="s">
        <v>13</v>
      </c>
      <c r="D7" s="2" t="s">
        <v>18</v>
      </c>
    </row>
    <row r="8" spans="2:12" ht="15" x14ac:dyDescent="0.25">
      <c r="B8" s="1" t="s">
        <v>14</v>
      </c>
      <c r="D8" s="2" t="s">
        <v>21</v>
      </c>
    </row>
    <row r="10" spans="2:12" ht="18" customHeight="1" x14ac:dyDescent="0.25">
      <c r="B10" s="61"/>
      <c r="C10" s="28" t="s">
        <v>66</v>
      </c>
      <c r="D10" s="29" t="s">
        <v>67</v>
      </c>
      <c r="E10" s="29" t="s">
        <v>68</v>
      </c>
      <c r="F10" s="29" t="s">
        <v>69</v>
      </c>
      <c r="G10" s="29" t="s">
        <v>70</v>
      </c>
      <c r="H10" s="29" t="s">
        <v>71</v>
      </c>
      <c r="I10" s="29" t="s">
        <v>72</v>
      </c>
      <c r="J10" s="29" t="s">
        <v>73</v>
      </c>
      <c r="K10" s="29" t="s">
        <v>74</v>
      </c>
      <c r="L10" s="30" t="s">
        <v>75</v>
      </c>
    </row>
    <row r="11" spans="2:12" ht="18" customHeight="1" x14ac:dyDescent="0.25">
      <c r="B11" s="31" t="s">
        <v>86</v>
      </c>
      <c r="C11" s="62">
        <v>3.2</v>
      </c>
      <c r="D11" s="63">
        <v>2.9</v>
      </c>
      <c r="E11" s="64">
        <v>2.9</v>
      </c>
      <c r="F11" s="63">
        <v>3.1</v>
      </c>
      <c r="G11" s="63">
        <v>3.2</v>
      </c>
      <c r="H11" s="63">
        <v>3.5</v>
      </c>
      <c r="I11" s="63">
        <v>3.4</v>
      </c>
      <c r="J11" s="63">
        <v>3.3</v>
      </c>
      <c r="K11" s="64">
        <v>3.5</v>
      </c>
      <c r="L11" s="65">
        <v>3.6</v>
      </c>
    </row>
    <row r="12" spans="2:12" ht="18" customHeight="1" x14ac:dyDescent="0.25">
      <c r="B12" s="35" t="s">
        <v>85</v>
      </c>
      <c r="C12" s="66">
        <v>2.9</v>
      </c>
      <c r="D12" s="67">
        <v>2.8</v>
      </c>
      <c r="E12" s="67">
        <v>2.8</v>
      </c>
      <c r="F12" s="68">
        <v>2.9</v>
      </c>
      <c r="G12" s="68">
        <v>3</v>
      </c>
      <c r="H12" s="67">
        <v>3.3</v>
      </c>
      <c r="I12" s="68">
        <v>3.2</v>
      </c>
      <c r="J12" s="68">
        <v>3.1</v>
      </c>
      <c r="K12" s="67">
        <v>3.3</v>
      </c>
      <c r="L12" s="69">
        <v>3.4</v>
      </c>
    </row>
    <row r="13" spans="2:12" ht="18" customHeight="1" x14ac:dyDescent="0.25">
      <c r="B13" s="35" t="s">
        <v>53</v>
      </c>
      <c r="C13" s="66">
        <v>2.5</v>
      </c>
      <c r="D13" s="67">
        <v>2.4</v>
      </c>
      <c r="E13" s="67">
        <v>2.5</v>
      </c>
      <c r="F13" s="67">
        <v>2.7</v>
      </c>
      <c r="G13" s="67">
        <v>2.6</v>
      </c>
      <c r="H13" s="67">
        <v>2.8</v>
      </c>
      <c r="I13" s="67">
        <v>2.8</v>
      </c>
      <c r="J13" s="67">
        <v>2.7</v>
      </c>
      <c r="K13" s="67">
        <v>2.8</v>
      </c>
      <c r="L13" s="69">
        <v>3</v>
      </c>
    </row>
    <row r="14" spans="2:12" ht="18" customHeight="1" x14ac:dyDescent="0.25">
      <c r="B14" s="35" t="s">
        <v>54</v>
      </c>
      <c r="C14" s="66">
        <v>3.6</v>
      </c>
      <c r="D14" s="67">
        <v>3.7</v>
      </c>
      <c r="E14" s="67">
        <v>3.4</v>
      </c>
      <c r="F14" s="67">
        <v>3.4</v>
      </c>
      <c r="G14" s="67">
        <v>3.2</v>
      </c>
      <c r="H14" s="67">
        <v>3.6</v>
      </c>
      <c r="I14" s="67">
        <v>3.2</v>
      </c>
      <c r="J14" s="67">
        <v>3</v>
      </c>
      <c r="K14" s="67">
        <v>3.1</v>
      </c>
      <c r="L14" s="69">
        <v>3.1</v>
      </c>
    </row>
    <row r="15" spans="2:12" ht="18" customHeight="1" x14ac:dyDescent="0.25">
      <c r="B15" s="35" t="s">
        <v>55</v>
      </c>
      <c r="C15" s="66">
        <v>2.4</v>
      </c>
      <c r="D15" s="67">
        <v>2.4</v>
      </c>
      <c r="E15" s="67">
        <v>2.5</v>
      </c>
      <c r="F15" s="67">
        <v>2.6</v>
      </c>
      <c r="G15" s="67">
        <v>2.7</v>
      </c>
      <c r="H15" s="67">
        <v>3</v>
      </c>
      <c r="I15" s="67">
        <v>2.9</v>
      </c>
      <c r="J15" s="68">
        <v>2.8</v>
      </c>
      <c r="K15" s="67">
        <v>2.8</v>
      </c>
      <c r="L15" s="69">
        <v>2.9</v>
      </c>
    </row>
    <row r="16" spans="2:12" ht="18" customHeight="1" x14ac:dyDescent="0.25">
      <c r="B16" s="35" t="s">
        <v>87</v>
      </c>
      <c r="C16" s="70">
        <f>C15*2.9/2.6</f>
        <v>2.6769230769230767</v>
      </c>
      <c r="D16" s="71">
        <f t="shared" ref="D16:L16" si="0">D15*2.9/2.6</f>
        <v>2.6769230769230767</v>
      </c>
      <c r="E16" s="71">
        <f t="shared" si="0"/>
        <v>2.7884615384615383</v>
      </c>
      <c r="F16" s="71">
        <f t="shared" si="0"/>
        <v>2.9</v>
      </c>
      <c r="G16" s="71">
        <f t="shared" si="0"/>
        <v>3.0115384615384615</v>
      </c>
      <c r="H16" s="71">
        <f t="shared" si="0"/>
        <v>3.3461538461538458</v>
      </c>
      <c r="I16" s="71">
        <f t="shared" si="0"/>
        <v>3.2346153846153847</v>
      </c>
      <c r="J16" s="71">
        <f t="shared" si="0"/>
        <v>3.1230769230769226</v>
      </c>
      <c r="K16" s="71">
        <f t="shared" si="0"/>
        <v>3.1230769230769226</v>
      </c>
      <c r="L16" s="72">
        <f t="shared" si="0"/>
        <v>3.2346153846153847</v>
      </c>
    </row>
    <row r="17" spans="2:12" ht="18" customHeight="1" x14ac:dyDescent="0.25">
      <c r="B17" s="35" t="s">
        <v>56</v>
      </c>
      <c r="C17" s="66">
        <v>3.9</v>
      </c>
      <c r="D17" s="67">
        <v>3.6</v>
      </c>
      <c r="E17" s="67">
        <v>4.5</v>
      </c>
      <c r="F17" s="67">
        <v>3.2</v>
      </c>
      <c r="G17" s="67">
        <v>2.5</v>
      </c>
      <c r="H17" s="67">
        <v>3.1</v>
      </c>
      <c r="I17" s="67">
        <v>3.6</v>
      </c>
      <c r="J17" s="67">
        <v>3.7</v>
      </c>
      <c r="K17" s="67">
        <v>3.9</v>
      </c>
      <c r="L17" s="73">
        <v>3.7</v>
      </c>
    </row>
    <row r="18" spans="2:12" ht="18" customHeight="1" x14ac:dyDescent="0.25">
      <c r="B18" s="35" t="s">
        <v>57</v>
      </c>
      <c r="C18" s="66">
        <v>2.6</v>
      </c>
      <c r="D18" s="67">
        <v>2</v>
      </c>
      <c r="E18" s="68">
        <v>2</v>
      </c>
      <c r="F18" s="67">
        <v>2.1</v>
      </c>
      <c r="G18" s="68">
        <v>2.2000000000000002</v>
      </c>
      <c r="H18" s="67">
        <v>2.6</v>
      </c>
      <c r="I18" s="67">
        <v>2.7</v>
      </c>
      <c r="J18" s="67">
        <v>2.7</v>
      </c>
      <c r="K18" s="67">
        <v>3</v>
      </c>
      <c r="L18" s="69">
        <v>2.7</v>
      </c>
    </row>
    <row r="19" spans="2:12" ht="18" customHeight="1" x14ac:dyDescent="0.25">
      <c r="B19" s="43" t="s">
        <v>58</v>
      </c>
      <c r="C19" s="74">
        <v>3.9</v>
      </c>
      <c r="D19" s="44">
        <v>3.9</v>
      </c>
      <c r="E19" s="44">
        <v>3.8</v>
      </c>
      <c r="F19" s="44">
        <v>3.9</v>
      </c>
      <c r="G19" s="44">
        <v>4.2</v>
      </c>
      <c r="H19" s="44">
        <v>4.2</v>
      </c>
      <c r="I19" s="44">
        <v>4.0999999999999996</v>
      </c>
      <c r="J19" s="44">
        <v>4.2</v>
      </c>
      <c r="K19" s="44">
        <v>4.2</v>
      </c>
      <c r="L19" s="45">
        <v>4.3</v>
      </c>
    </row>
    <row r="20" spans="2:12" ht="18" customHeight="1" x14ac:dyDescent="0.25">
      <c r="B20" s="35" t="s">
        <v>59</v>
      </c>
      <c r="C20" s="66">
        <v>2.4</v>
      </c>
      <c r="D20" s="68">
        <v>2.2999999999999998</v>
      </c>
      <c r="E20" s="67">
        <v>2.2000000000000002</v>
      </c>
      <c r="F20" s="67">
        <v>2.1</v>
      </c>
      <c r="G20" s="67">
        <v>2.2999999999999998</v>
      </c>
      <c r="H20" s="67">
        <v>2.6</v>
      </c>
      <c r="I20" s="68">
        <v>2.8</v>
      </c>
      <c r="J20" s="67">
        <v>2.6</v>
      </c>
      <c r="K20" s="68">
        <v>3.2</v>
      </c>
      <c r="L20" s="69">
        <v>3.5</v>
      </c>
    </row>
    <row r="21" spans="2:12" ht="18" customHeight="1" x14ac:dyDescent="0.25">
      <c r="B21" s="35" t="s">
        <v>60</v>
      </c>
      <c r="C21" s="66">
        <v>3.6</v>
      </c>
      <c r="D21" s="67">
        <v>3.4</v>
      </c>
      <c r="E21" s="67">
        <v>3.4</v>
      </c>
      <c r="F21" s="67">
        <v>3.3</v>
      </c>
      <c r="G21" s="67">
        <v>3.4</v>
      </c>
      <c r="H21" s="67">
        <v>3.6</v>
      </c>
      <c r="I21" s="67">
        <v>3.4</v>
      </c>
      <c r="J21" s="67">
        <v>3.2</v>
      </c>
      <c r="K21" s="67">
        <v>3.1</v>
      </c>
      <c r="L21" s="69">
        <v>3.2</v>
      </c>
    </row>
    <row r="22" spans="2:12" ht="18" customHeight="1" x14ac:dyDescent="0.25">
      <c r="B22" s="35" t="s">
        <v>88</v>
      </c>
      <c r="C22" s="72">
        <f t="shared" ref="C22:K22" si="1">C21*3.8/3.4</f>
        <v>4.0235294117647058</v>
      </c>
      <c r="D22" s="72">
        <f t="shared" si="1"/>
        <v>3.8000000000000003</v>
      </c>
      <c r="E22" s="72">
        <f t="shared" si="1"/>
        <v>3.8000000000000003</v>
      </c>
      <c r="F22" s="72">
        <f t="shared" si="1"/>
        <v>3.6882352941176468</v>
      </c>
      <c r="G22" s="72">
        <f t="shared" si="1"/>
        <v>3.8000000000000003</v>
      </c>
      <c r="H22" s="72">
        <f t="shared" si="1"/>
        <v>4.0235294117647058</v>
      </c>
      <c r="I22" s="72">
        <f t="shared" si="1"/>
        <v>3.8000000000000003</v>
      </c>
      <c r="J22" s="72">
        <f t="shared" si="1"/>
        <v>3.5764705882352943</v>
      </c>
      <c r="K22" s="72">
        <f t="shared" si="1"/>
        <v>3.4647058823529409</v>
      </c>
      <c r="L22" s="72">
        <f>L21*3.8/3.4</f>
        <v>3.5764705882352943</v>
      </c>
    </row>
    <row r="23" spans="2:12" ht="18" customHeight="1" x14ac:dyDescent="0.25">
      <c r="B23" s="35" t="s">
        <v>61</v>
      </c>
      <c r="C23" s="66">
        <v>4.5</v>
      </c>
      <c r="D23" s="67">
        <v>3.3</v>
      </c>
      <c r="E23" s="67">
        <v>3.8</v>
      </c>
      <c r="F23" s="68">
        <v>4.5999999999999996</v>
      </c>
      <c r="G23" s="67">
        <v>4.3</v>
      </c>
      <c r="H23" s="67">
        <v>4.4000000000000004</v>
      </c>
      <c r="I23" s="67">
        <v>4.0999999999999996</v>
      </c>
      <c r="J23" s="67">
        <v>3.8</v>
      </c>
      <c r="K23" s="67">
        <v>5.0999999999999996</v>
      </c>
      <c r="L23" s="69">
        <v>4.9000000000000004</v>
      </c>
    </row>
    <row r="24" spans="2:12" ht="18" customHeight="1" x14ac:dyDescent="0.25">
      <c r="B24" s="35" t="s">
        <v>62</v>
      </c>
      <c r="C24" s="66">
        <v>2.2999999999999998</v>
      </c>
      <c r="D24" s="67">
        <v>1.6</v>
      </c>
      <c r="E24" s="67">
        <v>1.8</v>
      </c>
      <c r="F24" s="67">
        <v>1.9</v>
      </c>
      <c r="G24" s="67">
        <v>1.8</v>
      </c>
      <c r="H24" s="67">
        <v>2.2999999999999998</v>
      </c>
      <c r="I24" s="67">
        <v>2.6</v>
      </c>
      <c r="J24" s="67">
        <v>2.4</v>
      </c>
      <c r="K24" s="67">
        <v>2.6</v>
      </c>
      <c r="L24" s="69">
        <v>2.7</v>
      </c>
    </row>
    <row r="25" spans="2:12" ht="18" customHeight="1" x14ac:dyDescent="0.25">
      <c r="B25" s="35" t="s">
        <v>63</v>
      </c>
      <c r="C25" s="66">
        <v>3.8</v>
      </c>
      <c r="D25" s="67">
        <v>4.2</v>
      </c>
      <c r="E25" s="67">
        <v>4.0999999999999996</v>
      </c>
      <c r="F25" s="67">
        <v>4.3</v>
      </c>
      <c r="G25" s="67">
        <v>4.4000000000000004</v>
      </c>
      <c r="H25" s="67">
        <v>4.9000000000000004</v>
      </c>
      <c r="I25" s="67">
        <v>4.2</v>
      </c>
      <c r="J25" s="67">
        <v>4.0999999999999996</v>
      </c>
      <c r="K25" s="67">
        <v>4.0999999999999996</v>
      </c>
      <c r="L25" s="69">
        <v>4.4000000000000004</v>
      </c>
    </row>
    <row r="26" spans="2:12" ht="18" customHeight="1" x14ac:dyDescent="0.25">
      <c r="B26" s="46" t="s">
        <v>64</v>
      </c>
      <c r="C26" s="75">
        <v>4.5</v>
      </c>
      <c r="D26" s="76">
        <v>4.5999999999999996</v>
      </c>
      <c r="E26" s="76">
        <v>4.8</v>
      </c>
      <c r="F26" s="76">
        <v>5.0999999999999996</v>
      </c>
      <c r="G26" s="76">
        <v>5.0999999999999996</v>
      </c>
      <c r="H26" s="78">
        <v>5.4</v>
      </c>
      <c r="I26" s="78">
        <v>5</v>
      </c>
      <c r="J26" s="76">
        <v>5.0999999999999996</v>
      </c>
      <c r="K26" s="76">
        <v>5.3</v>
      </c>
      <c r="L26" s="79">
        <v>5.4</v>
      </c>
    </row>
    <row r="27" spans="2:12" ht="15" x14ac:dyDescent="0.25">
      <c r="B27" s="21" t="s">
        <v>96</v>
      </c>
    </row>
    <row r="28" spans="2:12" ht="15" x14ac:dyDescent="0.25">
      <c r="B28" s="1" t="s">
        <v>83</v>
      </c>
      <c r="C28" s="2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29"/>
  <sheetViews>
    <sheetView topLeftCell="A6" workbookViewId="0">
      <selection activeCell="N20" sqref="N20"/>
    </sheetView>
  </sheetViews>
  <sheetFormatPr baseColWidth="10" defaultColWidth="8.85546875" defaultRowHeight="11.45" customHeight="1" x14ac:dyDescent="0.25"/>
  <cols>
    <col min="1" max="1" width="3.28515625" customWidth="1"/>
    <col min="2" max="2" width="29.85546875" customWidth="1"/>
    <col min="3" max="12" width="10" customWidth="1"/>
    <col min="14" max="14" width="19.42578125" bestFit="1" customWidth="1"/>
  </cols>
  <sheetData>
    <row r="1" spans="2:12" ht="15" x14ac:dyDescent="0.25">
      <c r="B1" s="3" t="s">
        <v>76</v>
      </c>
    </row>
    <row r="2" spans="2:12" ht="15" x14ac:dyDescent="0.25">
      <c r="B2" s="2" t="s">
        <v>77</v>
      </c>
      <c r="C2" s="1" t="s">
        <v>0</v>
      </c>
    </row>
    <row r="3" spans="2:12" ht="15" x14ac:dyDescent="0.25">
      <c r="B3" s="2" t="s">
        <v>78</v>
      </c>
      <c r="C3" s="2" t="s">
        <v>6</v>
      </c>
    </row>
    <row r="5" spans="2:12" ht="15" x14ac:dyDescent="0.25">
      <c r="B5" s="1" t="s">
        <v>11</v>
      </c>
      <c r="D5" s="2" t="s">
        <v>16</v>
      </c>
    </row>
    <row r="6" spans="2:12" ht="15" x14ac:dyDescent="0.25">
      <c r="B6" s="1" t="s">
        <v>12</v>
      </c>
      <c r="D6" s="2" t="s">
        <v>17</v>
      </c>
    </row>
    <row r="7" spans="2:12" ht="15" x14ac:dyDescent="0.25">
      <c r="B7" s="1" t="s">
        <v>13</v>
      </c>
      <c r="D7" s="2" t="s">
        <v>18</v>
      </c>
    </row>
    <row r="8" spans="2:12" ht="15" x14ac:dyDescent="0.25">
      <c r="B8" s="1" t="s">
        <v>14</v>
      </c>
      <c r="D8" s="2" t="s">
        <v>25</v>
      </c>
    </row>
    <row r="10" spans="2:12" s="92" customFormat="1" ht="18" customHeight="1" x14ac:dyDescent="0.25">
      <c r="B10" s="61"/>
      <c r="C10" s="28" t="s">
        <v>66</v>
      </c>
      <c r="D10" s="29" t="s">
        <v>67</v>
      </c>
      <c r="E10" s="29" t="s">
        <v>68</v>
      </c>
      <c r="F10" s="29" t="s">
        <v>69</v>
      </c>
      <c r="G10" s="29" t="s">
        <v>70</v>
      </c>
      <c r="H10" s="29" t="s">
        <v>71</v>
      </c>
      <c r="I10" s="29" t="s">
        <v>72</v>
      </c>
      <c r="J10" s="29" t="s">
        <v>73</v>
      </c>
      <c r="K10" s="29" t="s">
        <v>74</v>
      </c>
      <c r="L10" s="30" t="s">
        <v>75</v>
      </c>
    </row>
    <row r="11" spans="2:12" s="92" customFormat="1" ht="18" customHeight="1" x14ac:dyDescent="0.25">
      <c r="B11" s="31" t="s">
        <v>86</v>
      </c>
      <c r="C11" s="62">
        <v>10.3</v>
      </c>
      <c r="D11" s="63">
        <v>10.3</v>
      </c>
      <c r="E11" s="64">
        <v>10.199999999999999</v>
      </c>
      <c r="F11" s="63">
        <v>10.199999999999999</v>
      </c>
      <c r="G11" s="63">
        <v>10.199999999999999</v>
      </c>
      <c r="H11" s="63">
        <v>10.9</v>
      </c>
      <c r="I11" s="63">
        <v>10.5</v>
      </c>
      <c r="J11" s="63">
        <v>10</v>
      </c>
      <c r="K11" s="64">
        <v>10</v>
      </c>
      <c r="L11" s="65">
        <v>10.199999999999999</v>
      </c>
    </row>
    <row r="12" spans="2:12" s="92" customFormat="1" ht="18" customHeight="1" x14ac:dyDescent="0.25">
      <c r="B12" s="35" t="s">
        <v>85</v>
      </c>
      <c r="C12" s="66">
        <v>10.199999999999999</v>
      </c>
      <c r="D12" s="67">
        <v>10.1</v>
      </c>
      <c r="E12" s="67">
        <v>10</v>
      </c>
      <c r="F12" s="68">
        <v>9.9</v>
      </c>
      <c r="G12" s="68">
        <v>9.9</v>
      </c>
      <c r="H12" s="67">
        <v>10.7</v>
      </c>
      <c r="I12" s="68">
        <v>10.3</v>
      </c>
      <c r="J12" s="68">
        <v>9.8000000000000007</v>
      </c>
      <c r="K12" s="67">
        <v>9.8000000000000007</v>
      </c>
      <c r="L12" s="69">
        <v>10</v>
      </c>
    </row>
    <row r="13" spans="2:12" s="92" customFormat="1" ht="18" customHeight="1" x14ac:dyDescent="0.25">
      <c r="B13" s="35" t="s">
        <v>53</v>
      </c>
      <c r="C13" s="66">
        <v>12.6</v>
      </c>
      <c r="D13" s="67">
        <v>12.5</v>
      </c>
      <c r="E13" s="67">
        <v>12.5</v>
      </c>
      <c r="F13" s="67">
        <v>12.4</v>
      </c>
      <c r="G13" s="67">
        <v>12.3</v>
      </c>
      <c r="H13" s="67">
        <v>13.1</v>
      </c>
      <c r="I13" s="67">
        <v>12.4</v>
      </c>
      <c r="J13" s="67">
        <v>12.1</v>
      </c>
      <c r="K13" s="67">
        <v>12.3</v>
      </c>
      <c r="L13" s="69">
        <v>12.6</v>
      </c>
    </row>
    <row r="14" spans="2:12" s="92" customFormat="1" ht="18" customHeight="1" x14ac:dyDescent="0.25">
      <c r="B14" s="35" t="s">
        <v>54</v>
      </c>
      <c r="C14" s="66">
        <v>16</v>
      </c>
      <c r="D14" s="67">
        <v>15.6</v>
      </c>
      <c r="E14" s="67">
        <v>15.2</v>
      </c>
      <c r="F14" s="67">
        <v>15.2</v>
      </c>
      <c r="G14" s="67">
        <v>15.1</v>
      </c>
      <c r="H14" s="67">
        <v>15.3</v>
      </c>
      <c r="I14" s="67">
        <v>14.6</v>
      </c>
      <c r="J14" s="67">
        <v>13.6</v>
      </c>
      <c r="K14" s="67">
        <v>14.2</v>
      </c>
      <c r="L14" s="69">
        <v>14.1</v>
      </c>
    </row>
    <row r="15" spans="2:12" s="92" customFormat="1" ht="18" customHeight="1" x14ac:dyDescent="0.25">
      <c r="B15" s="35" t="s">
        <v>55</v>
      </c>
      <c r="C15" s="66">
        <v>7.8</v>
      </c>
      <c r="D15" s="67">
        <v>7.8</v>
      </c>
      <c r="E15" s="67">
        <v>7.8</v>
      </c>
      <c r="F15" s="67">
        <v>7.9</v>
      </c>
      <c r="G15" s="67">
        <v>8.1</v>
      </c>
      <c r="H15" s="67">
        <v>8.6</v>
      </c>
      <c r="I15" s="67">
        <v>8.4</v>
      </c>
      <c r="J15" s="68">
        <v>8.1</v>
      </c>
      <c r="K15" s="67">
        <v>8.1</v>
      </c>
      <c r="L15" s="69">
        <v>8.3000000000000007</v>
      </c>
    </row>
    <row r="16" spans="2:12" s="92" customFormat="1" ht="18" customHeight="1" x14ac:dyDescent="0.25">
      <c r="B16" s="35" t="s">
        <v>87</v>
      </c>
      <c r="C16" s="70">
        <f>C15*9.6/8.3</f>
        <v>9.0216867469879514</v>
      </c>
      <c r="D16" s="71">
        <f t="shared" ref="D16:L16" si="0">D15*9.6/8.3</f>
        <v>9.0216867469879514</v>
      </c>
      <c r="E16" s="71">
        <f t="shared" si="0"/>
        <v>9.0216867469879514</v>
      </c>
      <c r="F16" s="71">
        <f t="shared" si="0"/>
        <v>9.137349397590361</v>
      </c>
      <c r="G16" s="71">
        <f t="shared" si="0"/>
        <v>9.3686746987951786</v>
      </c>
      <c r="H16" s="71">
        <f t="shared" si="0"/>
        <v>9.9469879518072268</v>
      </c>
      <c r="I16" s="71">
        <f t="shared" si="0"/>
        <v>9.7156626506024093</v>
      </c>
      <c r="J16" s="71">
        <f t="shared" si="0"/>
        <v>9.3686746987951786</v>
      </c>
      <c r="K16" s="71">
        <f t="shared" si="0"/>
        <v>9.3686746987951786</v>
      </c>
      <c r="L16" s="72">
        <f t="shared" si="0"/>
        <v>9.6</v>
      </c>
    </row>
    <row r="17" spans="2:14" s="92" customFormat="1" ht="18" customHeight="1" x14ac:dyDescent="0.25">
      <c r="B17" s="35" t="s">
        <v>56</v>
      </c>
      <c r="C17" s="66">
        <v>12.3</v>
      </c>
      <c r="D17" s="67">
        <v>12.3</v>
      </c>
      <c r="E17" s="67">
        <v>12.1</v>
      </c>
      <c r="F17" s="67">
        <v>12</v>
      </c>
      <c r="G17" s="67">
        <v>11.8</v>
      </c>
      <c r="H17" s="67">
        <v>13.3</v>
      </c>
      <c r="I17" s="67">
        <v>12.2</v>
      </c>
      <c r="J17" s="67">
        <v>10.9</v>
      </c>
      <c r="K17" s="67">
        <v>10.4</v>
      </c>
      <c r="L17" s="73">
        <v>10.3</v>
      </c>
    </row>
    <row r="18" spans="2:14" s="92" customFormat="1" ht="18" customHeight="1" x14ac:dyDescent="0.25">
      <c r="B18" s="35" t="s">
        <v>57</v>
      </c>
      <c r="C18" s="66">
        <v>11</v>
      </c>
      <c r="D18" s="67">
        <v>10.8</v>
      </c>
      <c r="E18" s="68">
        <v>10.6</v>
      </c>
      <c r="F18" s="67">
        <v>10.5</v>
      </c>
      <c r="G18" s="68">
        <v>10.7</v>
      </c>
      <c r="H18" s="67">
        <v>12.5</v>
      </c>
      <c r="I18" s="67">
        <v>12</v>
      </c>
      <c r="J18" s="67">
        <v>11.2</v>
      </c>
      <c r="K18" s="67">
        <v>10.9</v>
      </c>
      <c r="L18" s="69">
        <v>10.8</v>
      </c>
    </row>
    <row r="19" spans="2:14" s="92" customFormat="1" ht="18" customHeight="1" x14ac:dyDescent="0.25">
      <c r="B19" s="43" t="s">
        <v>58</v>
      </c>
      <c r="C19" s="74">
        <v>13</v>
      </c>
      <c r="D19" s="44">
        <v>12.9</v>
      </c>
      <c r="E19" s="44">
        <v>12.9</v>
      </c>
      <c r="F19" s="44">
        <v>12.6</v>
      </c>
      <c r="G19" s="44">
        <v>12.4</v>
      </c>
      <c r="H19" s="44">
        <v>13.3</v>
      </c>
      <c r="I19" s="44">
        <v>12.6</v>
      </c>
      <c r="J19" s="44">
        <v>12.5</v>
      </c>
      <c r="K19" s="44">
        <v>12.3</v>
      </c>
      <c r="L19" s="45">
        <v>12.4</v>
      </c>
      <c r="N19" s="94">
        <f>L19-L12</f>
        <v>2.4000000000000004</v>
      </c>
    </row>
    <row r="20" spans="2:14" s="92" customFormat="1" ht="18" customHeight="1" x14ac:dyDescent="0.25">
      <c r="B20" s="35" t="s">
        <v>59</v>
      </c>
      <c r="C20" s="66">
        <v>9.9</v>
      </c>
      <c r="D20" s="68">
        <v>9.8000000000000007</v>
      </c>
      <c r="E20" s="67">
        <v>9.6999999999999993</v>
      </c>
      <c r="F20" s="67">
        <v>9.6999999999999993</v>
      </c>
      <c r="G20" s="67">
        <v>9.6</v>
      </c>
      <c r="H20" s="67">
        <v>10.5</v>
      </c>
      <c r="I20" s="68">
        <v>9.9</v>
      </c>
      <c r="J20" s="67">
        <v>9.1999999999999993</v>
      </c>
      <c r="K20" s="68">
        <v>8.8000000000000007</v>
      </c>
      <c r="L20" s="69">
        <v>9</v>
      </c>
    </row>
    <row r="21" spans="2:14" s="92" customFormat="1" ht="18" customHeight="1" x14ac:dyDescent="0.25">
      <c r="B21" s="35" t="s">
        <v>60</v>
      </c>
      <c r="C21" s="66">
        <v>8.6</v>
      </c>
      <c r="D21" s="67">
        <v>8.5</v>
      </c>
      <c r="E21" s="67">
        <v>8.4</v>
      </c>
      <c r="F21" s="67">
        <v>8.3000000000000007</v>
      </c>
      <c r="G21" s="67">
        <v>8.3000000000000007</v>
      </c>
      <c r="H21" s="67">
        <v>8.9</v>
      </c>
      <c r="I21" s="67">
        <v>8.5</v>
      </c>
      <c r="J21" s="67">
        <v>8.3000000000000007</v>
      </c>
      <c r="K21" s="67">
        <v>8.3000000000000007</v>
      </c>
      <c r="L21" s="69">
        <v>8.6</v>
      </c>
    </row>
    <row r="22" spans="2:14" s="92" customFormat="1" ht="18" customHeight="1" x14ac:dyDescent="0.25">
      <c r="B22" s="35" t="s">
        <v>88</v>
      </c>
      <c r="C22" s="70">
        <f>C21*10.5/8.9</f>
        <v>10.146067415730336</v>
      </c>
      <c r="D22" s="71">
        <f t="shared" ref="D22:L22" si="1">D21*10.5/8.9</f>
        <v>10.02808988764045</v>
      </c>
      <c r="E22" s="71">
        <f t="shared" si="1"/>
        <v>9.9101123595505616</v>
      </c>
      <c r="F22" s="71">
        <f t="shared" si="1"/>
        <v>9.7921348314606735</v>
      </c>
      <c r="G22" s="71">
        <f t="shared" si="1"/>
        <v>9.7921348314606735</v>
      </c>
      <c r="H22" s="71">
        <f t="shared" si="1"/>
        <v>10.5</v>
      </c>
      <c r="I22" s="71">
        <f t="shared" si="1"/>
        <v>10.02808988764045</v>
      </c>
      <c r="J22" s="71">
        <f t="shared" si="1"/>
        <v>9.7921348314606735</v>
      </c>
      <c r="K22" s="71">
        <f t="shared" si="1"/>
        <v>9.7921348314606735</v>
      </c>
      <c r="L22" s="72">
        <f t="shared" si="1"/>
        <v>10.146067415730336</v>
      </c>
    </row>
    <row r="23" spans="2:14" s="92" customFormat="1" ht="18" customHeight="1" x14ac:dyDescent="0.25">
      <c r="B23" s="35" t="s">
        <v>61</v>
      </c>
      <c r="C23" s="66">
        <v>10.3</v>
      </c>
      <c r="D23" s="67">
        <v>10.4</v>
      </c>
      <c r="E23" s="67">
        <v>10.199999999999999</v>
      </c>
      <c r="F23" s="68">
        <v>10</v>
      </c>
      <c r="G23" s="67">
        <v>10.199999999999999</v>
      </c>
      <c r="H23" s="67">
        <v>10.7</v>
      </c>
      <c r="I23" s="67">
        <v>10.3</v>
      </c>
      <c r="J23" s="67">
        <v>9.6999999999999993</v>
      </c>
      <c r="K23" s="67">
        <v>10.199999999999999</v>
      </c>
      <c r="L23" s="69">
        <v>11.5</v>
      </c>
    </row>
    <row r="24" spans="2:14" s="92" customFormat="1" ht="18" customHeight="1" x14ac:dyDescent="0.25">
      <c r="B24" s="35" t="s">
        <v>62</v>
      </c>
      <c r="C24" s="66">
        <v>11.3</v>
      </c>
      <c r="D24" s="67">
        <v>11.2</v>
      </c>
      <c r="E24" s="67">
        <v>10.9</v>
      </c>
      <c r="F24" s="67">
        <v>10.8</v>
      </c>
      <c r="G24" s="67">
        <v>10.8</v>
      </c>
      <c r="H24" s="67">
        <v>11.9</v>
      </c>
      <c r="I24" s="67">
        <v>11.6</v>
      </c>
      <c r="J24" s="67">
        <v>10.6</v>
      </c>
      <c r="K24" s="67">
        <v>10.4</v>
      </c>
      <c r="L24" s="69">
        <v>10.6</v>
      </c>
    </row>
    <row r="25" spans="2:14" s="92" customFormat="1" ht="18" customHeight="1" x14ac:dyDescent="0.25">
      <c r="B25" s="35" t="s">
        <v>63</v>
      </c>
      <c r="C25" s="66">
        <v>13.9</v>
      </c>
      <c r="D25" s="67">
        <v>13.4</v>
      </c>
      <c r="E25" s="67">
        <v>12.5</v>
      </c>
      <c r="F25" s="67">
        <v>12.5</v>
      </c>
      <c r="G25" s="67">
        <v>12.6</v>
      </c>
      <c r="H25" s="67">
        <v>12.9</v>
      </c>
      <c r="I25" s="67">
        <v>12.9</v>
      </c>
      <c r="J25" s="67">
        <v>12.5</v>
      </c>
      <c r="K25" s="67">
        <v>13.2</v>
      </c>
      <c r="L25" s="69">
        <v>13.4</v>
      </c>
    </row>
    <row r="26" spans="2:14" s="92" customFormat="1" ht="18" customHeight="1" x14ac:dyDescent="0.25">
      <c r="B26" s="46" t="s">
        <v>64</v>
      </c>
      <c r="C26" s="75">
        <v>12.4</v>
      </c>
      <c r="D26" s="76">
        <v>12.6</v>
      </c>
      <c r="E26" s="76">
        <v>12.7</v>
      </c>
      <c r="F26" s="76">
        <v>12.8</v>
      </c>
      <c r="G26" s="76">
        <v>12.6</v>
      </c>
      <c r="H26" s="78">
        <v>13</v>
      </c>
      <c r="I26" s="78">
        <v>12.4</v>
      </c>
      <c r="J26" s="76">
        <v>11.9</v>
      </c>
      <c r="K26" s="76">
        <v>12.3</v>
      </c>
      <c r="L26" s="79">
        <v>12.6</v>
      </c>
    </row>
    <row r="27" spans="2:14" ht="15.75" customHeight="1" x14ac:dyDescent="0.25">
      <c r="B27" s="21" t="s">
        <v>96</v>
      </c>
    </row>
    <row r="28" spans="2:14" ht="15" x14ac:dyDescent="0.25">
      <c r="B28" s="1"/>
    </row>
    <row r="29" spans="2:14" ht="15" x14ac:dyDescent="0.25">
      <c r="B29" s="1" t="s">
        <v>83</v>
      </c>
      <c r="C29" s="2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7"/>
  <sheetViews>
    <sheetView topLeftCell="A9" workbookViewId="0">
      <selection activeCell="S18" sqref="S18"/>
    </sheetView>
  </sheetViews>
  <sheetFormatPr baseColWidth="10" defaultColWidth="8.85546875" defaultRowHeight="11.45" customHeight="1" x14ac:dyDescent="0.25"/>
  <cols>
    <col min="1" max="1" width="3.140625" customWidth="1"/>
    <col min="2" max="2" width="29.85546875" customWidth="1"/>
    <col min="3" max="12" width="10" customWidth="1"/>
  </cols>
  <sheetData>
    <row r="1" spans="2:12" ht="15" x14ac:dyDescent="0.25">
      <c r="B1" s="3" t="s">
        <v>76</v>
      </c>
    </row>
    <row r="2" spans="2:12" ht="15" x14ac:dyDescent="0.25">
      <c r="B2" s="2" t="s">
        <v>77</v>
      </c>
      <c r="C2" s="1" t="s">
        <v>0</v>
      </c>
    </row>
    <row r="3" spans="2:12" ht="15" x14ac:dyDescent="0.25">
      <c r="B3" s="2" t="s">
        <v>78</v>
      </c>
      <c r="C3" s="2" t="s">
        <v>6</v>
      </c>
    </row>
    <row r="5" spans="2:12" ht="15" x14ac:dyDescent="0.25">
      <c r="B5" s="1" t="s">
        <v>11</v>
      </c>
      <c r="D5" s="2" t="s">
        <v>16</v>
      </c>
    </row>
    <row r="6" spans="2:12" ht="15" x14ac:dyDescent="0.25">
      <c r="B6" s="1" t="s">
        <v>12</v>
      </c>
      <c r="D6" s="2" t="s">
        <v>17</v>
      </c>
    </row>
    <row r="7" spans="2:12" ht="15" x14ac:dyDescent="0.25">
      <c r="B7" s="1" t="s">
        <v>13</v>
      </c>
      <c r="D7" s="2" t="s">
        <v>18</v>
      </c>
    </row>
    <row r="8" spans="2:12" ht="15" x14ac:dyDescent="0.25">
      <c r="B8" s="1" t="s">
        <v>14</v>
      </c>
      <c r="D8" s="2" t="s">
        <v>27</v>
      </c>
    </row>
    <row r="10" spans="2:12" ht="18" customHeight="1" x14ac:dyDescent="0.25">
      <c r="B10" s="27"/>
      <c r="C10" s="28" t="s">
        <v>66</v>
      </c>
      <c r="D10" s="29" t="s">
        <v>67</v>
      </c>
      <c r="E10" s="29" t="s">
        <v>68</v>
      </c>
      <c r="F10" s="29" t="s">
        <v>69</v>
      </c>
      <c r="G10" s="29" t="s">
        <v>70</v>
      </c>
      <c r="H10" s="29" t="s">
        <v>71</v>
      </c>
      <c r="I10" s="29" t="s">
        <v>72</v>
      </c>
      <c r="J10" s="29" t="s">
        <v>73</v>
      </c>
      <c r="K10" s="29" t="s">
        <v>74</v>
      </c>
      <c r="L10" s="30" t="s">
        <v>75</v>
      </c>
    </row>
    <row r="11" spans="2:12" ht="18" customHeight="1" x14ac:dyDescent="0.25">
      <c r="B11" s="31" t="s">
        <v>86</v>
      </c>
      <c r="C11" s="63">
        <v>0.3</v>
      </c>
      <c r="D11" s="63">
        <v>0.3</v>
      </c>
      <c r="E11" s="64">
        <v>0.3</v>
      </c>
      <c r="F11" s="63">
        <v>0.3</v>
      </c>
      <c r="G11" s="63">
        <v>0.3</v>
      </c>
      <c r="H11" s="63">
        <v>0.3</v>
      </c>
      <c r="I11" s="63">
        <v>0.3</v>
      </c>
      <c r="J11" s="63">
        <v>0.3</v>
      </c>
      <c r="K11" s="64">
        <v>0.3</v>
      </c>
      <c r="L11" s="65">
        <v>0.3</v>
      </c>
    </row>
    <row r="12" spans="2:12" ht="18" customHeight="1" x14ac:dyDescent="0.25">
      <c r="B12" s="35" t="s">
        <v>85</v>
      </c>
      <c r="C12" s="67">
        <v>0.2</v>
      </c>
      <c r="D12" s="67">
        <v>0.2</v>
      </c>
      <c r="E12" s="67">
        <v>0.2</v>
      </c>
      <c r="F12" s="68">
        <v>0.2</v>
      </c>
      <c r="G12" s="68">
        <v>0.2</v>
      </c>
      <c r="H12" s="67">
        <v>0.2</v>
      </c>
      <c r="I12" s="68">
        <v>0.2</v>
      </c>
      <c r="J12" s="68">
        <v>0.2</v>
      </c>
      <c r="K12" s="67">
        <v>0.2</v>
      </c>
      <c r="L12" s="69">
        <v>0.2</v>
      </c>
    </row>
    <row r="13" spans="2:12" ht="18" customHeight="1" x14ac:dyDescent="0.25">
      <c r="B13" s="35" t="s">
        <v>53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9">
        <v>0</v>
      </c>
    </row>
    <row r="14" spans="2:12" ht="18" customHeight="1" x14ac:dyDescent="0.25">
      <c r="B14" s="35" t="s">
        <v>54</v>
      </c>
      <c r="C14" s="67">
        <v>0.1</v>
      </c>
      <c r="D14" s="67">
        <v>0.1</v>
      </c>
      <c r="E14" s="67">
        <v>0.1</v>
      </c>
      <c r="F14" s="67">
        <v>0.1</v>
      </c>
      <c r="G14" s="67">
        <v>0.1</v>
      </c>
      <c r="H14" s="67">
        <v>0.1</v>
      </c>
      <c r="I14" s="67">
        <v>0.1</v>
      </c>
      <c r="J14" s="67">
        <v>0.1</v>
      </c>
      <c r="K14" s="67">
        <v>0.1</v>
      </c>
      <c r="L14" s="69">
        <v>0.1</v>
      </c>
    </row>
    <row r="15" spans="2:12" ht="18" customHeight="1" x14ac:dyDescent="0.25">
      <c r="B15" s="35" t="s">
        <v>55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8">
        <v>0</v>
      </c>
      <c r="K15" s="67">
        <v>0</v>
      </c>
      <c r="L15" s="69">
        <v>0</v>
      </c>
    </row>
    <row r="16" spans="2:12" ht="18" customHeight="1" x14ac:dyDescent="0.25">
      <c r="B16" s="35" t="s">
        <v>56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2">
        <v>0</v>
      </c>
    </row>
    <row r="17" spans="2:12" ht="18" customHeight="1" x14ac:dyDescent="0.25">
      <c r="B17" s="35" t="s">
        <v>57</v>
      </c>
      <c r="C17" s="67">
        <v>0</v>
      </c>
      <c r="D17" s="67">
        <v>0.1</v>
      </c>
      <c r="E17" s="67">
        <v>0.1</v>
      </c>
      <c r="F17" s="67">
        <v>0.1</v>
      </c>
      <c r="G17" s="67">
        <v>0.1</v>
      </c>
      <c r="H17" s="67">
        <v>0.1</v>
      </c>
      <c r="I17" s="67">
        <v>0.1</v>
      </c>
      <c r="J17" s="67">
        <v>0</v>
      </c>
      <c r="K17" s="67">
        <v>0</v>
      </c>
      <c r="L17" s="73">
        <v>0</v>
      </c>
    </row>
    <row r="18" spans="2:12" ht="18" customHeight="1" x14ac:dyDescent="0.25">
      <c r="B18" s="43" t="s">
        <v>58</v>
      </c>
      <c r="C18" s="44">
        <v>0.5</v>
      </c>
      <c r="D18" s="44">
        <v>0.5</v>
      </c>
      <c r="E18" s="44">
        <v>0.4</v>
      </c>
      <c r="F18" s="44">
        <v>0.4</v>
      </c>
      <c r="G18" s="44">
        <v>0.4</v>
      </c>
      <c r="H18" s="44">
        <v>0.5</v>
      </c>
      <c r="I18" s="44">
        <v>0.5</v>
      </c>
      <c r="J18" s="44">
        <v>0.5</v>
      </c>
      <c r="K18" s="44">
        <v>0.5</v>
      </c>
      <c r="L18" s="45">
        <v>0.5</v>
      </c>
    </row>
    <row r="19" spans="2:12" ht="18" customHeight="1" x14ac:dyDescent="0.25">
      <c r="B19" s="35" t="s">
        <v>59</v>
      </c>
      <c r="C19" s="67">
        <v>0.6</v>
      </c>
      <c r="D19" s="68">
        <v>0.6</v>
      </c>
      <c r="E19" s="67">
        <v>0.6</v>
      </c>
      <c r="F19" s="67">
        <v>0.6</v>
      </c>
      <c r="G19" s="67">
        <v>0.6</v>
      </c>
      <c r="H19" s="67">
        <v>0.6</v>
      </c>
      <c r="I19" s="68">
        <v>0.6</v>
      </c>
      <c r="J19" s="67">
        <v>0.5</v>
      </c>
      <c r="K19" s="68">
        <v>0.5</v>
      </c>
      <c r="L19" s="69">
        <v>0.5</v>
      </c>
    </row>
    <row r="20" spans="2:12" ht="18" customHeight="1" x14ac:dyDescent="0.25">
      <c r="B20" s="35" t="s">
        <v>60</v>
      </c>
      <c r="C20" s="67">
        <v>0.1</v>
      </c>
      <c r="D20" s="68">
        <v>0.1</v>
      </c>
      <c r="E20" s="67">
        <v>0.1</v>
      </c>
      <c r="F20" s="67">
        <v>0.1</v>
      </c>
      <c r="G20" s="67">
        <v>0.1</v>
      </c>
      <c r="H20" s="67">
        <v>0.1</v>
      </c>
      <c r="I20" s="68">
        <v>0.1</v>
      </c>
      <c r="J20" s="67">
        <v>0.1</v>
      </c>
      <c r="K20" s="68">
        <v>0.1</v>
      </c>
      <c r="L20" s="69">
        <v>0.1</v>
      </c>
    </row>
    <row r="21" spans="2:12" ht="18" customHeight="1" x14ac:dyDescent="0.25">
      <c r="B21" s="35" t="s">
        <v>61</v>
      </c>
      <c r="C21" s="67">
        <v>0.1</v>
      </c>
      <c r="D21" s="67">
        <v>0.1</v>
      </c>
      <c r="E21" s="67">
        <v>0.1</v>
      </c>
      <c r="F21" s="67">
        <v>0.1</v>
      </c>
      <c r="G21" s="67">
        <v>0.1</v>
      </c>
      <c r="H21" s="67">
        <v>0.2</v>
      </c>
      <c r="I21" s="67">
        <v>0.2</v>
      </c>
      <c r="J21" s="67">
        <v>0.2</v>
      </c>
      <c r="K21" s="67">
        <v>0.2</v>
      </c>
      <c r="L21" s="69">
        <v>0.2</v>
      </c>
    </row>
    <row r="22" spans="2:12" ht="18" customHeight="1" x14ac:dyDescent="0.25">
      <c r="B22" s="35" t="s">
        <v>62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2">
        <v>0</v>
      </c>
    </row>
    <row r="23" spans="2:12" ht="18" customHeight="1" x14ac:dyDescent="0.25">
      <c r="B23" s="35" t="s">
        <v>63</v>
      </c>
      <c r="C23" s="67">
        <v>0</v>
      </c>
      <c r="D23" s="67">
        <v>0</v>
      </c>
      <c r="E23" s="67">
        <v>0</v>
      </c>
      <c r="F23" s="68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9">
        <v>0</v>
      </c>
    </row>
    <row r="24" spans="2:12" ht="18" customHeight="1" x14ac:dyDescent="0.25">
      <c r="B24" s="46" t="s">
        <v>64</v>
      </c>
      <c r="C24" s="76">
        <v>2.5</v>
      </c>
      <c r="D24" s="76">
        <v>2.6</v>
      </c>
      <c r="E24" s="76">
        <v>2.6</v>
      </c>
      <c r="F24" s="76">
        <v>2.7</v>
      </c>
      <c r="G24" s="76">
        <v>2.6</v>
      </c>
      <c r="H24" s="76">
        <v>2.7</v>
      </c>
      <c r="I24" s="76">
        <v>2.5</v>
      </c>
      <c r="J24" s="76">
        <v>2.4</v>
      </c>
      <c r="K24" s="76">
        <v>2.5</v>
      </c>
      <c r="L24" s="77">
        <v>2.5</v>
      </c>
    </row>
    <row r="25" spans="2:12" ht="18" customHeight="1" x14ac:dyDescent="0.25">
      <c r="B25" s="21" t="s">
        <v>89</v>
      </c>
    </row>
    <row r="26" spans="2:12" ht="15" x14ac:dyDescent="0.25">
      <c r="B26" s="1"/>
    </row>
    <row r="27" spans="2:12" ht="15" x14ac:dyDescent="0.25">
      <c r="B27" s="1" t="s">
        <v>83</v>
      </c>
      <c r="C27" s="2" t="s">
        <v>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46"/>
  <sheetViews>
    <sheetView topLeftCell="A9" workbookViewId="0">
      <selection activeCell="Q17" sqref="Q17"/>
    </sheetView>
  </sheetViews>
  <sheetFormatPr baseColWidth="10" defaultColWidth="8.85546875" defaultRowHeight="11.45" customHeight="1" x14ac:dyDescent="0.25"/>
  <cols>
    <col min="1" max="1" width="3.140625" customWidth="1"/>
    <col min="2" max="2" width="29.85546875" customWidth="1"/>
    <col min="3" max="12" width="10" customWidth="1"/>
  </cols>
  <sheetData>
    <row r="1" spans="2:12" ht="15" x14ac:dyDescent="0.25">
      <c r="B1" s="3" t="s">
        <v>76</v>
      </c>
    </row>
    <row r="2" spans="2:12" ht="15" x14ac:dyDescent="0.25">
      <c r="B2" s="2" t="s">
        <v>77</v>
      </c>
      <c r="C2" s="1" t="s">
        <v>0</v>
      </c>
    </row>
    <row r="3" spans="2:12" ht="15" x14ac:dyDescent="0.25">
      <c r="B3" s="2" t="s">
        <v>78</v>
      </c>
      <c r="C3" s="2" t="s">
        <v>6</v>
      </c>
    </row>
    <row r="5" spans="2:12" ht="15" x14ac:dyDescent="0.25">
      <c r="B5" s="1" t="s">
        <v>11</v>
      </c>
      <c r="D5" s="2" t="s">
        <v>16</v>
      </c>
    </row>
    <row r="6" spans="2:12" ht="15" x14ac:dyDescent="0.25">
      <c r="B6" s="1" t="s">
        <v>12</v>
      </c>
      <c r="D6" s="2" t="s">
        <v>17</v>
      </c>
    </row>
    <row r="7" spans="2:12" ht="15" x14ac:dyDescent="0.25">
      <c r="B7" s="1" t="s">
        <v>13</v>
      </c>
      <c r="D7" s="2" t="s">
        <v>18</v>
      </c>
    </row>
    <row r="8" spans="2:12" ht="15" x14ac:dyDescent="0.25">
      <c r="B8" s="1" t="s">
        <v>14</v>
      </c>
      <c r="D8" s="2" t="s">
        <v>29</v>
      </c>
    </row>
    <row r="10" spans="2:12" ht="18" customHeight="1" x14ac:dyDescent="0.25">
      <c r="B10" s="61"/>
      <c r="C10" s="28" t="s">
        <v>66</v>
      </c>
      <c r="D10" s="29" t="s">
        <v>67</v>
      </c>
      <c r="E10" s="29" t="s">
        <v>68</v>
      </c>
      <c r="F10" s="29" t="s">
        <v>69</v>
      </c>
      <c r="G10" s="29" t="s">
        <v>70</v>
      </c>
      <c r="H10" s="29" t="s">
        <v>71</v>
      </c>
      <c r="I10" s="29" t="s">
        <v>72</v>
      </c>
      <c r="J10" s="29" t="s">
        <v>73</v>
      </c>
      <c r="K10" s="29" t="s">
        <v>74</v>
      </c>
      <c r="L10" s="30" t="s">
        <v>75</v>
      </c>
    </row>
    <row r="11" spans="2:12" ht="18" customHeight="1" x14ac:dyDescent="0.25">
      <c r="B11" s="31" t="s">
        <v>86</v>
      </c>
      <c r="C11" s="62">
        <v>1.6</v>
      </c>
      <c r="D11" s="63">
        <v>1.6</v>
      </c>
      <c r="E11" s="64">
        <v>1.6</v>
      </c>
      <c r="F11" s="63">
        <v>1.5</v>
      </c>
      <c r="G11" s="63">
        <v>1.4</v>
      </c>
      <c r="H11" s="63">
        <v>2.8</v>
      </c>
      <c r="I11" s="63">
        <v>2.6</v>
      </c>
      <c r="J11" s="63">
        <v>2.1</v>
      </c>
      <c r="K11" s="64">
        <v>2</v>
      </c>
      <c r="L11" s="65">
        <v>1.5</v>
      </c>
    </row>
    <row r="12" spans="2:12" ht="18" customHeight="1" x14ac:dyDescent="0.25">
      <c r="B12" s="35" t="s">
        <v>85</v>
      </c>
      <c r="C12" s="66">
        <v>1.7</v>
      </c>
      <c r="D12" s="67">
        <v>1.6</v>
      </c>
      <c r="E12" s="67">
        <v>1.6</v>
      </c>
      <c r="F12" s="68">
        <v>1.6</v>
      </c>
      <c r="G12" s="68">
        <v>1.5</v>
      </c>
      <c r="H12" s="67">
        <v>2.8</v>
      </c>
      <c r="I12" s="68">
        <v>2.7</v>
      </c>
      <c r="J12" s="68">
        <v>2.1</v>
      </c>
      <c r="K12" s="67">
        <v>2</v>
      </c>
      <c r="L12" s="69">
        <v>1.5</v>
      </c>
    </row>
    <row r="13" spans="2:12" ht="18" customHeight="1" x14ac:dyDescent="0.25">
      <c r="B13" s="35" t="s">
        <v>53</v>
      </c>
      <c r="C13" s="66">
        <v>3.9</v>
      </c>
      <c r="D13" s="67">
        <v>3.8</v>
      </c>
      <c r="E13" s="67">
        <v>3.7</v>
      </c>
      <c r="F13" s="67">
        <v>3.7</v>
      </c>
      <c r="G13" s="67">
        <v>3.8</v>
      </c>
      <c r="H13" s="67">
        <v>5</v>
      </c>
      <c r="I13" s="67">
        <v>4.4000000000000004</v>
      </c>
      <c r="J13" s="67">
        <v>3.8</v>
      </c>
      <c r="K13" s="67">
        <v>3.7</v>
      </c>
      <c r="L13" s="69">
        <v>3.6</v>
      </c>
    </row>
    <row r="14" spans="2:12" ht="18" customHeight="1" x14ac:dyDescent="0.25">
      <c r="B14" s="35" t="s">
        <v>54</v>
      </c>
      <c r="C14" s="66">
        <v>2</v>
      </c>
      <c r="D14" s="67">
        <v>1.8</v>
      </c>
      <c r="E14" s="67">
        <v>1.8</v>
      </c>
      <c r="F14" s="67">
        <v>1.7</v>
      </c>
      <c r="G14" s="67">
        <v>1.6</v>
      </c>
      <c r="H14" s="67">
        <v>3.2</v>
      </c>
      <c r="I14" s="67">
        <v>2.5</v>
      </c>
      <c r="J14" s="67">
        <v>1.4</v>
      </c>
      <c r="K14" s="67">
        <v>1.3</v>
      </c>
      <c r="L14" s="69">
        <v>1.2</v>
      </c>
    </row>
    <row r="15" spans="2:12" ht="18" customHeight="1" x14ac:dyDescent="0.25">
      <c r="B15" s="35" t="s">
        <v>55</v>
      </c>
      <c r="C15" s="66">
        <v>1.4</v>
      </c>
      <c r="D15" s="67">
        <v>1.4</v>
      </c>
      <c r="E15" s="67">
        <v>1.3</v>
      </c>
      <c r="F15" s="67">
        <v>1.3</v>
      </c>
      <c r="G15" s="67">
        <v>1.4</v>
      </c>
      <c r="H15" s="67">
        <v>2.7</v>
      </c>
      <c r="I15" s="67">
        <v>2.9</v>
      </c>
      <c r="J15" s="68">
        <v>1.7</v>
      </c>
      <c r="K15" s="67">
        <v>2</v>
      </c>
      <c r="L15" s="69">
        <v>1.3</v>
      </c>
    </row>
    <row r="16" spans="2:12" ht="18" customHeight="1" x14ac:dyDescent="0.25">
      <c r="B16" s="35" t="s">
        <v>56</v>
      </c>
      <c r="C16" s="70">
        <v>1.3</v>
      </c>
      <c r="D16" s="71">
        <v>1.3</v>
      </c>
      <c r="E16" s="71">
        <v>1.3</v>
      </c>
      <c r="F16" s="71">
        <v>1.2</v>
      </c>
      <c r="G16" s="71">
        <v>1.3</v>
      </c>
      <c r="H16" s="71">
        <v>3.8</v>
      </c>
      <c r="I16" s="71">
        <v>4.7</v>
      </c>
      <c r="J16" s="71">
        <v>5.6</v>
      </c>
      <c r="K16" s="71">
        <v>1.9</v>
      </c>
      <c r="L16" s="72">
        <v>1.4</v>
      </c>
    </row>
    <row r="17" spans="2:12" ht="18" customHeight="1" x14ac:dyDescent="0.25">
      <c r="B17" s="35" t="s">
        <v>57</v>
      </c>
      <c r="C17" s="66">
        <v>1.1000000000000001</v>
      </c>
      <c r="D17" s="67">
        <v>1</v>
      </c>
      <c r="E17" s="67">
        <v>1</v>
      </c>
      <c r="F17" s="67">
        <v>1</v>
      </c>
      <c r="G17" s="67">
        <v>1</v>
      </c>
      <c r="H17" s="67">
        <v>1.9</v>
      </c>
      <c r="I17" s="67">
        <v>1.4</v>
      </c>
      <c r="J17" s="67">
        <v>1.9</v>
      </c>
      <c r="K17" s="67">
        <v>1.4</v>
      </c>
      <c r="L17" s="73">
        <v>1.2</v>
      </c>
    </row>
    <row r="18" spans="2:12" ht="18" customHeight="1" x14ac:dyDescent="0.25">
      <c r="B18" s="43" t="s">
        <v>58</v>
      </c>
      <c r="C18" s="74">
        <v>2.5</v>
      </c>
      <c r="D18" s="44">
        <v>2.4</v>
      </c>
      <c r="E18" s="44">
        <v>2.6</v>
      </c>
      <c r="F18" s="44">
        <v>2.4</v>
      </c>
      <c r="G18" s="44">
        <v>1.7</v>
      </c>
      <c r="H18" s="44">
        <v>3</v>
      </c>
      <c r="I18" s="44">
        <v>3.1</v>
      </c>
      <c r="J18" s="44">
        <v>2.8</v>
      </c>
      <c r="K18" s="44">
        <v>2.5</v>
      </c>
      <c r="L18" s="45">
        <v>2</v>
      </c>
    </row>
    <row r="19" spans="2:12" ht="18" customHeight="1" x14ac:dyDescent="0.25">
      <c r="B19" s="35" t="s">
        <v>59</v>
      </c>
      <c r="C19" s="66">
        <v>1.7</v>
      </c>
      <c r="D19" s="68">
        <v>1.8</v>
      </c>
      <c r="E19" s="67">
        <v>1.6</v>
      </c>
      <c r="F19" s="67">
        <v>1.7</v>
      </c>
      <c r="G19" s="67">
        <v>1.7</v>
      </c>
      <c r="H19" s="67">
        <v>2.1</v>
      </c>
      <c r="I19" s="68">
        <v>2</v>
      </c>
      <c r="J19" s="67">
        <v>2.2999999999999998</v>
      </c>
      <c r="K19" s="68">
        <v>1.8</v>
      </c>
      <c r="L19" s="69">
        <v>1.7</v>
      </c>
    </row>
    <row r="20" spans="2:12" ht="18" customHeight="1" x14ac:dyDescent="0.25">
      <c r="B20" s="35" t="s">
        <v>60</v>
      </c>
      <c r="C20" s="66">
        <v>1</v>
      </c>
      <c r="D20" s="68">
        <v>1.1000000000000001</v>
      </c>
      <c r="E20" s="67">
        <v>1.1000000000000001</v>
      </c>
      <c r="F20" s="67">
        <v>1.2</v>
      </c>
      <c r="G20" s="67">
        <v>1.2</v>
      </c>
      <c r="H20" s="67">
        <v>4.2</v>
      </c>
      <c r="I20" s="68">
        <v>3.4</v>
      </c>
      <c r="J20" s="67">
        <v>1.9</v>
      </c>
      <c r="K20" s="68">
        <v>1.7</v>
      </c>
      <c r="L20" s="69">
        <v>1.4</v>
      </c>
    </row>
    <row r="21" spans="2:12" ht="18" customHeight="1" x14ac:dyDescent="0.25">
      <c r="B21" s="35" t="s">
        <v>61</v>
      </c>
      <c r="C21" s="66">
        <v>0.6</v>
      </c>
      <c r="D21" s="67">
        <v>0.6</v>
      </c>
      <c r="E21" s="67">
        <v>0.6</v>
      </c>
      <c r="F21" s="67">
        <v>0.5</v>
      </c>
      <c r="G21" s="67">
        <v>0.5</v>
      </c>
      <c r="H21" s="67">
        <v>3.5</v>
      </c>
      <c r="I21" s="67">
        <v>1.4</v>
      </c>
      <c r="J21" s="67">
        <v>1.1000000000000001</v>
      </c>
      <c r="K21" s="67">
        <v>2.1</v>
      </c>
      <c r="L21" s="69">
        <v>1.2</v>
      </c>
    </row>
    <row r="22" spans="2:12" ht="18" customHeight="1" x14ac:dyDescent="0.25">
      <c r="B22" s="35" t="s">
        <v>62</v>
      </c>
      <c r="C22" s="70">
        <v>0.6</v>
      </c>
      <c r="D22" s="71">
        <v>0.5</v>
      </c>
      <c r="E22" s="71">
        <v>0.4</v>
      </c>
      <c r="F22" s="71">
        <v>0.4</v>
      </c>
      <c r="G22" s="71">
        <v>0.4</v>
      </c>
      <c r="H22" s="71">
        <v>1.8</v>
      </c>
      <c r="I22" s="71">
        <v>2</v>
      </c>
      <c r="J22" s="71">
        <v>1.1000000000000001</v>
      </c>
      <c r="K22" s="71">
        <v>0.8</v>
      </c>
      <c r="L22" s="72">
        <v>0.8</v>
      </c>
    </row>
    <row r="23" spans="2:12" ht="18" customHeight="1" x14ac:dyDescent="0.25">
      <c r="B23" s="35" t="s">
        <v>63</v>
      </c>
      <c r="C23" s="66">
        <v>1.3</v>
      </c>
      <c r="D23" s="67">
        <v>1.2</v>
      </c>
      <c r="E23" s="67">
        <v>1.2</v>
      </c>
      <c r="F23" s="68">
        <v>1.1000000000000001</v>
      </c>
      <c r="G23" s="67">
        <v>1.1000000000000001</v>
      </c>
      <c r="H23" s="67">
        <v>1.8</v>
      </c>
      <c r="I23" s="67">
        <v>1.6</v>
      </c>
      <c r="J23" s="67">
        <v>1.1000000000000001</v>
      </c>
      <c r="K23" s="67">
        <v>1</v>
      </c>
      <c r="L23" s="69">
        <v>1.2</v>
      </c>
    </row>
    <row r="24" spans="2:12" ht="18" customHeight="1" x14ac:dyDescent="0.25">
      <c r="B24" s="46" t="s">
        <v>64</v>
      </c>
      <c r="C24" s="75">
        <v>1.6</v>
      </c>
      <c r="D24" s="76">
        <v>1.6</v>
      </c>
      <c r="E24" s="76">
        <v>1.5</v>
      </c>
      <c r="F24" s="76">
        <v>1.6</v>
      </c>
      <c r="G24" s="76">
        <v>1.5</v>
      </c>
      <c r="H24" s="76">
        <v>2.7</v>
      </c>
      <c r="I24" s="76">
        <v>2.1</v>
      </c>
      <c r="J24" s="76">
        <v>1.6</v>
      </c>
      <c r="K24" s="76">
        <v>1.5</v>
      </c>
      <c r="L24" s="77">
        <v>1.2</v>
      </c>
    </row>
    <row r="25" spans="2:12" ht="23.25" customHeight="1" x14ac:dyDescent="0.25">
      <c r="B25" s="21" t="s">
        <v>89</v>
      </c>
    </row>
    <row r="26" spans="2:12" ht="15" x14ac:dyDescent="0.25">
      <c r="B26" s="1"/>
    </row>
    <row r="27" spans="2:12" ht="15" x14ac:dyDescent="0.25">
      <c r="B27" s="1" t="s">
        <v>83</v>
      </c>
      <c r="C27" s="2" t="s">
        <v>84</v>
      </c>
    </row>
    <row r="32" spans="2:12" ht="11.45" customHeight="1" x14ac:dyDescent="0.25">
      <c r="B32" s="53" t="s">
        <v>91</v>
      </c>
      <c r="C32" s="51"/>
      <c r="D32" s="51"/>
      <c r="E32" s="51"/>
      <c r="F32" s="51"/>
      <c r="G32" s="51"/>
      <c r="H32" s="51"/>
    </row>
    <row r="33" spans="2:8" ht="11.45" customHeight="1" x14ac:dyDescent="0.25">
      <c r="B33" s="53" t="s">
        <v>77</v>
      </c>
      <c r="C33" s="52" t="s">
        <v>92</v>
      </c>
      <c r="D33" s="51"/>
      <c r="E33" s="51"/>
      <c r="F33" s="51"/>
      <c r="G33" s="51"/>
      <c r="H33" s="51"/>
    </row>
    <row r="34" spans="2:8" ht="11.45" customHeight="1" x14ac:dyDescent="0.25">
      <c r="B34" s="53" t="s">
        <v>78</v>
      </c>
      <c r="C34" s="53" t="s">
        <v>6</v>
      </c>
      <c r="D34" s="51"/>
      <c r="E34" s="51"/>
      <c r="F34" s="51"/>
      <c r="G34" s="51"/>
      <c r="H34" s="51"/>
    </row>
    <row r="36" spans="2:8" ht="11.45" customHeight="1" x14ac:dyDescent="0.25">
      <c r="B36" s="52" t="s">
        <v>11</v>
      </c>
      <c r="C36" s="51"/>
      <c r="D36" s="53" t="s">
        <v>16</v>
      </c>
      <c r="E36" s="51"/>
      <c r="F36" s="51"/>
      <c r="G36" s="51"/>
      <c r="H36" s="51"/>
    </row>
    <row r="37" spans="2:8" ht="11.45" customHeight="1" x14ac:dyDescent="0.25">
      <c r="B37" s="52" t="s">
        <v>12</v>
      </c>
      <c r="C37" s="51"/>
      <c r="D37" s="53" t="s">
        <v>93</v>
      </c>
      <c r="E37" s="51"/>
      <c r="F37" s="51"/>
      <c r="G37" s="51"/>
      <c r="H37" s="51"/>
    </row>
    <row r="38" spans="2:8" ht="11.45" customHeight="1" x14ac:dyDescent="0.25">
      <c r="B38" s="52" t="s">
        <v>13</v>
      </c>
      <c r="C38" s="51"/>
      <c r="D38" s="53" t="s">
        <v>18</v>
      </c>
      <c r="E38" s="51"/>
      <c r="F38" s="51"/>
      <c r="G38" s="51"/>
      <c r="H38" s="51"/>
    </row>
    <row r="39" spans="2:8" ht="11.45" customHeight="1" x14ac:dyDescent="0.25">
      <c r="B39" s="52" t="s">
        <v>65</v>
      </c>
      <c r="C39" s="51"/>
      <c r="D39" s="53" t="s">
        <v>75</v>
      </c>
      <c r="E39" s="51"/>
      <c r="F39" s="51"/>
      <c r="G39" s="51"/>
      <c r="H39" s="51"/>
    </row>
    <row r="41" spans="2:8" ht="11.45" customHeight="1" x14ac:dyDescent="0.25">
      <c r="B41" s="54" t="s">
        <v>94</v>
      </c>
      <c r="C41" s="50" t="s">
        <v>29</v>
      </c>
      <c r="D41" s="50" t="s">
        <v>81</v>
      </c>
      <c r="E41" s="50" t="s">
        <v>43</v>
      </c>
      <c r="F41" s="50" t="s">
        <v>81</v>
      </c>
      <c r="G41" s="50" t="s">
        <v>95</v>
      </c>
      <c r="H41" s="50" t="s">
        <v>81</v>
      </c>
    </row>
    <row r="42" spans="2:8" ht="11.45" customHeight="1" x14ac:dyDescent="0.25">
      <c r="B42" s="55" t="s">
        <v>80</v>
      </c>
      <c r="C42" s="57" t="s">
        <v>81</v>
      </c>
      <c r="D42" s="57" t="s">
        <v>81</v>
      </c>
      <c r="E42" s="57" t="s">
        <v>81</v>
      </c>
      <c r="F42" s="57" t="s">
        <v>81</v>
      </c>
      <c r="G42" s="57" t="s">
        <v>81</v>
      </c>
      <c r="H42" s="57" t="s">
        <v>81</v>
      </c>
    </row>
    <row r="43" spans="2:8" ht="11.45" customHeight="1" x14ac:dyDescent="0.25">
      <c r="B43" s="56" t="s">
        <v>58</v>
      </c>
      <c r="C43" s="60">
        <v>57670</v>
      </c>
      <c r="D43" s="58" t="s">
        <v>81</v>
      </c>
      <c r="E43" s="60">
        <v>43044</v>
      </c>
      <c r="F43" s="58" t="s">
        <v>81</v>
      </c>
      <c r="G43" s="59">
        <v>1500636.4</v>
      </c>
      <c r="H43" s="58" t="s">
        <v>81</v>
      </c>
    </row>
    <row r="45" spans="2:8" ht="11.45" customHeight="1" x14ac:dyDescent="0.25">
      <c r="B45" s="52" t="s">
        <v>82</v>
      </c>
      <c r="C45" s="51"/>
      <c r="D45" s="51"/>
      <c r="E45" s="51"/>
      <c r="F45" s="51"/>
      <c r="G45" s="51"/>
      <c r="H45" s="51"/>
    </row>
    <row r="46" spans="2:8" ht="11.45" customHeight="1" x14ac:dyDescent="0.25">
      <c r="B46" s="52" t="s">
        <v>83</v>
      </c>
      <c r="C46" s="53" t="s">
        <v>84</v>
      </c>
      <c r="D46" s="51"/>
      <c r="E46" s="51"/>
      <c r="F46" s="51"/>
      <c r="G46" s="51"/>
      <c r="H46" s="51"/>
    </row>
  </sheetData>
  <mergeCells count="3">
    <mergeCell ref="C41:D41"/>
    <mergeCell ref="E41:F41"/>
    <mergeCell ref="G41:H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7"/>
  <sheetViews>
    <sheetView topLeftCell="A6" workbookViewId="0">
      <selection activeCell="O19" sqref="O19"/>
    </sheetView>
  </sheetViews>
  <sheetFormatPr baseColWidth="10" defaultColWidth="8.85546875" defaultRowHeight="11.45" customHeight="1" x14ac:dyDescent="0.25"/>
  <cols>
    <col min="1" max="1" width="4.140625" customWidth="1"/>
    <col min="2" max="2" width="29.85546875" customWidth="1"/>
    <col min="3" max="12" width="10" customWidth="1"/>
  </cols>
  <sheetData>
    <row r="1" spans="2:12" ht="15" x14ac:dyDescent="0.25">
      <c r="B1" s="3" t="s">
        <v>76</v>
      </c>
    </row>
    <row r="2" spans="2:12" ht="15" x14ac:dyDescent="0.25">
      <c r="B2" s="2" t="s">
        <v>77</v>
      </c>
      <c r="C2" s="1" t="s">
        <v>0</v>
      </c>
    </row>
    <row r="3" spans="2:12" ht="15" x14ac:dyDescent="0.25">
      <c r="B3" s="2" t="s">
        <v>78</v>
      </c>
      <c r="C3" s="2" t="s">
        <v>6</v>
      </c>
    </row>
    <row r="5" spans="2:12" ht="15" x14ac:dyDescent="0.25">
      <c r="B5" s="1" t="s">
        <v>11</v>
      </c>
      <c r="D5" s="2" t="s">
        <v>16</v>
      </c>
    </row>
    <row r="6" spans="2:12" ht="15" x14ac:dyDescent="0.25">
      <c r="B6" s="1" t="s">
        <v>12</v>
      </c>
      <c r="D6" s="2" t="s">
        <v>17</v>
      </c>
    </row>
    <row r="7" spans="2:12" ht="15" x14ac:dyDescent="0.25">
      <c r="B7" s="1" t="s">
        <v>13</v>
      </c>
      <c r="D7" s="2" t="s">
        <v>18</v>
      </c>
    </row>
    <row r="8" spans="2:12" ht="15" x14ac:dyDescent="0.25">
      <c r="B8" s="1" t="s">
        <v>14</v>
      </c>
      <c r="D8" s="2" t="s">
        <v>31</v>
      </c>
    </row>
    <row r="10" spans="2:12" ht="18" customHeight="1" x14ac:dyDescent="0.25">
      <c r="B10" s="61"/>
      <c r="C10" s="28" t="s">
        <v>66</v>
      </c>
      <c r="D10" s="29" t="s">
        <v>67</v>
      </c>
      <c r="E10" s="29" t="s">
        <v>68</v>
      </c>
      <c r="F10" s="29" t="s">
        <v>69</v>
      </c>
      <c r="G10" s="29" t="s">
        <v>70</v>
      </c>
      <c r="H10" s="29" t="s">
        <v>71</v>
      </c>
      <c r="I10" s="29" t="s">
        <v>72</v>
      </c>
      <c r="J10" s="29" t="s">
        <v>73</v>
      </c>
      <c r="K10" s="29" t="s">
        <v>74</v>
      </c>
      <c r="L10" s="30" t="s">
        <v>75</v>
      </c>
    </row>
    <row r="11" spans="2:12" ht="18" customHeight="1" x14ac:dyDescent="0.25">
      <c r="B11" s="31" t="s">
        <v>86</v>
      </c>
      <c r="C11" s="62">
        <v>2.2000000000000002</v>
      </c>
      <c r="D11" s="63">
        <v>2</v>
      </c>
      <c r="E11" s="64">
        <v>1.8</v>
      </c>
      <c r="F11" s="63">
        <v>1.7</v>
      </c>
      <c r="G11" s="63">
        <v>1.5</v>
      </c>
      <c r="H11" s="63">
        <v>1.4</v>
      </c>
      <c r="I11" s="63">
        <v>1.4</v>
      </c>
      <c r="J11" s="63">
        <v>1.6</v>
      </c>
      <c r="K11" s="64">
        <v>1.7</v>
      </c>
      <c r="L11" s="65">
        <v>1.9</v>
      </c>
    </row>
    <row r="12" spans="2:12" ht="18" customHeight="1" x14ac:dyDescent="0.25">
      <c r="B12" s="35" t="s">
        <v>85</v>
      </c>
      <c r="C12" s="66">
        <v>2.2999999999999998</v>
      </c>
      <c r="D12" s="67">
        <v>2.1</v>
      </c>
      <c r="E12" s="67">
        <v>2</v>
      </c>
      <c r="F12" s="68">
        <v>1.8</v>
      </c>
      <c r="G12" s="68">
        <v>1.6</v>
      </c>
      <c r="H12" s="67">
        <v>1.5</v>
      </c>
      <c r="I12" s="68">
        <v>1.4</v>
      </c>
      <c r="J12" s="68">
        <v>1.7</v>
      </c>
      <c r="K12" s="67">
        <v>1.7</v>
      </c>
      <c r="L12" s="69">
        <v>1.9</v>
      </c>
    </row>
    <row r="13" spans="2:12" ht="18" customHeight="1" x14ac:dyDescent="0.25">
      <c r="B13" s="35" t="s">
        <v>53</v>
      </c>
      <c r="C13" s="66">
        <v>3</v>
      </c>
      <c r="D13" s="67">
        <v>2.8</v>
      </c>
      <c r="E13" s="67">
        <v>2.4</v>
      </c>
      <c r="F13" s="67">
        <v>2.2000000000000002</v>
      </c>
      <c r="G13" s="67">
        <v>2</v>
      </c>
      <c r="H13" s="67">
        <v>2</v>
      </c>
      <c r="I13" s="67">
        <v>1.7</v>
      </c>
      <c r="J13" s="67">
        <v>1.6</v>
      </c>
      <c r="K13" s="67">
        <v>2</v>
      </c>
      <c r="L13" s="69">
        <v>2.2999999999999998</v>
      </c>
    </row>
    <row r="14" spans="2:12" ht="18" customHeight="1" x14ac:dyDescent="0.25">
      <c r="B14" s="35" t="s">
        <v>54</v>
      </c>
      <c r="C14" s="66">
        <v>1.3</v>
      </c>
      <c r="D14" s="67">
        <v>1.1000000000000001</v>
      </c>
      <c r="E14" s="67">
        <v>0.8</v>
      </c>
      <c r="F14" s="67">
        <v>0.8</v>
      </c>
      <c r="G14" s="67">
        <v>0.7</v>
      </c>
      <c r="H14" s="67">
        <v>0.5</v>
      </c>
      <c r="I14" s="67">
        <v>0.5</v>
      </c>
      <c r="J14" s="67">
        <v>0.7</v>
      </c>
      <c r="K14" s="67">
        <v>0.7</v>
      </c>
      <c r="L14" s="69">
        <v>0.7</v>
      </c>
    </row>
    <row r="15" spans="2:12" ht="18" customHeight="1" x14ac:dyDescent="0.25">
      <c r="B15" s="35" t="s">
        <v>55</v>
      </c>
      <c r="C15" s="66">
        <v>1.4</v>
      </c>
      <c r="D15" s="67">
        <v>1.2</v>
      </c>
      <c r="E15" s="67">
        <v>1</v>
      </c>
      <c r="F15" s="67">
        <v>0.9</v>
      </c>
      <c r="G15" s="67">
        <v>0.8</v>
      </c>
      <c r="H15" s="67">
        <v>0.6</v>
      </c>
      <c r="I15" s="67">
        <v>0.6</v>
      </c>
      <c r="J15" s="68">
        <v>0.7</v>
      </c>
      <c r="K15" s="67">
        <v>0.9</v>
      </c>
      <c r="L15" s="69">
        <v>1.1000000000000001</v>
      </c>
    </row>
    <row r="16" spans="2:12" ht="18" customHeight="1" x14ac:dyDescent="0.25">
      <c r="B16" s="35" t="s">
        <v>56</v>
      </c>
      <c r="C16" s="70">
        <v>3.6</v>
      </c>
      <c r="D16" s="71">
        <v>3.2</v>
      </c>
      <c r="E16" s="71">
        <v>3.1</v>
      </c>
      <c r="F16" s="71">
        <v>3.4</v>
      </c>
      <c r="G16" s="71">
        <v>3</v>
      </c>
      <c r="H16" s="71">
        <v>3</v>
      </c>
      <c r="I16" s="71">
        <v>2.5</v>
      </c>
      <c r="J16" s="71">
        <v>2.5</v>
      </c>
      <c r="K16" s="71">
        <v>3.4</v>
      </c>
      <c r="L16" s="72">
        <v>3.5</v>
      </c>
    </row>
    <row r="17" spans="2:12" ht="18" customHeight="1" x14ac:dyDescent="0.25">
      <c r="B17" s="35" t="s">
        <v>57</v>
      </c>
      <c r="C17" s="66">
        <v>3.1</v>
      </c>
      <c r="D17" s="67">
        <v>2.8</v>
      </c>
      <c r="E17" s="67">
        <v>2.5</v>
      </c>
      <c r="F17" s="67">
        <v>2.4</v>
      </c>
      <c r="G17" s="67">
        <v>2.2999999999999998</v>
      </c>
      <c r="H17" s="67">
        <v>2.2000000000000002</v>
      </c>
      <c r="I17" s="67">
        <v>2.1</v>
      </c>
      <c r="J17" s="67">
        <v>2.2999999999999998</v>
      </c>
      <c r="K17" s="67">
        <v>2.4</v>
      </c>
      <c r="L17" s="73">
        <v>2.5</v>
      </c>
    </row>
    <row r="18" spans="2:12" ht="18" customHeight="1" x14ac:dyDescent="0.25">
      <c r="B18" s="43" t="s">
        <v>58</v>
      </c>
      <c r="C18" s="74">
        <v>2</v>
      </c>
      <c r="D18" s="44">
        <v>1.9</v>
      </c>
      <c r="E18" s="44">
        <v>1.8</v>
      </c>
      <c r="F18" s="44">
        <v>1.8</v>
      </c>
      <c r="G18" s="44">
        <v>1.5</v>
      </c>
      <c r="H18" s="44">
        <v>1.3</v>
      </c>
      <c r="I18" s="44">
        <v>1.4</v>
      </c>
      <c r="J18" s="44">
        <v>1.9</v>
      </c>
      <c r="K18" s="44">
        <v>1.9</v>
      </c>
      <c r="L18" s="45">
        <v>2.1</v>
      </c>
    </row>
    <row r="19" spans="2:12" ht="18" customHeight="1" x14ac:dyDescent="0.25">
      <c r="B19" s="35" t="s">
        <v>59</v>
      </c>
      <c r="C19" s="66">
        <v>4.0999999999999996</v>
      </c>
      <c r="D19" s="68">
        <v>3.9</v>
      </c>
      <c r="E19" s="67">
        <v>3.8</v>
      </c>
      <c r="F19" s="67">
        <v>3.6</v>
      </c>
      <c r="G19" s="67">
        <v>3.3</v>
      </c>
      <c r="H19" s="67">
        <v>3.4</v>
      </c>
      <c r="I19" s="68">
        <v>3.4</v>
      </c>
      <c r="J19" s="67">
        <v>4.0999999999999996</v>
      </c>
      <c r="K19" s="68">
        <v>3.7</v>
      </c>
      <c r="L19" s="69">
        <v>3.9</v>
      </c>
    </row>
    <row r="20" spans="2:12" ht="18" customHeight="1" x14ac:dyDescent="0.25">
      <c r="B20" s="35" t="s">
        <v>60</v>
      </c>
      <c r="C20" s="66">
        <v>1.3</v>
      </c>
      <c r="D20" s="68">
        <v>1.2</v>
      </c>
      <c r="E20" s="67">
        <v>1</v>
      </c>
      <c r="F20" s="67">
        <v>0.9</v>
      </c>
      <c r="G20" s="67">
        <v>0.8</v>
      </c>
      <c r="H20" s="67">
        <v>0.7</v>
      </c>
      <c r="I20" s="68">
        <v>0.5</v>
      </c>
      <c r="J20" s="67">
        <v>0.6</v>
      </c>
      <c r="K20" s="68">
        <v>0.7</v>
      </c>
      <c r="L20" s="69">
        <v>0.7</v>
      </c>
    </row>
    <row r="21" spans="2:12" ht="18" customHeight="1" x14ac:dyDescent="0.25">
      <c r="B21" s="35" t="s">
        <v>61</v>
      </c>
      <c r="C21" s="66">
        <v>1.8</v>
      </c>
      <c r="D21" s="67">
        <v>1.7</v>
      </c>
      <c r="E21" s="67">
        <v>1.6</v>
      </c>
      <c r="F21" s="67">
        <v>1.4</v>
      </c>
      <c r="G21" s="67">
        <v>1.4</v>
      </c>
      <c r="H21" s="67">
        <v>1.3</v>
      </c>
      <c r="I21" s="67">
        <v>1.1000000000000001</v>
      </c>
      <c r="J21" s="67">
        <v>1.5</v>
      </c>
      <c r="K21" s="67">
        <v>2.1</v>
      </c>
      <c r="L21" s="69">
        <v>2.2000000000000002</v>
      </c>
    </row>
    <row r="22" spans="2:12" ht="18" customHeight="1" x14ac:dyDescent="0.25">
      <c r="B22" s="35" t="s">
        <v>62</v>
      </c>
      <c r="C22" s="70">
        <v>4.5</v>
      </c>
      <c r="D22" s="71">
        <v>4.0999999999999996</v>
      </c>
      <c r="E22" s="71">
        <v>3.7</v>
      </c>
      <c r="F22" s="71">
        <v>3.3</v>
      </c>
      <c r="G22" s="71">
        <v>2.9</v>
      </c>
      <c r="H22" s="71">
        <v>2.8</v>
      </c>
      <c r="I22" s="71">
        <v>2.4</v>
      </c>
      <c r="J22" s="71">
        <v>1.9</v>
      </c>
      <c r="K22" s="71">
        <v>2.1</v>
      </c>
      <c r="L22" s="72">
        <v>2.1</v>
      </c>
    </row>
    <row r="23" spans="2:12" ht="18" customHeight="1" x14ac:dyDescent="0.25">
      <c r="B23" s="35" t="s">
        <v>63</v>
      </c>
      <c r="C23" s="66">
        <v>1.2</v>
      </c>
      <c r="D23" s="67">
        <v>1.2</v>
      </c>
      <c r="E23" s="67">
        <v>1</v>
      </c>
      <c r="F23" s="68">
        <v>1</v>
      </c>
      <c r="G23" s="67">
        <v>0.9</v>
      </c>
      <c r="H23" s="67">
        <v>0.7</v>
      </c>
      <c r="I23" s="67">
        <v>0.5</v>
      </c>
      <c r="J23" s="67">
        <v>0.6</v>
      </c>
      <c r="K23" s="67">
        <v>1.2</v>
      </c>
      <c r="L23" s="69">
        <v>1.6</v>
      </c>
    </row>
    <row r="24" spans="2:12" ht="18" customHeight="1" x14ac:dyDescent="0.25">
      <c r="B24" s="46" t="s">
        <v>64</v>
      </c>
      <c r="C24" s="75">
        <v>0.7</v>
      </c>
      <c r="D24" s="76">
        <v>0.6</v>
      </c>
      <c r="E24" s="76">
        <v>0.6</v>
      </c>
      <c r="F24" s="76">
        <v>0.6</v>
      </c>
      <c r="G24" s="76">
        <v>0.6</v>
      </c>
      <c r="H24" s="76">
        <v>0.5</v>
      </c>
      <c r="I24" s="76">
        <v>0.4</v>
      </c>
      <c r="J24" s="76">
        <v>0.7</v>
      </c>
      <c r="K24" s="76">
        <v>0.9</v>
      </c>
      <c r="L24" s="77">
        <v>0.9</v>
      </c>
    </row>
    <row r="25" spans="2:12" ht="21" customHeight="1" x14ac:dyDescent="0.25">
      <c r="B25" s="21" t="s">
        <v>89</v>
      </c>
    </row>
    <row r="26" spans="2:12" ht="15" x14ac:dyDescent="0.25">
      <c r="B26" s="1"/>
    </row>
    <row r="27" spans="2:12" ht="15" x14ac:dyDescent="0.25">
      <c r="B27" s="1" t="s">
        <v>83</v>
      </c>
      <c r="C27" s="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Sommaire</vt:lpstr>
      <vt:lpstr>Structure</vt:lpstr>
      <vt:lpstr>dépenses publiques</vt:lpstr>
      <vt:lpstr>CI</vt:lpstr>
      <vt:lpstr>FBCF</vt:lpstr>
      <vt:lpstr>Rémunérations</vt:lpstr>
      <vt:lpstr>autres impots</vt:lpstr>
      <vt:lpstr>subventions</vt:lpstr>
      <vt:lpstr>D41</vt:lpstr>
      <vt:lpstr>Feuille 8</vt:lpstr>
      <vt:lpstr>Feuille 9</vt:lpstr>
      <vt:lpstr>transferts en nature marchand</vt:lpstr>
      <vt:lpstr>prestations sociales en espèce</vt:lpstr>
      <vt:lpstr>autres transferts</vt:lpstr>
      <vt:lpstr>Feuille 12</vt:lpstr>
      <vt:lpstr>transferts en capital</vt:lpstr>
      <vt:lpstr>Feuille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2025-07-09T17:09:33Z</dcterms:created>
  <dcterms:modified xsi:type="dcterms:W3CDTF">2025-07-11T10:21:51Z</dcterms:modified>
</cp:coreProperties>
</file>