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18D54A41-8294-43D8-A9C8-53DF363A047B}" xr6:coauthVersionLast="36" xr6:coauthVersionMax="36" xr10:uidLastSave="{00000000-0000-0000-0000-000000000000}"/>
  <bookViews>
    <workbookView xWindow="0" yWindow="0" windowWidth="21600" windowHeight="8985" activeTab="3" xr2:uid="{00000000-000D-0000-FFFF-FFFF00000000}"/>
  </bookViews>
  <sheets>
    <sheet name="Sommaire" sheetId="1" r:id="rId1"/>
    <sheet name="Structure" sheetId="2" r:id="rId2"/>
    <sheet name="Feuille 1" sheetId="3" r:id="rId3"/>
    <sheet name="production P13" sheetId="5" r:id="rId4"/>
    <sheet name="Production branche administrati" sheetId="6" r:id="rId5"/>
  </sheets>
  <calcPr calcId="191029"/>
</workbook>
</file>

<file path=xl/calcChain.xml><?xml version="1.0" encoding="utf-8"?>
<calcChain xmlns="http://schemas.openxmlformats.org/spreadsheetml/2006/main">
  <c r="R16" i="5" l="1"/>
  <c r="M15" i="6"/>
  <c r="R21" i="5"/>
  <c r="J22" i="5"/>
  <c r="I22" i="5"/>
  <c r="H22" i="5"/>
  <c r="G22" i="5"/>
  <c r="F22" i="5"/>
  <c r="E22" i="5"/>
  <c r="D22" i="5"/>
  <c r="C22" i="5"/>
  <c r="C21" i="5"/>
  <c r="D21" i="5"/>
  <c r="E21" i="5"/>
  <c r="F21" i="5"/>
  <c r="G21" i="5"/>
  <c r="H21" i="5"/>
  <c r="I21" i="5"/>
  <c r="J21" i="5"/>
  <c r="L22" i="5"/>
  <c r="K22" i="5"/>
  <c r="J16" i="5"/>
  <c r="I16" i="5"/>
  <c r="H16" i="5"/>
  <c r="G16" i="5"/>
  <c r="F16" i="5"/>
  <c r="E16" i="5"/>
  <c r="D16" i="5"/>
  <c r="C16" i="5"/>
  <c r="L16" i="5"/>
  <c r="K16" i="5"/>
  <c r="P24" i="5" l="1"/>
  <c r="P25" i="5"/>
  <c r="P26" i="5"/>
  <c r="P23" i="5"/>
  <c r="P18" i="5"/>
  <c r="P19" i="5"/>
  <c r="P20" i="5"/>
  <c r="P21" i="5"/>
  <c r="P17" i="5"/>
  <c r="P12" i="5"/>
  <c r="P13" i="5"/>
  <c r="P14" i="5"/>
  <c r="P15" i="5"/>
  <c r="P11" i="5"/>
  <c r="D11" i="5"/>
  <c r="E11" i="5"/>
  <c r="F11" i="5"/>
  <c r="G11" i="5"/>
  <c r="H11" i="5"/>
  <c r="I11" i="5"/>
  <c r="J11" i="5"/>
  <c r="K11" i="5"/>
  <c r="L11" i="5" s="1"/>
  <c r="N11" i="5"/>
  <c r="D12" i="5"/>
  <c r="E12" i="5"/>
  <c r="F12" i="5"/>
  <c r="G12" i="5"/>
  <c r="H12" i="5"/>
  <c r="I12" i="5"/>
  <c r="J12" i="5"/>
  <c r="K12" i="5"/>
  <c r="L12" i="5" s="1"/>
  <c r="N12" i="5"/>
  <c r="D13" i="5"/>
  <c r="E13" i="5"/>
  <c r="F13" i="5"/>
  <c r="G13" i="5"/>
  <c r="H13" i="5"/>
  <c r="I13" i="5"/>
  <c r="J13" i="5"/>
  <c r="K13" i="5"/>
  <c r="L13" i="5" s="1"/>
  <c r="N13" i="5"/>
  <c r="D14" i="5"/>
  <c r="E14" i="5"/>
  <c r="F14" i="5"/>
  <c r="G14" i="5"/>
  <c r="H14" i="5"/>
  <c r="I14" i="5"/>
  <c r="J14" i="5"/>
  <c r="K14" i="5"/>
  <c r="L14" i="5" s="1"/>
  <c r="N14" i="5"/>
  <c r="D15" i="5"/>
  <c r="E15" i="5"/>
  <c r="F15" i="5"/>
  <c r="G15" i="5"/>
  <c r="H15" i="5"/>
  <c r="I15" i="5"/>
  <c r="J15" i="5"/>
  <c r="K15" i="5"/>
  <c r="L15" i="5" s="1"/>
  <c r="N15" i="5"/>
  <c r="D17" i="5"/>
  <c r="E17" i="5"/>
  <c r="F17" i="5"/>
  <c r="G17" i="5"/>
  <c r="H17" i="5"/>
  <c r="I17" i="5"/>
  <c r="J17" i="5"/>
  <c r="K17" i="5"/>
  <c r="L17" i="5" s="1"/>
  <c r="N17" i="5"/>
  <c r="D18" i="5"/>
  <c r="E18" i="5"/>
  <c r="F18" i="5"/>
  <c r="G18" i="5"/>
  <c r="H18" i="5"/>
  <c r="I18" i="5"/>
  <c r="J18" i="5"/>
  <c r="K18" i="5"/>
  <c r="L18" i="5" s="1"/>
  <c r="N18" i="5"/>
  <c r="D19" i="5"/>
  <c r="E19" i="5"/>
  <c r="F19" i="5"/>
  <c r="G19" i="5"/>
  <c r="H19" i="5"/>
  <c r="I19" i="5"/>
  <c r="J19" i="5"/>
  <c r="K19" i="5"/>
  <c r="L19" i="5" s="1"/>
  <c r="N19" i="5"/>
  <c r="D20" i="5"/>
  <c r="E20" i="5"/>
  <c r="F20" i="5"/>
  <c r="G20" i="5"/>
  <c r="H20" i="5"/>
  <c r="I20" i="5"/>
  <c r="J20" i="5"/>
  <c r="K20" i="5"/>
  <c r="L20" i="5" s="1"/>
  <c r="N20" i="5"/>
  <c r="K21" i="5"/>
  <c r="L21" i="5" s="1"/>
  <c r="N21" i="5"/>
  <c r="D23" i="5"/>
  <c r="E23" i="5"/>
  <c r="F23" i="5"/>
  <c r="G23" i="5"/>
  <c r="H23" i="5"/>
  <c r="I23" i="5"/>
  <c r="J23" i="5"/>
  <c r="K23" i="5"/>
  <c r="L23" i="5" s="1"/>
  <c r="N23" i="5"/>
  <c r="D24" i="5"/>
  <c r="E24" i="5"/>
  <c r="F24" i="5"/>
  <c r="G24" i="5"/>
  <c r="H24" i="5"/>
  <c r="I24" i="5"/>
  <c r="J24" i="5"/>
  <c r="K24" i="5"/>
  <c r="L24" i="5" s="1"/>
  <c r="N24" i="5"/>
  <c r="D25" i="5"/>
  <c r="E25" i="5"/>
  <c r="F25" i="5"/>
  <c r="G25" i="5"/>
  <c r="H25" i="5"/>
  <c r="I25" i="5"/>
  <c r="J25" i="5"/>
  <c r="K25" i="5"/>
  <c r="L25" i="5" s="1"/>
  <c r="N25" i="5"/>
  <c r="D26" i="5"/>
  <c r="E26" i="5"/>
  <c r="F26" i="5"/>
  <c r="G26" i="5"/>
  <c r="H26" i="5"/>
  <c r="I26" i="5"/>
  <c r="J26" i="5"/>
  <c r="K26" i="5"/>
  <c r="L26" i="5" s="1"/>
  <c r="N26" i="5"/>
  <c r="C12" i="5"/>
  <c r="C13" i="5"/>
  <c r="C14" i="5"/>
  <c r="C15" i="5"/>
  <c r="C17" i="5"/>
  <c r="C18" i="5"/>
  <c r="C19" i="5"/>
  <c r="C20" i="5"/>
  <c r="C23" i="5"/>
  <c r="C24" i="5"/>
  <c r="C25" i="5"/>
  <c r="C26" i="5"/>
  <c r="C11" i="5"/>
</calcChain>
</file>

<file path=xl/sharedStrings.xml><?xml version="1.0" encoding="utf-8"?>
<sst xmlns="http://schemas.openxmlformats.org/spreadsheetml/2006/main" count="199" uniqueCount="72">
  <si>
    <t>Principaux agrégats des administrations publiques, y compris recettes et dépenses [gov_10a_main__custom_17390690]</t>
  </si>
  <si>
    <t>Ouvrir la page produit</t>
  </si>
  <si>
    <t>Ouvrir dans le Data Browser</t>
  </si>
  <si>
    <t>Description:</t>
  </si>
  <si>
    <t>-</t>
  </si>
  <si>
    <t>Dernière mise à jour des données:</t>
  </si>
  <si>
    <t>22/04/2025 11:00</t>
  </si>
  <si>
    <t>Dernière modification de la structure de données:</t>
  </si>
  <si>
    <t>Source(s) institutionnelle(s)</t>
  </si>
  <si>
    <t>Eurostat</t>
  </si>
  <si>
    <t>Contenus</t>
  </si>
  <si>
    <t>Fréquence (relative au temps)</t>
  </si>
  <si>
    <t>Unité de mesure</t>
  </si>
  <si>
    <t>Secteur</t>
  </si>
  <si>
    <t>Indicateur des comptes nationaux (SEC 2010)</t>
  </si>
  <si>
    <t>Feuille 1</t>
  </si>
  <si>
    <t>Annuel</t>
  </si>
  <si>
    <t>Millions d'euros</t>
  </si>
  <si>
    <t>Administrations publiques</t>
  </si>
  <si>
    <t>Production non marchande</t>
  </si>
  <si>
    <t>Feuille 2</t>
  </si>
  <si>
    <t>Total des recettes des administrations publiques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</si>
  <si>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</si>
  <si>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</si>
  <si>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</si>
  <si>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</si>
  <si>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</si>
  <si>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</si>
  <si>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- 20 pays (à partir de 2023)</t>
  </si>
  <si>
    <t>Belgique</t>
  </si>
  <si>
    <t>Danemark</t>
  </si>
  <si>
    <t>Allemagne</t>
  </si>
  <si>
    <t>Grèce</t>
  </si>
  <si>
    <t>Espagne</t>
  </si>
  <si>
    <t>France</t>
  </si>
  <si>
    <t>Italie</t>
  </si>
  <si>
    <t>Pays-Bas</t>
  </si>
  <si>
    <t>Pologne</t>
  </si>
  <si>
    <t>Portugal</t>
  </si>
  <si>
    <t>Finlande</t>
  </si>
  <si>
    <t>Suède</t>
  </si>
  <si>
    <t>Temps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</si>
  <si>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</si>
  <si>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</si>
  <si>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</si>
  <si>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</si>
  <si>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</si>
  <si>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</si>
  <si>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</si>
  <si>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</si>
  <si>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</si>
  <si>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</si>
  <si>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Données extraites le09/07/2025 20:54:52 depuis [ESTAT]</t>
  </si>
  <si>
    <t xml:space="preserve">Dataset: </t>
  </si>
  <si>
    <t>Dernière mise à jour:</t>
  </si>
  <si>
    <t>TIME</t>
  </si>
  <si>
    <t>Valeur spéciale</t>
  </si>
  <si>
    <t>:</t>
  </si>
  <si>
    <t>Non disponible</t>
  </si>
  <si>
    <t>U.E - 27 pays</t>
  </si>
  <si>
    <t xml:space="preserve">Zone euro </t>
  </si>
  <si>
    <t>Données extraites le09/07/2025 21:06:53 depuis [ESTAT]</t>
  </si>
  <si>
    <t>Valeur ajoutée brute et revenu par branche d?activité détaillée (NACE Rév. 2) [nama_10_a64__custom_17390743]</t>
  </si>
  <si>
    <t>Prix courants, millions d'euros</t>
  </si>
  <si>
    <t>Nomenclature statistique des activités économiques dans la Communauté européenne (NACE Rév. 2)</t>
  </si>
  <si>
    <t>Production</t>
  </si>
  <si>
    <t>ratio (*)</t>
  </si>
  <si>
    <t>Allemagne reestimé</t>
  </si>
  <si>
    <t>Pays-Bas reestimé</t>
  </si>
  <si>
    <t>Source : Eurostat, calcul de l'auteur</t>
  </si>
  <si>
    <t>Source : Eurostat</t>
  </si>
  <si>
    <t>administration, éducation Santé humaine et action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</si>
</sst>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3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B0B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5" borderId="0" xfId="0" applyNumberFormat="1" applyFont="1" applyFill="1" applyAlignment="1">
      <alignment horizontal="right" vertical="center" shrinkToFit="1"/>
    </xf>
    <xf numFmtId="0" fontId="4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5" borderId="0" xfId="0" applyNumberFormat="1" applyFont="1" applyFill="1" applyAlignment="1">
      <alignment horizontal="right" vertical="center" shrinkToFit="1"/>
    </xf>
    <xf numFmtId="0" fontId="0" fillId="0" borderId="0" xfId="0"/>
    <xf numFmtId="0" fontId="7" fillId="6" borderId="4" xfId="1" applyFont="1" applyFill="1" applyBorder="1" applyAlignment="1">
      <alignment horizontal="left" vertical="center"/>
    </xf>
    <xf numFmtId="0" fontId="7" fillId="6" borderId="5" xfId="1" applyFont="1" applyFill="1" applyBorder="1" applyAlignment="1">
      <alignment horizontal="left" vertical="center"/>
    </xf>
    <xf numFmtId="165" fontId="8" fillId="6" borderId="11" xfId="0" applyNumberFormat="1" applyFont="1" applyFill="1" applyBorder="1" applyAlignment="1">
      <alignment horizontal="right" vertical="center" shrinkToFit="1"/>
    </xf>
    <xf numFmtId="165" fontId="8" fillId="6" borderId="12" xfId="0" applyNumberFormat="1" applyFont="1" applyFill="1" applyBorder="1" applyAlignment="1">
      <alignment horizontal="right" vertical="center" shrinkToFit="1"/>
    </xf>
    <xf numFmtId="165" fontId="8" fillId="6" borderId="13" xfId="0" applyNumberFormat="1" applyFont="1" applyFill="1" applyBorder="1" applyAlignment="1">
      <alignment horizontal="right" vertical="center" shrinkToFit="1"/>
    </xf>
    <xf numFmtId="165" fontId="9" fillId="7" borderId="12" xfId="0" applyNumberFormat="1" applyFont="1" applyFill="1" applyBorder="1" applyAlignment="1">
      <alignment horizontal="right" vertical="center" shrinkToFit="1"/>
    </xf>
    <xf numFmtId="22" fontId="0" fillId="0" borderId="0" xfId="0" applyNumberFormat="1"/>
    <xf numFmtId="166" fontId="8" fillId="6" borderId="0" xfId="0" applyNumberFormat="1" applyFont="1" applyFill="1" applyBorder="1" applyAlignment="1">
      <alignment horizontal="right" vertical="center" shrinkToFit="1"/>
    </xf>
    <xf numFmtId="0" fontId="8" fillId="6" borderId="2" xfId="0" applyFont="1" applyFill="1" applyBorder="1" applyAlignment="1">
      <alignment horizontal="center" vertical="center"/>
    </xf>
    <xf numFmtId="0" fontId="0" fillId="0" borderId="0" xfId="0" applyBorder="1"/>
    <xf numFmtId="0" fontId="8" fillId="6" borderId="0" xfId="0" applyFont="1" applyFill="1" applyBorder="1" applyAlignment="1">
      <alignment horizontal="center" vertical="center"/>
    </xf>
    <xf numFmtId="0" fontId="0" fillId="0" borderId="0" xfId="0"/>
    <xf numFmtId="0" fontId="10" fillId="6" borderId="15" xfId="0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left" vertical="center"/>
    </xf>
    <xf numFmtId="165" fontId="10" fillId="6" borderId="10" xfId="0" applyNumberFormat="1" applyFont="1" applyFill="1" applyBorder="1" applyAlignment="1">
      <alignment horizontal="right" vertical="center" shrinkToFit="1"/>
    </xf>
    <xf numFmtId="166" fontId="10" fillId="6" borderId="15" xfId="0" applyNumberFormat="1" applyFont="1" applyFill="1" applyBorder="1" applyAlignment="1">
      <alignment horizontal="right" vertical="center" shrinkToFit="1"/>
    </xf>
    <xf numFmtId="0" fontId="11" fillId="6" borderId="16" xfId="1" applyFont="1" applyFill="1" applyBorder="1" applyAlignment="1">
      <alignment horizontal="left" vertical="center"/>
    </xf>
    <xf numFmtId="165" fontId="10" fillId="6" borderId="0" xfId="0" applyNumberFormat="1" applyFont="1" applyFill="1" applyBorder="1" applyAlignment="1">
      <alignment horizontal="right" vertical="center" shrinkToFit="1"/>
    </xf>
    <xf numFmtId="166" fontId="10" fillId="6" borderId="16" xfId="0" applyNumberFormat="1" applyFont="1" applyFill="1" applyBorder="1" applyAlignment="1">
      <alignment horizontal="right" vertical="center" shrinkToFit="1"/>
    </xf>
    <xf numFmtId="0" fontId="11" fillId="6" borderId="16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165" fontId="12" fillId="7" borderId="0" xfId="0" applyNumberFormat="1" applyFont="1" applyFill="1" applyBorder="1" applyAlignment="1">
      <alignment horizontal="right" vertical="center" shrinkToFit="1"/>
    </xf>
    <xf numFmtId="166" fontId="10" fillId="7" borderId="16" xfId="0" applyNumberFormat="1" applyFont="1" applyFill="1" applyBorder="1" applyAlignment="1">
      <alignment horizontal="right" vertical="center" shrinkToFit="1"/>
    </xf>
    <xf numFmtId="0" fontId="11" fillId="6" borderId="17" xfId="0" applyFont="1" applyFill="1" applyBorder="1" applyAlignment="1">
      <alignment horizontal="left" vertical="center"/>
    </xf>
    <xf numFmtId="165" fontId="10" fillId="6" borderId="1" xfId="0" applyNumberFormat="1" applyFont="1" applyFill="1" applyBorder="1" applyAlignment="1">
      <alignment horizontal="right" vertical="center" shrinkToFit="1"/>
    </xf>
    <xf numFmtId="166" fontId="10" fillId="6" borderId="17" xfId="0" applyNumberFormat="1" applyFont="1" applyFill="1" applyBorder="1" applyAlignment="1">
      <alignment horizontal="right" vertical="center" shrinkToFit="1"/>
    </xf>
    <xf numFmtId="0" fontId="8" fillId="6" borderId="18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right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horizontal="right" vertical="center" shrinkToFit="1"/>
    </xf>
    <xf numFmtId="165" fontId="10" fillId="6" borderId="12" xfId="0" applyNumberFormat="1" applyFont="1" applyFill="1" applyBorder="1" applyAlignment="1">
      <alignment horizontal="right" vertical="center" shrinkToFit="1"/>
    </xf>
    <xf numFmtId="165" fontId="12" fillId="7" borderId="12" xfId="0" applyNumberFormat="1" applyFont="1" applyFill="1" applyBorder="1" applyAlignment="1">
      <alignment horizontal="right" vertical="center" shrinkToFit="1"/>
    </xf>
    <xf numFmtId="165" fontId="10" fillId="6" borderId="13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483528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gov_10a_main__custom_17390690/default/table" TargetMode="External"/><Relationship Id="rId1" Type="http://schemas.openxmlformats.org/officeDocument/2006/relationships/hyperlink" Target="https://ec.europa.eu/eurostat/databrowser/product/page/gov_10a_main__custom_1739069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7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15.28515625" customWidth="1"/>
    <col min="5" max="5" width="17.7109375" customWidth="1"/>
    <col min="6" max="6" width="40.7109375" customWidth="1"/>
  </cols>
  <sheetData>
    <row r="6" spans="1:15" x14ac:dyDescent="0.25">
      <c r="A6" s="7" t="s">
        <v>0</v>
      </c>
    </row>
    <row r="7" spans="1:15" x14ac:dyDescent="0.25">
      <c r="A7" s="10" t="s">
        <v>1</v>
      </c>
      <c r="B7" s="10" t="s">
        <v>2</v>
      </c>
    </row>
    <row r="8" spans="1:15" ht="42.75" customHeight="1" x14ac:dyDescent="0.25">
      <c r="A8" s="8" t="s">
        <v>3</v>
      </c>
      <c r="B8" s="58" t="s"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6</v>
      </c>
    </row>
    <row r="13" spans="1:15" x14ac:dyDescent="0.25">
      <c r="B13" s="1" t="s">
        <v>8</v>
      </c>
    </row>
    <row r="14" spans="1:15" x14ac:dyDescent="0.25">
      <c r="C14" s="2" t="s">
        <v>9</v>
      </c>
    </row>
    <row r="15" spans="1:15" x14ac:dyDescent="0.25">
      <c r="B15" s="7" t="s">
        <v>10</v>
      </c>
      <c r="C15" s="7" t="s">
        <v>11</v>
      </c>
      <c r="D15" s="7" t="s">
        <v>12</v>
      </c>
      <c r="E15" s="7" t="s">
        <v>13</v>
      </c>
      <c r="F15" s="7" t="s">
        <v>14</v>
      </c>
    </row>
    <row r="16" spans="1:15" x14ac:dyDescent="0.25">
      <c r="B16" s="11" t="s">
        <v>15</v>
      </c>
      <c r="C16" s="2" t="s">
        <v>16</v>
      </c>
      <c r="D16" s="2" t="s">
        <v>17</v>
      </c>
      <c r="E16" s="2" t="s">
        <v>18</v>
      </c>
      <c r="F16" s="2" t="s">
        <v>19</v>
      </c>
    </row>
    <row r="17" spans="2:6" x14ac:dyDescent="0.25">
      <c r="B17" s="10" t="s">
        <v>20</v>
      </c>
      <c r="C17" s="9" t="s">
        <v>16</v>
      </c>
      <c r="D17" s="9" t="s">
        <v>17</v>
      </c>
      <c r="E17" s="9" t="s">
        <v>18</v>
      </c>
      <c r="F17" s="9" t="s">
        <v>21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22</v>
      </c>
    </row>
    <row r="2" spans="1:3" x14ac:dyDescent="0.25">
      <c r="B2" s="14" t="s">
        <v>23</v>
      </c>
      <c r="C2" s="14" t="s">
        <v>24</v>
      </c>
    </row>
    <row r="3" spans="1:3" x14ac:dyDescent="0.25">
      <c r="B3" s="15" t="s">
        <v>25</v>
      </c>
      <c r="C3" s="15" t="s">
        <v>25</v>
      </c>
    </row>
    <row r="4" spans="1:3" x14ac:dyDescent="0.25">
      <c r="B4" s="2" t="s">
        <v>11</v>
      </c>
      <c r="C4" s="2" t="s">
        <v>16</v>
      </c>
    </row>
    <row r="5" spans="1:3" x14ac:dyDescent="0.25">
      <c r="B5" s="9" t="s">
        <v>12</v>
      </c>
      <c r="C5" s="9" t="s">
        <v>17</v>
      </c>
    </row>
    <row r="6" spans="1:3" x14ac:dyDescent="0.25">
      <c r="B6" s="2" t="s">
        <v>13</v>
      </c>
      <c r="C6" s="2" t="s">
        <v>18</v>
      </c>
    </row>
    <row r="7" spans="1:3" x14ac:dyDescent="0.25">
      <c r="B7" s="9" t="s">
        <v>14</v>
      </c>
      <c r="C7" s="9" t="s">
        <v>19</v>
      </c>
    </row>
    <row r="8" spans="1:3" x14ac:dyDescent="0.25">
      <c r="B8" s="2" t="s">
        <v>14</v>
      </c>
      <c r="C8" s="2" t="s">
        <v>21</v>
      </c>
    </row>
    <row r="9" spans="1:3" x14ac:dyDescent="0.25">
      <c r="B9" s="9" t="s">
        <v>26</v>
      </c>
      <c r="C9" s="9" t="s">
        <v>27</v>
      </c>
    </row>
    <row r="10" spans="1:3" x14ac:dyDescent="0.25">
      <c r="B10" s="2" t="s">
        <v>26</v>
      </c>
      <c r="C10" s="2" t="s">
        <v>28</v>
      </c>
    </row>
    <row r="11" spans="1:3" x14ac:dyDescent="0.25">
      <c r="B11" s="9" t="s">
        <v>26</v>
      </c>
      <c r="C11" s="9" t="s">
        <v>29</v>
      </c>
    </row>
    <row r="12" spans="1:3" x14ac:dyDescent="0.25">
      <c r="B12" s="2" t="s">
        <v>26</v>
      </c>
      <c r="C12" s="2" t="s">
        <v>30</v>
      </c>
    </row>
    <row r="13" spans="1:3" x14ac:dyDescent="0.25">
      <c r="B13" s="9" t="s">
        <v>26</v>
      </c>
      <c r="C13" s="9" t="s">
        <v>31</v>
      </c>
    </row>
    <row r="14" spans="1:3" x14ac:dyDescent="0.25">
      <c r="B14" s="2" t="s">
        <v>26</v>
      </c>
      <c r="C14" s="2" t="s">
        <v>32</v>
      </c>
    </row>
    <row r="15" spans="1:3" x14ac:dyDescent="0.25">
      <c r="B15" s="9" t="s">
        <v>26</v>
      </c>
      <c r="C15" s="9" t="s">
        <v>33</v>
      </c>
    </row>
    <row r="16" spans="1:3" x14ac:dyDescent="0.25">
      <c r="B16" s="2" t="s">
        <v>26</v>
      </c>
      <c r="C16" s="2" t="s">
        <v>34</v>
      </c>
    </row>
    <row r="17" spans="2:3" x14ac:dyDescent="0.25">
      <c r="B17" s="9" t="s">
        <v>26</v>
      </c>
      <c r="C17" s="9" t="s">
        <v>35</v>
      </c>
    </row>
    <row r="18" spans="2:3" x14ac:dyDescent="0.25">
      <c r="B18" s="2" t="s">
        <v>26</v>
      </c>
      <c r="C18" s="2" t="s">
        <v>36</v>
      </c>
    </row>
    <row r="19" spans="2:3" x14ac:dyDescent="0.25">
      <c r="B19" s="9" t="s">
        <v>26</v>
      </c>
      <c r="C19" s="9" t="s">
        <v>37</v>
      </c>
    </row>
    <row r="20" spans="2:3" x14ac:dyDescent="0.25">
      <c r="B20" s="2" t="s">
        <v>26</v>
      </c>
      <c r="C20" s="2" t="s">
        <v>38</v>
      </c>
    </row>
    <row r="21" spans="2:3" x14ac:dyDescent="0.25">
      <c r="B21" s="9" t="s">
        <v>26</v>
      </c>
      <c r="C21" s="9" t="s">
        <v>39</v>
      </c>
    </row>
    <row r="22" spans="2:3" x14ac:dyDescent="0.25">
      <c r="B22" s="2" t="s">
        <v>26</v>
      </c>
      <c r="C22" s="2" t="s">
        <v>40</v>
      </c>
    </row>
    <row r="23" spans="2:3" x14ac:dyDescent="0.25">
      <c r="B23" s="9" t="s">
        <v>41</v>
      </c>
      <c r="C23" s="9" t="s">
        <v>42</v>
      </c>
    </row>
    <row r="24" spans="2:3" x14ac:dyDescent="0.25">
      <c r="B24" s="2" t="s">
        <v>41</v>
      </c>
      <c r="C24" s="2" t="s">
        <v>43</v>
      </c>
    </row>
    <row r="25" spans="2:3" x14ac:dyDescent="0.25">
      <c r="B25" s="9" t="s">
        <v>41</v>
      </c>
      <c r="C25" s="9" t="s">
        <v>44</v>
      </c>
    </row>
    <row r="26" spans="2:3" x14ac:dyDescent="0.25">
      <c r="B26" s="2" t="s">
        <v>41</v>
      </c>
      <c r="C26" s="2" t="s">
        <v>45</v>
      </c>
    </row>
    <row r="27" spans="2:3" x14ac:dyDescent="0.25">
      <c r="B27" s="9" t="s">
        <v>41</v>
      </c>
      <c r="C27" s="9" t="s">
        <v>46</v>
      </c>
    </row>
    <row r="28" spans="2:3" x14ac:dyDescent="0.25">
      <c r="B28" s="2" t="s">
        <v>41</v>
      </c>
      <c r="C28" s="2" t="s">
        <v>47</v>
      </c>
    </row>
    <row r="29" spans="2:3" x14ac:dyDescent="0.25">
      <c r="B29" s="9" t="s">
        <v>41</v>
      </c>
      <c r="C29" s="9" t="s">
        <v>48</v>
      </c>
    </row>
    <row r="30" spans="2:3" x14ac:dyDescent="0.25">
      <c r="B30" s="2" t="s">
        <v>41</v>
      </c>
      <c r="C30" s="2" t="s">
        <v>49</v>
      </c>
    </row>
    <row r="31" spans="2:3" x14ac:dyDescent="0.25">
      <c r="B31" s="9" t="s">
        <v>41</v>
      </c>
      <c r="C31" s="9" t="s">
        <v>50</v>
      </c>
    </row>
    <row r="32" spans="2:3" x14ac:dyDescent="0.25">
      <c r="B32" s="2" t="s">
        <v>41</v>
      </c>
      <c r="C32" s="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7"/>
  <sheetViews>
    <sheetView workbookViewId="0">
      <selection activeCell="B13" sqref="B13"/>
    </sheetView>
  </sheetViews>
  <sheetFormatPr baseColWidth="10" defaultColWidth="8.85546875" defaultRowHeight="11.45" customHeight="1" x14ac:dyDescent="0.25"/>
  <cols>
    <col min="1" max="1" width="3.5703125" customWidth="1"/>
    <col min="2" max="2" width="29.85546875" customWidth="1"/>
    <col min="3" max="12" width="10" customWidth="1"/>
  </cols>
  <sheetData>
    <row r="1" spans="2:12" ht="15" x14ac:dyDescent="0.25">
      <c r="B1" s="3" t="s">
        <v>52</v>
      </c>
    </row>
    <row r="2" spans="2:12" ht="15" x14ac:dyDescent="0.25">
      <c r="B2" s="2" t="s">
        <v>53</v>
      </c>
      <c r="C2" s="1" t="s">
        <v>0</v>
      </c>
    </row>
    <row r="3" spans="2:12" ht="15" x14ac:dyDescent="0.25">
      <c r="B3" s="2" t="s">
        <v>54</v>
      </c>
      <c r="C3" s="2" t="s">
        <v>6</v>
      </c>
    </row>
    <row r="4" spans="2:12" ht="15" x14ac:dyDescent="0.25"/>
    <row r="5" spans="2:12" ht="15" x14ac:dyDescent="0.25">
      <c r="B5" s="1" t="s">
        <v>11</v>
      </c>
      <c r="D5" s="2" t="s">
        <v>16</v>
      </c>
    </row>
    <row r="6" spans="2:12" ht="15" x14ac:dyDescent="0.25">
      <c r="B6" s="1" t="s">
        <v>12</v>
      </c>
      <c r="D6" s="2" t="s">
        <v>17</v>
      </c>
    </row>
    <row r="7" spans="2:12" ht="15" x14ac:dyDescent="0.25">
      <c r="B7" s="1" t="s">
        <v>13</v>
      </c>
      <c r="D7" s="2" t="s">
        <v>18</v>
      </c>
    </row>
    <row r="8" spans="2:12" ht="15" x14ac:dyDescent="0.25">
      <c r="B8" s="1" t="s">
        <v>14</v>
      </c>
      <c r="D8" s="2" t="s">
        <v>19</v>
      </c>
    </row>
    <row r="9" spans="2:12" ht="15" x14ac:dyDescent="0.25"/>
    <row r="10" spans="2:12" ht="15" customHeight="1" x14ac:dyDescent="0.25">
      <c r="B10" s="5" t="s">
        <v>55</v>
      </c>
      <c r="C10" s="4" t="s">
        <v>42</v>
      </c>
      <c r="D10" s="4" t="s">
        <v>43</v>
      </c>
      <c r="E10" s="4" t="s">
        <v>44</v>
      </c>
      <c r="F10" s="4" t="s">
        <v>45</v>
      </c>
      <c r="G10" s="4" t="s">
        <v>46</v>
      </c>
      <c r="H10" s="4" t="s">
        <v>47</v>
      </c>
      <c r="I10" s="4" t="s">
        <v>48</v>
      </c>
      <c r="J10" s="4" t="s">
        <v>49</v>
      </c>
      <c r="K10" s="4" t="s">
        <v>50</v>
      </c>
      <c r="L10" s="4" t="s">
        <v>51</v>
      </c>
    </row>
    <row r="11" spans="2:12" ht="15" customHeight="1" x14ac:dyDescent="0.25">
      <c r="B11" s="19" t="s">
        <v>59</v>
      </c>
      <c r="C11" s="13">
        <v>2116633.5</v>
      </c>
      <c r="D11" s="13">
        <v>2163804.9</v>
      </c>
      <c r="E11" s="13">
        <v>2232990.7999999998</v>
      </c>
      <c r="F11" s="13">
        <v>2304334.7000000002</v>
      </c>
      <c r="G11" s="13">
        <v>2398353.1</v>
      </c>
      <c r="H11" s="17">
        <v>2500769</v>
      </c>
      <c r="I11" s="13">
        <v>2645087.2000000002</v>
      </c>
      <c r="J11" s="17">
        <v>2804362</v>
      </c>
      <c r="K11" s="13">
        <v>2980759.8</v>
      </c>
      <c r="L11" s="13">
        <v>3167829.6</v>
      </c>
    </row>
    <row r="12" spans="2:12" ht="15" customHeight="1" x14ac:dyDescent="0.25">
      <c r="B12" s="20" t="s">
        <v>60</v>
      </c>
      <c r="C12" s="12">
        <v>1779909.5</v>
      </c>
      <c r="D12" s="12">
        <v>1817236.7</v>
      </c>
      <c r="E12" s="16">
        <v>1866943</v>
      </c>
      <c r="F12" s="16">
        <v>1920887</v>
      </c>
      <c r="G12" s="12">
        <v>1993120.3</v>
      </c>
      <c r="H12" s="12">
        <v>2081812.6</v>
      </c>
      <c r="I12" s="12">
        <v>2193746.7999999998</v>
      </c>
      <c r="J12" s="16">
        <v>2322448</v>
      </c>
      <c r="K12" s="12">
        <v>2452867.9</v>
      </c>
      <c r="L12" s="12">
        <v>2586340.2000000002</v>
      </c>
    </row>
    <row r="13" spans="2:12" ht="15" customHeight="1" x14ac:dyDescent="0.25">
      <c r="B13" s="6" t="s">
        <v>29</v>
      </c>
      <c r="C13" s="17">
        <v>72781</v>
      </c>
      <c r="D13" s="13">
        <v>73967.199999999997</v>
      </c>
      <c r="E13" s="13">
        <v>76104.3</v>
      </c>
      <c r="F13" s="13">
        <v>79113.399999999994</v>
      </c>
      <c r="G13" s="13">
        <v>81768.2</v>
      </c>
      <c r="H13" s="13">
        <v>83739.600000000006</v>
      </c>
      <c r="I13" s="13">
        <v>87735.5</v>
      </c>
      <c r="J13" s="13">
        <v>96898.8</v>
      </c>
      <c r="K13" s="13">
        <v>104379.6</v>
      </c>
      <c r="L13" s="17">
        <v>109060</v>
      </c>
    </row>
    <row r="14" spans="2:12" ht="15" customHeight="1" x14ac:dyDescent="0.25">
      <c r="B14" s="6" t="s">
        <v>30</v>
      </c>
      <c r="C14" s="12">
        <v>70824.899999999994</v>
      </c>
      <c r="D14" s="12">
        <v>71612.399999999994</v>
      </c>
      <c r="E14" s="16">
        <v>73113</v>
      </c>
      <c r="F14" s="12">
        <v>74613.7</v>
      </c>
      <c r="G14" s="12">
        <v>75941.399999999994</v>
      </c>
      <c r="H14" s="12">
        <v>78112.600000000006</v>
      </c>
      <c r="I14" s="12">
        <v>82650.7</v>
      </c>
      <c r="J14" s="12">
        <v>84974.9</v>
      </c>
      <c r="K14" s="12">
        <v>86503.6</v>
      </c>
      <c r="L14" s="12">
        <v>90740.2</v>
      </c>
    </row>
    <row r="15" spans="2:12" ht="15" customHeight="1" x14ac:dyDescent="0.25">
      <c r="B15" s="6" t="s">
        <v>31</v>
      </c>
      <c r="C15" s="17">
        <v>441921</v>
      </c>
      <c r="D15" s="17">
        <v>459863</v>
      </c>
      <c r="E15" s="17">
        <v>479263</v>
      </c>
      <c r="F15" s="17">
        <v>498529</v>
      </c>
      <c r="G15" s="17">
        <v>527186</v>
      </c>
      <c r="H15" s="17">
        <v>566325</v>
      </c>
      <c r="I15" s="17">
        <v>597073</v>
      </c>
      <c r="J15" s="17">
        <v>628536</v>
      </c>
      <c r="K15" s="17">
        <v>661605</v>
      </c>
      <c r="L15" s="17">
        <v>700424</v>
      </c>
    </row>
    <row r="16" spans="2:12" ht="15" customHeight="1" x14ac:dyDescent="0.25">
      <c r="B16" s="6" t="s">
        <v>32</v>
      </c>
      <c r="C16" s="16">
        <v>35790</v>
      </c>
      <c r="D16" s="16">
        <v>36124</v>
      </c>
      <c r="E16" s="16">
        <v>36242</v>
      </c>
      <c r="F16" s="16">
        <v>35597</v>
      </c>
      <c r="G16" s="16">
        <v>35727</v>
      </c>
      <c r="H16" s="16">
        <v>36366</v>
      </c>
      <c r="I16" s="16">
        <v>38010</v>
      </c>
      <c r="J16" s="16">
        <v>39574</v>
      </c>
      <c r="K16" s="16">
        <v>41292</v>
      </c>
      <c r="L16" s="16">
        <v>42217</v>
      </c>
    </row>
    <row r="17" spans="2:12" ht="15" customHeight="1" x14ac:dyDescent="0.25">
      <c r="B17" s="6" t="s">
        <v>33</v>
      </c>
      <c r="C17" s="17">
        <v>186563</v>
      </c>
      <c r="D17" s="17">
        <v>188087</v>
      </c>
      <c r="E17" s="17">
        <v>191180</v>
      </c>
      <c r="F17" s="17">
        <v>197961</v>
      </c>
      <c r="G17" s="17">
        <v>207108</v>
      </c>
      <c r="H17" s="17">
        <v>216444</v>
      </c>
      <c r="I17" s="17">
        <v>228809</v>
      </c>
      <c r="J17" s="17">
        <v>243809</v>
      </c>
      <c r="K17" s="17">
        <v>259905</v>
      </c>
      <c r="L17" s="17">
        <v>272562</v>
      </c>
    </row>
    <row r="18" spans="2:12" ht="15" customHeight="1" x14ac:dyDescent="0.25">
      <c r="B18" s="6" t="s">
        <v>34</v>
      </c>
      <c r="C18" s="12">
        <v>406625.3</v>
      </c>
      <c r="D18" s="12">
        <v>410839.9</v>
      </c>
      <c r="E18" s="12">
        <v>422231.1</v>
      </c>
      <c r="F18" s="12">
        <v>427799.8</v>
      </c>
      <c r="G18" s="12">
        <v>436238.7</v>
      </c>
      <c r="H18" s="12">
        <v>448059.9</v>
      </c>
      <c r="I18" s="12">
        <v>464132.4</v>
      </c>
      <c r="J18" s="12">
        <v>490785.8</v>
      </c>
      <c r="K18" s="12">
        <v>516956.4</v>
      </c>
      <c r="L18" s="12">
        <v>530852.4</v>
      </c>
    </row>
    <row r="19" spans="2:12" ht="15" customHeight="1" x14ac:dyDescent="0.25">
      <c r="B19" s="6" t="s">
        <v>35</v>
      </c>
      <c r="C19" s="17">
        <v>289991</v>
      </c>
      <c r="D19" s="17">
        <v>295514</v>
      </c>
      <c r="E19" s="17">
        <v>299439</v>
      </c>
      <c r="F19" s="17">
        <v>303333</v>
      </c>
      <c r="G19" s="17">
        <v>305163</v>
      </c>
      <c r="H19" s="17">
        <v>311235</v>
      </c>
      <c r="I19" s="17">
        <v>327745</v>
      </c>
      <c r="J19" s="17">
        <v>341066</v>
      </c>
      <c r="K19" s="17">
        <v>345078</v>
      </c>
      <c r="L19" s="17">
        <v>365702</v>
      </c>
    </row>
    <row r="20" spans="2:12" ht="15" customHeight="1" x14ac:dyDescent="0.25">
      <c r="B20" s="6" t="s">
        <v>36</v>
      </c>
      <c r="C20" s="16">
        <v>113662</v>
      </c>
      <c r="D20" s="16">
        <v>114496</v>
      </c>
      <c r="E20" s="16">
        <v>117223</v>
      </c>
      <c r="F20" s="16">
        <v>122543</v>
      </c>
      <c r="G20" s="16">
        <v>128936</v>
      </c>
      <c r="H20" s="16">
        <v>135842</v>
      </c>
      <c r="I20" s="16">
        <v>144854</v>
      </c>
      <c r="J20" s="16">
        <v>156550</v>
      </c>
      <c r="K20" s="16">
        <v>170672</v>
      </c>
      <c r="L20" s="16">
        <v>187850</v>
      </c>
    </row>
    <row r="21" spans="2:12" ht="15" customHeight="1" x14ac:dyDescent="0.25">
      <c r="B21" s="6" t="s">
        <v>37</v>
      </c>
      <c r="C21" s="13">
        <v>72888.100000000006</v>
      </c>
      <c r="D21" s="13">
        <v>72095.100000000006</v>
      </c>
      <c r="E21" s="13">
        <v>77734.100000000006</v>
      </c>
      <c r="F21" s="13">
        <v>83438.899999999994</v>
      </c>
      <c r="G21" s="13">
        <v>90905.9</v>
      </c>
      <c r="H21" s="13">
        <v>94004.1</v>
      </c>
      <c r="I21" s="13">
        <v>101203.7</v>
      </c>
      <c r="J21" s="13">
        <v>113160.6</v>
      </c>
      <c r="K21" s="17">
        <v>134803</v>
      </c>
      <c r="L21" s="13">
        <v>164003.70000000001</v>
      </c>
    </row>
    <row r="22" spans="2:12" ht="15" customHeight="1" x14ac:dyDescent="0.25">
      <c r="B22" s="6" t="s">
        <v>38</v>
      </c>
      <c r="C22" s="12">
        <v>29878.1</v>
      </c>
      <c r="D22" s="12">
        <v>30638.1</v>
      </c>
      <c r="E22" s="12">
        <v>31337.9</v>
      </c>
      <c r="F22" s="12">
        <v>32287.5</v>
      </c>
      <c r="G22" s="12">
        <v>33616.5</v>
      </c>
      <c r="H22" s="16">
        <v>35159</v>
      </c>
      <c r="I22" s="12">
        <v>37087.699999999997</v>
      </c>
      <c r="J22" s="12">
        <v>39147.9</v>
      </c>
      <c r="K22" s="12">
        <v>41571.699999999997</v>
      </c>
      <c r="L22" s="12">
        <v>44368.3</v>
      </c>
    </row>
    <row r="23" spans="2:12" ht="15" customHeight="1" x14ac:dyDescent="0.25">
      <c r="B23" s="6" t="s">
        <v>39</v>
      </c>
      <c r="C23" s="17">
        <v>48112</v>
      </c>
      <c r="D23" s="17">
        <v>47919</v>
      </c>
      <c r="E23" s="17">
        <v>47716</v>
      </c>
      <c r="F23" s="17">
        <v>49267</v>
      </c>
      <c r="G23" s="17">
        <v>51434</v>
      </c>
      <c r="H23" s="17">
        <v>52623</v>
      </c>
      <c r="I23" s="17">
        <v>55886</v>
      </c>
      <c r="J23" s="17">
        <v>58195</v>
      </c>
      <c r="K23" s="17">
        <v>63524</v>
      </c>
      <c r="L23" s="17">
        <v>64592</v>
      </c>
    </row>
    <row r="24" spans="2:12" ht="15" customHeight="1" x14ac:dyDescent="0.25">
      <c r="B24" s="6" t="s">
        <v>40</v>
      </c>
      <c r="C24" s="12">
        <v>107501.1</v>
      </c>
      <c r="D24" s="12">
        <v>111607.6</v>
      </c>
      <c r="E24" s="12">
        <v>113905.3</v>
      </c>
      <c r="F24" s="16">
        <v>112211</v>
      </c>
      <c r="G24" s="12">
        <v>112324.7</v>
      </c>
      <c r="H24" s="12">
        <v>116337.7</v>
      </c>
      <c r="I24" s="12">
        <v>126679.1</v>
      </c>
      <c r="J24" s="12">
        <v>128526.3</v>
      </c>
      <c r="K24" s="12">
        <v>130013.6</v>
      </c>
      <c r="L24" s="12">
        <v>136427.6</v>
      </c>
    </row>
    <row r="26" spans="2:12" ht="15" x14ac:dyDescent="0.25">
      <c r="B26" s="1" t="s">
        <v>56</v>
      </c>
    </row>
    <row r="27" spans="2:12" ht="15" x14ac:dyDescent="0.25">
      <c r="B27" s="1" t="s">
        <v>57</v>
      </c>
      <c r="C27" s="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9"/>
  <sheetViews>
    <sheetView tabSelected="1" topLeftCell="A6" workbookViewId="0">
      <selection activeCell="Q8" sqref="Q8"/>
    </sheetView>
  </sheetViews>
  <sheetFormatPr baseColWidth="10" defaultColWidth="8.85546875" defaultRowHeight="11.45" customHeight="1" x14ac:dyDescent="0.25"/>
  <cols>
    <col min="1" max="1" width="3.5703125" customWidth="1"/>
    <col min="2" max="2" width="29.85546875" customWidth="1"/>
    <col min="3" max="12" width="10" customWidth="1"/>
    <col min="13" max="13" width="10" style="28" customWidth="1"/>
    <col min="14" max="14" width="10" customWidth="1"/>
  </cols>
  <sheetData>
    <row r="1" spans="2:18" ht="15" x14ac:dyDescent="0.25">
      <c r="B1" s="3" t="s">
        <v>52</v>
      </c>
    </row>
    <row r="2" spans="2:18" ht="15" x14ac:dyDescent="0.25">
      <c r="B2" s="3" t="s">
        <v>53</v>
      </c>
      <c r="C2" s="1" t="s">
        <v>0</v>
      </c>
    </row>
    <row r="3" spans="2:18" ht="15" x14ac:dyDescent="0.25">
      <c r="B3" s="3" t="s">
        <v>54</v>
      </c>
      <c r="C3" s="3" t="s">
        <v>6</v>
      </c>
    </row>
    <row r="4" spans="2:18" ht="15" x14ac:dyDescent="0.25"/>
    <row r="5" spans="2:18" ht="15" x14ac:dyDescent="0.25">
      <c r="B5" s="1" t="s">
        <v>11</v>
      </c>
      <c r="D5" s="3" t="s">
        <v>16</v>
      </c>
    </row>
    <row r="6" spans="2:18" ht="15" x14ac:dyDescent="0.25">
      <c r="B6" s="1" t="s">
        <v>12</v>
      </c>
      <c r="D6" s="3" t="s">
        <v>17</v>
      </c>
    </row>
    <row r="7" spans="2:18" ht="15" x14ac:dyDescent="0.25">
      <c r="B7" s="1" t="s">
        <v>13</v>
      </c>
      <c r="D7" s="3" t="s">
        <v>18</v>
      </c>
    </row>
    <row r="8" spans="2:18" ht="15" x14ac:dyDescent="0.25">
      <c r="B8" s="1" t="s">
        <v>14</v>
      </c>
      <c r="D8" s="3" t="s">
        <v>19</v>
      </c>
    </row>
    <row r="9" spans="2:18" ht="15" x14ac:dyDescent="0.25"/>
    <row r="10" spans="2:18" ht="18" customHeight="1" x14ac:dyDescent="0.25">
      <c r="B10" s="31"/>
      <c r="C10" s="32" t="s">
        <v>42</v>
      </c>
      <c r="D10" s="33" t="s">
        <v>43</v>
      </c>
      <c r="E10" s="33" t="s">
        <v>44</v>
      </c>
      <c r="F10" s="33" t="s">
        <v>45</v>
      </c>
      <c r="G10" s="33" t="s">
        <v>46</v>
      </c>
      <c r="H10" s="33" t="s">
        <v>47</v>
      </c>
      <c r="I10" s="33" t="s">
        <v>48</v>
      </c>
      <c r="J10" s="33" t="s">
        <v>49</v>
      </c>
      <c r="K10" s="34" t="s">
        <v>50</v>
      </c>
      <c r="L10" s="35" t="s">
        <v>66</v>
      </c>
      <c r="M10" s="29"/>
      <c r="N10" s="27" t="s">
        <v>51</v>
      </c>
    </row>
    <row r="11" spans="2:18" ht="18" customHeight="1" x14ac:dyDescent="0.25">
      <c r="B11" s="36" t="s">
        <v>59</v>
      </c>
      <c r="C11" s="37">
        <f>'Feuille 1'!C11/1000</f>
        <v>2116.6334999999999</v>
      </c>
      <c r="D11" s="37">
        <f>'Feuille 1'!D11/1000</f>
        <v>2163.8049000000001</v>
      </c>
      <c r="E11" s="37">
        <f>'Feuille 1'!E11/1000</f>
        <v>2232.9908</v>
      </c>
      <c r="F11" s="37">
        <f>'Feuille 1'!F11/1000</f>
        <v>2304.3347000000003</v>
      </c>
      <c r="G11" s="37">
        <f>'Feuille 1'!G11/1000</f>
        <v>2398.3531000000003</v>
      </c>
      <c r="H11" s="37">
        <f>'Feuille 1'!H11/1000</f>
        <v>2500.7689999999998</v>
      </c>
      <c r="I11" s="37">
        <f>'Feuille 1'!I11/1000</f>
        <v>2645.0872000000004</v>
      </c>
      <c r="J11" s="37">
        <f>'Feuille 1'!J11/1000</f>
        <v>2804.3620000000001</v>
      </c>
      <c r="K11" s="37">
        <f>'Feuille 1'!K11/1000</f>
        <v>2980.7597999999998</v>
      </c>
      <c r="L11" s="38">
        <f>K11/'Production branche administrati'!K11</f>
        <v>0.71466284088640097</v>
      </c>
      <c r="M11" s="26"/>
      <c r="N11" s="21">
        <f>'Feuille 1'!L11/1000</f>
        <v>3167.8296</v>
      </c>
      <c r="P11">
        <f>K11/'Production branche administrati'!K11</f>
        <v>0.71466284088640097</v>
      </c>
    </row>
    <row r="12" spans="2:18" ht="18" customHeight="1" x14ac:dyDescent="0.25">
      <c r="B12" s="39" t="s">
        <v>60</v>
      </c>
      <c r="C12" s="40">
        <f>'Feuille 1'!C12/1000</f>
        <v>1779.9095</v>
      </c>
      <c r="D12" s="40">
        <f>'Feuille 1'!D12/1000</f>
        <v>1817.2366999999999</v>
      </c>
      <c r="E12" s="40">
        <f>'Feuille 1'!E12/1000</f>
        <v>1866.943</v>
      </c>
      <c r="F12" s="40">
        <f>'Feuille 1'!F12/1000</f>
        <v>1920.8869999999999</v>
      </c>
      <c r="G12" s="40">
        <f>'Feuille 1'!G12/1000</f>
        <v>1993.1203</v>
      </c>
      <c r="H12" s="40">
        <f>'Feuille 1'!H12/1000</f>
        <v>2081.8126000000002</v>
      </c>
      <c r="I12" s="40">
        <f>'Feuille 1'!I12/1000</f>
        <v>2193.7467999999999</v>
      </c>
      <c r="J12" s="40">
        <f>'Feuille 1'!J12/1000</f>
        <v>2322.4479999999999</v>
      </c>
      <c r="K12" s="40">
        <f>'Feuille 1'!K12/1000</f>
        <v>2452.8678999999997</v>
      </c>
      <c r="L12" s="41">
        <f>K12/'Production branche administrati'!K12</f>
        <v>0.68049074986268077</v>
      </c>
      <c r="M12" s="26"/>
      <c r="N12" s="22">
        <f>'Feuille 1'!L12/1000</f>
        <v>2586.3402000000001</v>
      </c>
      <c r="P12" s="18">
        <f>K12/'Production branche administrati'!K12</f>
        <v>0.68049074986268077</v>
      </c>
    </row>
    <row r="13" spans="2:18" ht="18" customHeight="1" x14ac:dyDescent="0.25">
      <c r="B13" s="42" t="s">
        <v>29</v>
      </c>
      <c r="C13" s="40">
        <f>'Feuille 1'!C13/1000</f>
        <v>72.781000000000006</v>
      </c>
      <c r="D13" s="40">
        <f>'Feuille 1'!D13/1000</f>
        <v>73.967199999999991</v>
      </c>
      <c r="E13" s="40">
        <f>'Feuille 1'!E13/1000</f>
        <v>76.104300000000009</v>
      </c>
      <c r="F13" s="40">
        <f>'Feuille 1'!F13/1000</f>
        <v>79.113399999999999</v>
      </c>
      <c r="G13" s="40">
        <f>'Feuille 1'!G13/1000</f>
        <v>81.768199999999993</v>
      </c>
      <c r="H13" s="40">
        <f>'Feuille 1'!H13/1000</f>
        <v>83.73960000000001</v>
      </c>
      <c r="I13" s="40">
        <f>'Feuille 1'!I13/1000</f>
        <v>87.735500000000002</v>
      </c>
      <c r="J13" s="40">
        <f>'Feuille 1'!J13/1000</f>
        <v>96.898800000000008</v>
      </c>
      <c r="K13" s="40">
        <f>'Feuille 1'!K13/1000</f>
        <v>104.37960000000001</v>
      </c>
      <c r="L13" s="41">
        <f>K13/'Production branche administrati'!K13</f>
        <v>0.6141717828231299</v>
      </c>
      <c r="M13" s="26"/>
      <c r="N13" s="22">
        <f>'Feuille 1'!L13/1000</f>
        <v>109.06</v>
      </c>
      <c r="P13" s="18">
        <f>K13/'Production branche administrati'!K13</f>
        <v>0.6141717828231299</v>
      </c>
    </row>
    <row r="14" spans="2:18" ht="18" customHeight="1" x14ac:dyDescent="0.25">
      <c r="B14" s="42" t="s">
        <v>30</v>
      </c>
      <c r="C14" s="40">
        <f>'Feuille 1'!C14/1000</f>
        <v>70.8249</v>
      </c>
      <c r="D14" s="40">
        <f>'Feuille 1'!D14/1000</f>
        <v>71.612399999999994</v>
      </c>
      <c r="E14" s="40">
        <f>'Feuille 1'!E14/1000</f>
        <v>73.113</v>
      </c>
      <c r="F14" s="40">
        <f>'Feuille 1'!F14/1000</f>
        <v>74.613699999999994</v>
      </c>
      <c r="G14" s="40">
        <f>'Feuille 1'!G14/1000</f>
        <v>75.941399999999987</v>
      </c>
      <c r="H14" s="40">
        <f>'Feuille 1'!H14/1000</f>
        <v>78.1126</v>
      </c>
      <c r="I14" s="40">
        <f>'Feuille 1'!I14/1000</f>
        <v>82.650700000000001</v>
      </c>
      <c r="J14" s="40">
        <f>'Feuille 1'!J14/1000</f>
        <v>84.974899999999991</v>
      </c>
      <c r="K14" s="40">
        <f>'Feuille 1'!K14/1000</f>
        <v>86.503600000000006</v>
      </c>
      <c r="L14" s="41">
        <f>K14/'Production branche administrati'!K14</f>
        <v>0.91265948456403612</v>
      </c>
      <c r="M14" s="26"/>
      <c r="N14" s="22">
        <f>'Feuille 1'!L14/1000</f>
        <v>90.740200000000002</v>
      </c>
      <c r="P14" s="18">
        <f>K14/'Production branche administrati'!K14</f>
        <v>0.91265948456403612</v>
      </c>
    </row>
    <row r="15" spans="2:18" ht="18" customHeight="1" x14ac:dyDescent="0.25">
      <c r="B15" s="42" t="s">
        <v>31</v>
      </c>
      <c r="C15" s="40">
        <f>'Feuille 1'!C15/1000</f>
        <v>441.92099999999999</v>
      </c>
      <c r="D15" s="40">
        <f>'Feuille 1'!D15/1000</f>
        <v>459.863</v>
      </c>
      <c r="E15" s="40">
        <f>'Feuille 1'!E15/1000</f>
        <v>479.26299999999998</v>
      </c>
      <c r="F15" s="40">
        <f>'Feuille 1'!F15/1000</f>
        <v>498.529</v>
      </c>
      <c r="G15" s="40">
        <f>'Feuille 1'!G15/1000</f>
        <v>527.18600000000004</v>
      </c>
      <c r="H15" s="40">
        <f>'Feuille 1'!H15/1000</f>
        <v>566.32500000000005</v>
      </c>
      <c r="I15" s="40">
        <f>'Feuille 1'!I15/1000</f>
        <v>597.07299999999998</v>
      </c>
      <c r="J15" s="40">
        <f>'Feuille 1'!J15/1000</f>
        <v>628.53599999999994</v>
      </c>
      <c r="K15" s="40">
        <f>'Feuille 1'!K15/1000</f>
        <v>661.60500000000002</v>
      </c>
      <c r="L15" s="41">
        <f>K15/'Production branche administrati'!K15</f>
        <v>0.59275581888113704</v>
      </c>
      <c r="M15" s="26"/>
      <c r="N15" s="22">
        <f>'Feuille 1'!L15/1000</f>
        <v>700.42399999999998</v>
      </c>
      <c r="P15" s="18">
        <f>K15/'Production branche administrati'!K15</f>
        <v>0.59275581888113704</v>
      </c>
    </row>
    <row r="16" spans="2:18" ht="18" customHeight="1" x14ac:dyDescent="0.25">
      <c r="B16" s="42" t="s">
        <v>67</v>
      </c>
      <c r="C16" s="40">
        <f t="shared" ref="C16:J16" si="0">C15*70/59.9</f>
        <v>516.43522537562603</v>
      </c>
      <c r="D16" s="40">
        <f t="shared" si="0"/>
        <v>537.40250417362267</v>
      </c>
      <c r="E16" s="40">
        <f t="shared" si="0"/>
        <v>560.07362270450744</v>
      </c>
      <c r="F16" s="40">
        <f t="shared" si="0"/>
        <v>582.58814691151917</v>
      </c>
      <c r="G16" s="40">
        <f t="shared" si="0"/>
        <v>616.07712854757938</v>
      </c>
      <c r="H16" s="40">
        <f t="shared" si="0"/>
        <v>661.81552587646081</v>
      </c>
      <c r="I16" s="40">
        <f t="shared" si="0"/>
        <v>697.74808013355596</v>
      </c>
      <c r="J16" s="40">
        <f t="shared" si="0"/>
        <v>734.51619365609349</v>
      </c>
      <c r="K16" s="40">
        <f>K15*70/59.9</f>
        <v>773.16110183639398</v>
      </c>
      <c r="L16" s="41">
        <f>K16/'Production branche administrati'!K15</f>
        <v>0.69270296029515177</v>
      </c>
      <c r="M16" s="26"/>
      <c r="N16" s="22"/>
      <c r="R16" s="30">
        <f>70/58.1</f>
        <v>1.2048192771084336</v>
      </c>
    </row>
    <row r="17" spans="2:18" ht="18" customHeight="1" x14ac:dyDescent="0.25">
      <c r="B17" s="42" t="s">
        <v>32</v>
      </c>
      <c r="C17" s="40">
        <f>'Feuille 1'!C16/1000</f>
        <v>35.79</v>
      </c>
      <c r="D17" s="40">
        <f>'Feuille 1'!D16/1000</f>
        <v>36.124000000000002</v>
      </c>
      <c r="E17" s="40">
        <f>'Feuille 1'!E16/1000</f>
        <v>36.241999999999997</v>
      </c>
      <c r="F17" s="40">
        <f>'Feuille 1'!F16/1000</f>
        <v>35.597000000000001</v>
      </c>
      <c r="G17" s="40">
        <f>'Feuille 1'!G16/1000</f>
        <v>35.726999999999997</v>
      </c>
      <c r="H17" s="40">
        <f>'Feuille 1'!H16/1000</f>
        <v>36.366</v>
      </c>
      <c r="I17" s="40">
        <f>'Feuille 1'!I16/1000</f>
        <v>38.01</v>
      </c>
      <c r="J17" s="40">
        <f>'Feuille 1'!J16/1000</f>
        <v>39.573999999999998</v>
      </c>
      <c r="K17" s="40">
        <f>'Feuille 1'!K16/1000</f>
        <v>41.292000000000002</v>
      </c>
      <c r="L17" s="41">
        <f>K17/'Production branche administrati'!K16</f>
        <v>0.88487534341100893</v>
      </c>
      <c r="M17" s="26"/>
      <c r="N17" s="22">
        <f>'Feuille 1'!L16/1000</f>
        <v>42.216999999999999</v>
      </c>
      <c r="P17">
        <f>K17/'Production branche administrati'!K16</f>
        <v>0.88487534341100893</v>
      </c>
    </row>
    <row r="18" spans="2:18" ht="18" customHeight="1" x14ac:dyDescent="0.25">
      <c r="B18" s="42" t="s">
        <v>33</v>
      </c>
      <c r="C18" s="40">
        <f>'Feuille 1'!C17/1000</f>
        <v>186.56299999999999</v>
      </c>
      <c r="D18" s="40">
        <f>'Feuille 1'!D17/1000</f>
        <v>188.08699999999999</v>
      </c>
      <c r="E18" s="40">
        <f>'Feuille 1'!E17/1000</f>
        <v>191.18</v>
      </c>
      <c r="F18" s="40">
        <f>'Feuille 1'!F17/1000</f>
        <v>197.96100000000001</v>
      </c>
      <c r="G18" s="40">
        <f>'Feuille 1'!G17/1000</f>
        <v>207.108</v>
      </c>
      <c r="H18" s="40">
        <f>'Feuille 1'!H17/1000</f>
        <v>216.44399999999999</v>
      </c>
      <c r="I18" s="40">
        <f>'Feuille 1'!I17/1000</f>
        <v>228.809</v>
      </c>
      <c r="J18" s="40">
        <f>'Feuille 1'!J17/1000</f>
        <v>243.809</v>
      </c>
      <c r="K18" s="40">
        <f>'Feuille 1'!K17/1000</f>
        <v>259.90499999999997</v>
      </c>
      <c r="L18" s="41">
        <f>K18/'Production branche administrati'!K17</f>
        <v>0.76457488806650686</v>
      </c>
      <c r="M18" s="26"/>
      <c r="N18" s="22">
        <f>'Feuille 1'!L17/1000</f>
        <v>272.56200000000001</v>
      </c>
      <c r="P18" s="18">
        <f>K18/'Production branche administrati'!K17</f>
        <v>0.76457488806650686</v>
      </c>
    </row>
    <row r="19" spans="2:18" ht="18" customHeight="1" x14ac:dyDescent="0.25">
      <c r="B19" s="43" t="s">
        <v>34</v>
      </c>
      <c r="C19" s="44">
        <f>'Feuille 1'!C18/1000</f>
        <v>406.62529999999998</v>
      </c>
      <c r="D19" s="44">
        <f>'Feuille 1'!D18/1000</f>
        <v>410.8399</v>
      </c>
      <c r="E19" s="44">
        <f>'Feuille 1'!E18/1000</f>
        <v>422.23109999999997</v>
      </c>
      <c r="F19" s="44">
        <f>'Feuille 1'!F18/1000</f>
        <v>427.7998</v>
      </c>
      <c r="G19" s="44">
        <f>'Feuille 1'!G18/1000</f>
        <v>436.23869999999999</v>
      </c>
      <c r="H19" s="44">
        <f>'Feuille 1'!H18/1000</f>
        <v>448.05990000000003</v>
      </c>
      <c r="I19" s="44">
        <f>'Feuille 1'!I18/1000</f>
        <v>464.13240000000002</v>
      </c>
      <c r="J19" s="44">
        <f>'Feuille 1'!J18/1000</f>
        <v>490.78579999999999</v>
      </c>
      <c r="K19" s="44">
        <f>'Feuille 1'!K18/1000</f>
        <v>516.95640000000003</v>
      </c>
      <c r="L19" s="45">
        <f>K19/'Production branche administrati'!K18</f>
        <v>0.69448233595736353</v>
      </c>
      <c r="M19" s="26"/>
      <c r="N19" s="24">
        <f>'Feuille 1'!L18/1000</f>
        <v>530.85239999999999</v>
      </c>
      <c r="P19" s="18">
        <f>K19/'Production branche administrati'!K18</f>
        <v>0.69448233595736353</v>
      </c>
    </row>
    <row r="20" spans="2:18" ht="18" customHeight="1" x14ac:dyDescent="0.25">
      <c r="B20" s="42" t="s">
        <v>35</v>
      </c>
      <c r="C20" s="40">
        <f>'Feuille 1'!C19/1000</f>
        <v>289.99099999999999</v>
      </c>
      <c r="D20" s="40">
        <f>'Feuille 1'!D19/1000</f>
        <v>295.51400000000001</v>
      </c>
      <c r="E20" s="40">
        <f>'Feuille 1'!E19/1000</f>
        <v>299.43900000000002</v>
      </c>
      <c r="F20" s="40">
        <f>'Feuille 1'!F19/1000</f>
        <v>303.33300000000003</v>
      </c>
      <c r="G20" s="40">
        <f>'Feuille 1'!G19/1000</f>
        <v>305.16300000000001</v>
      </c>
      <c r="H20" s="40">
        <f>'Feuille 1'!H19/1000</f>
        <v>311.23500000000001</v>
      </c>
      <c r="I20" s="40">
        <f>'Feuille 1'!I19/1000</f>
        <v>327.745</v>
      </c>
      <c r="J20" s="40">
        <f>'Feuille 1'!J19/1000</f>
        <v>341.06599999999997</v>
      </c>
      <c r="K20" s="40">
        <f>'Feuille 1'!K19/1000</f>
        <v>345.07799999999997</v>
      </c>
      <c r="L20" s="41">
        <f>K20/'Production branche administrati'!K19</f>
        <v>0.7685206693126011</v>
      </c>
      <c r="M20" s="26"/>
      <c r="N20" s="22">
        <f>'Feuille 1'!L19/1000</f>
        <v>365.702</v>
      </c>
      <c r="P20" s="18">
        <f>K20/'Production branche administrati'!K19</f>
        <v>0.7685206693126011</v>
      </c>
    </row>
    <row r="21" spans="2:18" ht="18" customHeight="1" x14ac:dyDescent="0.25">
      <c r="B21" s="42" t="s">
        <v>36</v>
      </c>
      <c r="C21" s="40">
        <f>'Feuille 1'!C20/1000</f>
        <v>113.66200000000001</v>
      </c>
      <c r="D21" s="40">
        <f>'Feuille 1'!D20/1000</f>
        <v>114.496</v>
      </c>
      <c r="E21" s="40">
        <f>'Feuille 1'!E20/1000</f>
        <v>117.223</v>
      </c>
      <c r="F21" s="40">
        <f>'Feuille 1'!F20/1000</f>
        <v>122.54300000000001</v>
      </c>
      <c r="G21" s="40">
        <f>'Feuille 1'!G20/1000</f>
        <v>128.93600000000001</v>
      </c>
      <c r="H21" s="40">
        <f>'Feuille 1'!H20/1000</f>
        <v>135.84200000000001</v>
      </c>
      <c r="I21" s="40">
        <f>'Feuille 1'!I20/1000</f>
        <v>144.85400000000001</v>
      </c>
      <c r="J21" s="40">
        <f>'Feuille 1'!J20/1000</f>
        <v>156.55000000000001</v>
      </c>
      <c r="K21" s="40">
        <f>'Feuille 1'!K20/1000</f>
        <v>170.672</v>
      </c>
      <c r="L21" s="41">
        <f>K21/'Production branche administrati'!K20</f>
        <v>0.57382627055959756</v>
      </c>
      <c r="M21" s="26"/>
      <c r="N21" s="22">
        <f>'Feuille 1'!L20/1000</f>
        <v>187.85</v>
      </c>
      <c r="P21" s="18">
        <f>K21/'Production branche administrati'!K20</f>
        <v>0.57382627055959756</v>
      </c>
      <c r="R21">
        <f>70/58.1</f>
        <v>1.2048192771084336</v>
      </c>
    </row>
    <row r="22" spans="2:18" ht="18" customHeight="1" x14ac:dyDescent="0.25">
      <c r="B22" s="42" t="s">
        <v>68</v>
      </c>
      <c r="C22" s="40">
        <f t="shared" ref="C22:J22" si="1">C21*70/58.1</f>
        <v>136.94216867469879</v>
      </c>
      <c r="D22" s="40">
        <f t="shared" si="1"/>
        <v>137.94698795180722</v>
      </c>
      <c r="E22" s="40">
        <f t="shared" si="1"/>
        <v>141.23253012048193</v>
      </c>
      <c r="F22" s="40">
        <f t="shared" si="1"/>
        <v>147.64216867469881</v>
      </c>
      <c r="G22" s="40">
        <f t="shared" si="1"/>
        <v>155.34457831325301</v>
      </c>
      <c r="H22" s="40">
        <f t="shared" si="1"/>
        <v>163.66506024096387</v>
      </c>
      <c r="I22" s="40">
        <f t="shared" si="1"/>
        <v>174.52289156626506</v>
      </c>
      <c r="J22" s="40">
        <f t="shared" si="1"/>
        <v>188.6144578313253</v>
      </c>
      <c r="K22" s="40">
        <f>K21*70/58.1</f>
        <v>205.62891566265057</v>
      </c>
      <c r="L22" s="41">
        <f>K22/'Production branche administrati'!K20</f>
        <v>0.6913569524814428</v>
      </c>
      <c r="M22" s="26"/>
      <c r="N22" s="22"/>
    </row>
    <row r="23" spans="2:18" ht="18" customHeight="1" x14ac:dyDescent="0.25">
      <c r="B23" s="42" t="s">
        <v>37</v>
      </c>
      <c r="C23" s="40">
        <f>'Feuille 1'!C21/1000</f>
        <v>72.888100000000009</v>
      </c>
      <c r="D23" s="40">
        <f>'Feuille 1'!D21/1000</f>
        <v>72.095100000000002</v>
      </c>
      <c r="E23" s="40">
        <f>'Feuille 1'!E21/1000</f>
        <v>77.734100000000012</v>
      </c>
      <c r="F23" s="40">
        <f>'Feuille 1'!F21/1000</f>
        <v>83.43889999999999</v>
      </c>
      <c r="G23" s="40">
        <f>'Feuille 1'!G21/1000</f>
        <v>90.905899999999988</v>
      </c>
      <c r="H23" s="40">
        <f>'Feuille 1'!H21/1000</f>
        <v>94.004100000000008</v>
      </c>
      <c r="I23" s="40">
        <f>'Feuille 1'!I21/1000</f>
        <v>101.2037</v>
      </c>
      <c r="J23" s="40">
        <f>'Feuille 1'!J21/1000</f>
        <v>113.1606</v>
      </c>
      <c r="K23" s="40">
        <f>'Feuille 1'!K21/1000</f>
        <v>134.803</v>
      </c>
      <c r="L23" s="41">
        <f>K23/'Production branche administrati'!K21</f>
        <v>0.89484895776977791</v>
      </c>
      <c r="M23" s="26"/>
      <c r="N23" s="22">
        <f>'Feuille 1'!L21/1000</f>
        <v>164.00370000000001</v>
      </c>
      <c r="P23">
        <f>'production P13'!K23/'Production branche administrati'!K21</f>
        <v>0.89484895776977791</v>
      </c>
    </row>
    <row r="24" spans="2:18" ht="18" customHeight="1" x14ac:dyDescent="0.25">
      <c r="B24" s="42" t="s">
        <v>38</v>
      </c>
      <c r="C24" s="40">
        <f>'Feuille 1'!C22/1000</f>
        <v>29.8781</v>
      </c>
      <c r="D24" s="40">
        <f>'Feuille 1'!D22/1000</f>
        <v>30.638099999999998</v>
      </c>
      <c r="E24" s="40">
        <f>'Feuille 1'!E22/1000</f>
        <v>31.337900000000001</v>
      </c>
      <c r="F24" s="40">
        <f>'Feuille 1'!F22/1000</f>
        <v>32.287500000000001</v>
      </c>
      <c r="G24" s="40">
        <f>'Feuille 1'!G22/1000</f>
        <v>33.616500000000002</v>
      </c>
      <c r="H24" s="40">
        <f>'Feuille 1'!H22/1000</f>
        <v>35.158999999999999</v>
      </c>
      <c r="I24" s="40">
        <f>'Feuille 1'!I22/1000</f>
        <v>37.087699999999998</v>
      </c>
      <c r="J24" s="40">
        <f>'Feuille 1'!J22/1000</f>
        <v>39.1479</v>
      </c>
      <c r="K24" s="40">
        <f>'Feuille 1'!K22/1000</f>
        <v>41.5717</v>
      </c>
      <c r="L24" s="41">
        <f>K24/'Production branche administrati'!K22</f>
        <v>0.69286166666666671</v>
      </c>
      <c r="M24" s="26"/>
      <c r="N24" s="22">
        <f>'Feuille 1'!L22/1000</f>
        <v>44.368300000000005</v>
      </c>
      <c r="P24" s="18">
        <f>'production P13'!K24/'Production branche administrati'!K22</f>
        <v>0.69286166666666671</v>
      </c>
    </row>
    <row r="25" spans="2:18" ht="18" customHeight="1" x14ac:dyDescent="0.25">
      <c r="B25" s="42" t="s">
        <v>39</v>
      </c>
      <c r="C25" s="40">
        <f>'Feuille 1'!C23/1000</f>
        <v>48.112000000000002</v>
      </c>
      <c r="D25" s="40">
        <f>'Feuille 1'!D23/1000</f>
        <v>47.918999999999997</v>
      </c>
      <c r="E25" s="40">
        <f>'Feuille 1'!E23/1000</f>
        <v>47.716000000000001</v>
      </c>
      <c r="F25" s="40">
        <f>'Feuille 1'!F23/1000</f>
        <v>49.267000000000003</v>
      </c>
      <c r="G25" s="40">
        <f>'Feuille 1'!G23/1000</f>
        <v>51.433999999999997</v>
      </c>
      <c r="H25" s="40">
        <f>'Feuille 1'!H23/1000</f>
        <v>52.622999999999998</v>
      </c>
      <c r="I25" s="40">
        <f>'Feuille 1'!I23/1000</f>
        <v>55.886000000000003</v>
      </c>
      <c r="J25" s="40">
        <f>'Feuille 1'!J23/1000</f>
        <v>58.195</v>
      </c>
      <c r="K25" s="40">
        <f>'Feuille 1'!K23/1000</f>
        <v>63.524000000000001</v>
      </c>
      <c r="L25" s="41">
        <f>K25/'Production branche administrati'!K23</f>
        <v>0.7651558039532167</v>
      </c>
      <c r="M25" s="26"/>
      <c r="N25" s="22">
        <f>'Feuille 1'!L23/1000</f>
        <v>64.591999999999999</v>
      </c>
      <c r="P25" s="18">
        <f>'production P13'!K25/'Production branche administrati'!K23</f>
        <v>0.7651558039532167</v>
      </c>
    </row>
    <row r="26" spans="2:18" ht="18" customHeight="1" x14ac:dyDescent="0.25">
      <c r="B26" s="46" t="s">
        <v>40</v>
      </c>
      <c r="C26" s="47">
        <f>'Feuille 1'!C24/1000</f>
        <v>107.50110000000001</v>
      </c>
      <c r="D26" s="47">
        <f>'Feuille 1'!D24/1000</f>
        <v>111.60760000000001</v>
      </c>
      <c r="E26" s="47">
        <f>'Feuille 1'!E24/1000</f>
        <v>113.9053</v>
      </c>
      <c r="F26" s="47">
        <f>'Feuille 1'!F24/1000</f>
        <v>112.211</v>
      </c>
      <c r="G26" s="47">
        <f>'Feuille 1'!G24/1000</f>
        <v>112.32469999999999</v>
      </c>
      <c r="H26" s="47">
        <f>'Feuille 1'!H24/1000</f>
        <v>116.3377</v>
      </c>
      <c r="I26" s="47">
        <f>'Feuille 1'!I24/1000</f>
        <v>126.67910000000001</v>
      </c>
      <c r="J26" s="47">
        <f>'Feuille 1'!J24/1000</f>
        <v>128.52629999999999</v>
      </c>
      <c r="K26" s="47">
        <f>'Feuille 1'!K24/1000</f>
        <v>130.0136</v>
      </c>
      <c r="L26" s="48">
        <f>K26/'Production branche administrati'!K24</f>
        <v>0.89664551724137931</v>
      </c>
      <c r="M26" s="26"/>
      <c r="N26" s="23">
        <f>'Feuille 1'!L24/1000</f>
        <v>136.42760000000001</v>
      </c>
      <c r="P26" s="18">
        <f>'production P13'!K26/'Production branche administrati'!K24</f>
        <v>0.89664551724137931</v>
      </c>
    </row>
    <row r="27" spans="2:18" ht="16.5" customHeight="1" x14ac:dyDescent="0.25">
      <c r="B27" s="49" t="s">
        <v>69</v>
      </c>
    </row>
    <row r="28" spans="2:18" ht="15" x14ac:dyDescent="0.25">
      <c r="B28" s="1"/>
    </row>
    <row r="29" spans="2:18" ht="15" x14ac:dyDescent="0.25">
      <c r="B29" s="1" t="s">
        <v>57</v>
      </c>
      <c r="C29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25"/>
  <sheetViews>
    <sheetView topLeftCell="A2" workbookViewId="0">
      <selection activeCell="M15" sqref="M15"/>
    </sheetView>
  </sheetViews>
  <sheetFormatPr baseColWidth="10" defaultRowHeight="15" x14ac:dyDescent="0.25"/>
  <cols>
    <col min="1" max="1" width="5.28515625" customWidth="1"/>
    <col min="2" max="2" width="20.5703125" customWidth="1"/>
  </cols>
  <sheetData>
    <row r="1" spans="2:13" x14ac:dyDescent="0.25">
      <c r="B1" t="s">
        <v>61</v>
      </c>
    </row>
    <row r="2" spans="2:13" x14ac:dyDescent="0.25">
      <c r="B2" t="s">
        <v>53</v>
      </c>
      <c r="C2" t="s">
        <v>62</v>
      </c>
    </row>
    <row r="3" spans="2:13" x14ac:dyDescent="0.25">
      <c r="B3" t="s">
        <v>54</v>
      </c>
      <c r="C3" s="25">
        <v>45840.958333333336</v>
      </c>
    </row>
    <row r="5" spans="2:13" x14ac:dyDescent="0.25">
      <c r="B5" t="s">
        <v>11</v>
      </c>
      <c r="D5" t="s">
        <v>16</v>
      </c>
    </row>
    <row r="6" spans="2:13" x14ac:dyDescent="0.25">
      <c r="B6" t="s">
        <v>12</v>
      </c>
      <c r="D6" t="s">
        <v>63</v>
      </c>
    </row>
    <row r="7" spans="2:13" x14ac:dyDescent="0.25">
      <c r="B7" t="s">
        <v>64</v>
      </c>
      <c r="D7" t="s">
        <v>71</v>
      </c>
    </row>
    <row r="8" spans="2:13" x14ac:dyDescent="0.25">
      <c r="B8" t="s">
        <v>14</v>
      </c>
      <c r="D8" t="s">
        <v>65</v>
      </c>
    </row>
    <row r="10" spans="2:13" ht="18" customHeight="1" x14ac:dyDescent="0.25">
      <c r="B10" s="50"/>
      <c r="C10" s="51">
        <v>2015</v>
      </c>
      <c r="D10" s="52">
        <v>2016</v>
      </c>
      <c r="E10" s="52">
        <v>2017</v>
      </c>
      <c r="F10" s="52">
        <v>2018</v>
      </c>
      <c r="G10" s="52">
        <v>2019</v>
      </c>
      <c r="H10" s="52">
        <v>2020</v>
      </c>
      <c r="I10" s="52">
        <v>2021</v>
      </c>
      <c r="J10" s="52">
        <v>2022</v>
      </c>
      <c r="K10" s="53">
        <v>2023</v>
      </c>
    </row>
    <row r="11" spans="2:13" ht="18" customHeight="1" x14ac:dyDescent="0.25">
      <c r="B11" s="36" t="s">
        <v>59</v>
      </c>
      <c r="C11" s="37">
        <v>2950.9458</v>
      </c>
      <c r="D11" s="37">
        <v>3036.1565000000001</v>
      </c>
      <c r="E11" s="37">
        <v>3143.2876999999999</v>
      </c>
      <c r="F11" s="37">
        <v>3250.3231000000001</v>
      </c>
      <c r="G11" s="37">
        <v>3379.498</v>
      </c>
      <c r="H11" s="37">
        <v>3461.5509999999999</v>
      </c>
      <c r="I11" s="37">
        <v>3712.1134999999999</v>
      </c>
      <c r="J11" s="37">
        <v>3937.6066000000001</v>
      </c>
      <c r="K11" s="54">
        <v>4170.8616000000002</v>
      </c>
    </row>
    <row r="12" spans="2:13" ht="18" customHeight="1" x14ac:dyDescent="0.25">
      <c r="B12" s="39" t="s">
        <v>60</v>
      </c>
      <c r="C12" s="40">
        <v>2578.9940999999999</v>
      </c>
      <c r="D12" s="40">
        <v>2650.9241999999999</v>
      </c>
      <c r="E12" s="40">
        <v>2735.3337999999999</v>
      </c>
      <c r="F12" s="40">
        <v>2822.6983</v>
      </c>
      <c r="G12" s="40">
        <v>2932.3591000000001</v>
      </c>
      <c r="H12" s="40">
        <v>3000.6325000000002</v>
      </c>
      <c r="I12" s="40">
        <v>3209.3723</v>
      </c>
      <c r="J12" s="40">
        <v>3402.1338000000001</v>
      </c>
      <c r="K12" s="55">
        <v>3604.5572999999999</v>
      </c>
    </row>
    <row r="13" spans="2:13" ht="18" customHeight="1" x14ac:dyDescent="0.25">
      <c r="B13" s="42" t="s">
        <v>29</v>
      </c>
      <c r="C13" s="40">
        <v>115.1</v>
      </c>
      <c r="D13" s="40">
        <v>118.2753</v>
      </c>
      <c r="E13" s="40">
        <v>121.8728</v>
      </c>
      <c r="F13" s="40">
        <v>127.34350000000001</v>
      </c>
      <c r="G13" s="40">
        <v>132.30670000000001</v>
      </c>
      <c r="H13" s="40">
        <v>133.679</v>
      </c>
      <c r="I13" s="40">
        <v>143.49270000000001</v>
      </c>
      <c r="J13" s="40">
        <v>156.8167</v>
      </c>
      <c r="K13" s="55">
        <v>169.95179999999999</v>
      </c>
    </row>
    <row r="14" spans="2:13" ht="18" customHeight="1" x14ac:dyDescent="0.25">
      <c r="B14" s="42" t="s">
        <v>30</v>
      </c>
      <c r="C14" s="40">
        <v>76.349199999999996</v>
      </c>
      <c r="D14" s="40">
        <v>77.647599999999997</v>
      </c>
      <c r="E14" s="40">
        <v>79.193200000000004</v>
      </c>
      <c r="F14" s="40">
        <v>80.986500000000007</v>
      </c>
      <c r="G14" s="40">
        <v>82.277299999999997</v>
      </c>
      <c r="H14" s="40">
        <v>84.763300000000001</v>
      </c>
      <c r="I14" s="40">
        <v>90.120400000000004</v>
      </c>
      <c r="J14" s="40">
        <v>92.936800000000005</v>
      </c>
      <c r="K14" s="55">
        <v>94.781899999999993</v>
      </c>
    </row>
    <row r="15" spans="2:13" ht="18" customHeight="1" x14ac:dyDescent="0.25">
      <c r="B15" s="42" t="s">
        <v>31</v>
      </c>
      <c r="C15" s="40">
        <v>739.84100000000001</v>
      </c>
      <c r="D15" s="40">
        <v>777.10500000000002</v>
      </c>
      <c r="E15" s="40">
        <v>813.73</v>
      </c>
      <c r="F15" s="40">
        <v>847.45100000000002</v>
      </c>
      <c r="G15" s="40">
        <v>894.28700000000003</v>
      </c>
      <c r="H15" s="40">
        <v>942.23299999999995</v>
      </c>
      <c r="I15" s="40">
        <v>996.74900000000002</v>
      </c>
      <c r="J15" s="40">
        <v>1062.768</v>
      </c>
      <c r="K15" s="55">
        <v>1116.1510000000001</v>
      </c>
      <c r="M15">
        <f>'production P13'!K15/'Production branche administrati'!K15</f>
        <v>0.59275581888113704</v>
      </c>
    </row>
    <row r="16" spans="2:13" ht="18" customHeight="1" x14ac:dyDescent="0.25">
      <c r="B16" s="42" t="s">
        <v>32</v>
      </c>
      <c r="C16" s="40">
        <v>41.334000000000003</v>
      </c>
      <c r="D16" s="40">
        <v>40.404400000000003</v>
      </c>
      <c r="E16" s="40">
        <v>40.482300000000002</v>
      </c>
      <c r="F16" s="40">
        <v>40.631700000000002</v>
      </c>
      <c r="G16" s="40">
        <v>41.083100000000002</v>
      </c>
      <c r="H16" s="40">
        <v>41.202599999999997</v>
      </c>
      <c r="I16" s="40">
        <v>43.073099999999997</v>
      </c>
      <c r="J16" s="40">
        <v>44.745100000000001</v>
      </c>
      <c r="K16" s="55">
        <v>46.664200000000001</v>
      </c>
    </row>
    <row r="17" spans="2:11" ht="18" customHeight="1" x14ac:dyDescent="0.25">
      <c r="B17" s="42" t="s">
        <v>33</v>
      </c>
      <c r="C17" s="40">
        <v>244.14</v>
      </c>
      <c r="D17" s="40">
        <v>248.81399999999999</v>
      </c>
      <c r="E17" s="40">
        <v>254.92400000000001</v>
      </c>
      <c r="F17" s="40">
        <v>260.91899999999998</v>
      </c>
      <c r="G17" s="40">
        <v>272.44799999999998</v>
      </c>
      <c r="H17" s="40">
        <v>276.84500000000003</v>
      </c>
      <c r="I17" s="40">
        <v>295.70100000000002</v>
      </c>
      <c r="J17" s="40">
        <v>314.88499999999999</v>
      </c>
      <c r="K17" s="55">
        <v>339.93400000000003</v>
      </c>
    </row>
    <row r="18" spans="2:11" ht="18" customHeight="1" x14ac:dyDescent="0.25">
      <c r="B18" s="43" t="s">
        <v>34</v>
      </c>
      <c r="C18" s="44">
        <v>585.71289999999999</v>
      </c>
      <c r="D18" s="44">
        <v>594.37699999999995</v>
      </c>
      <c r="E18" s="44">
        <v>610.5829</v>
      </c>
      <c r="F18" s="44">
        <v>621.51620000000003</v>
      </c>
      <c r="G18" s="44">
        <v>633.69740000000002</v>
      </c>
      <c r="H18" s="44">
        <v>635.81849999999997</v>
      </c>
      <c r="I18" s="44">
        <v>683.22820000000002</v>
      </c>
      <c r="J18" s="44">
        <v>715.18579999999997</v>
      </c>
      <c r="K18" s="56">
        <v>744.37660000000005</v>
      </c>
    </row>
    <row r="19" spans="2:11" ht="18" customHeight="1" x14ac:dyDescent="0.25">
      <c r="B19" s="42" t="s">
        <v>35</v>
      </c>
      <c r="C19" s="40">
        <v>377.58519999999999</v>
      </c>
      <c r="D19" s="40">
        <v>383.92239999999998</v>
      </c>
      <c r="E19" s="40">
        <v>390.83069999999998</v>
      </c>
      <c r="F19" s="40">
        <v>397.67610000000002</v>
      </c>
      <c r="G19" s="40">
        <v>401.61680000000001</v>
      </c>
      <c r="H19" s="40">
        <v>398.05399999999997</v>
      </c>
      <c r="I19" s="40">
        <v>424.43560000000002</v>
      </c>
      <c r="J19" s="40">
        <v>441.13159999999999</v>
      </c>
      <c r="K19" s="55">
        <v>449.01589999999999</v>
      </c>
    </row>
    <row r="20" spans="2:11" ht="18" customHeight="1" x14ac:dyDescent="0.25">
      <c r="B20" s="42" t="s">
        <v>36</v>
      </c>
      <c r="C20" s="40">
        <v>198.82900000000001</v>
      </c>
      <c r="D20" s="40">
        <v>202.68299999999999</v>
      </c>
      <c r="E20" s="40">
        <v>207.84299999999999</v>
      </c>
      <c r="F20" s="40">
        <v>218.36699999999999</v>
      </c>
      <c r="G20" s="40">
        <v>230.46199999999999</v>
      </c>
      <c r="H20" s="40">
        <v>235.51400000000001</v>
      </c>
      <c r="I20" s="40">
        <v>255.131</v>
      </c>
      <c r="J20" s="40">
        <v>273.11200000000002</v>
      </c>
      <c r="K20" s="55">
        <v>297.428</v>
      </c>
    </row>
    <row r="21" spans="2:11" ht="18" customHeight="1" x14ac:dyDescent="0.25">
      <c r="B21" s="42" t="s">
        <v>37</v>
      </c>
      <c r="C21" s="40">
        <v>79.453900000000004</v>
      </c>
      <c r="D21" s="40">
        <v>78.864599999999996</v>
      </c>
      <c r="E21" s="40">
        <v>85.784099999999995</v>
      </c>
      <c r="F21" s="40">
        <v>93.363399999999999</v>
      </c>
      <c r="G21" s="40">
        <v>99.486199999999997</v>
      </c>
      <c r="H21" s="40">
        <v>101.5585</v>
      </c>
      <c r="I21" s="40">
        <v>113.63249999999999</v>
      </c>
      <c r="J21" s="40">
        <v>126.9757</v>
      </c>
      <c r="K21" s="55">
        <v>150.64330000000001</v>
      </c>
    </row>
    <row r="22" spans="2:11" ht="18" customHeight="1" x14ac:dyDescent="0.25">
      <c r="B22" s="42" t="s">
        <v>38</v>
      </c>
      <c r="C22" s="40">
        <v>42.823500000000003</v>
      </c>
      <c r="D22" s="40">
        <v>43.871099999999998</v>
      </c>
      <c r="E22" s="40">
        <v>45.309899999999999</v>
      </c>
      <c r="F22" s="40">
        <v>47.174599999999998</v>
      </c>
      <c r="G22" s="40">
        <v>49.177199999999999</v>
      </c>
      <c r="H22" s="40">
        <v>49.066400000000002</v>
      </c>
      <c r="I22" s="40">
        <v>53.387</v>
      </c>
      <c r="J22" s="40">
        <v>57.1997</v>
      </c>
      <c r="K22" s="55">
        <v>60</v>
      </c>
    </row>
    <row r="23" spans="2:11" ht="18" customHeight="1" x14ac:dyDescent="0.25">
      <c r="B23" s="42" t="s">
        <v>39</v>
      </c>
      <c r="C23" s="40">
        <v>60.572000000000003</v>
      </c>
      <c r="D23" s="40">
        <v>61.423000000000002</v>
      </c>
      <c r="E23" s="40">
        <v>61.85</v>
      </c>
      <c r="F23" s="40">
        <v>63.677</v>
      </c>
      <c r="G23" s="40">
        <v>66.099999999999994</v>
      </c>
      <c r="H23" s="40">
        <v>67.459000000000003</v>
      </c>
      <c r="I23" s="40">
        <v>71.697999999999993</v>
      </c>
      <c r="J23" s="40">
        <v>76.045000000000002</v>
      </c>
      <c r="K23" s="55">
        <v>83.021000000000001</v>
      </c>
    </row>
    <row r="24" spans="2:11" ht="18" customHeight="1" x14ac:dyDescent="0.25">
      <c r="B24" s="46" t="s">
        <v>40</v>
      </c>
      <c r="C24" s="47">
        <v>118.773</v>
      </c>
      <c r="D24" s="47">
        <v>124.9314</v>
      </c>
      <c r="E24" s="47">
        <v>127.447</v>
      </c>
      <c r="F24" s="47">
        <v>124.98090000000001</v>
      </c>
      <c r="G24" s="47">
        <v>124.51860000000001</v>
      </c>
      <c r="H24" s="47">
        <v>128.63159999999999</v>
      </c>
      <c r="I24" s="47">
        <v>140.78219999999999</v>
      </c>
      <c r="J24" s="47">
        <v>141.49369999999999</v>
      </c>
      <c r="K24" s="57">
        <v>145</v>
      </c>
    </row>
    <row r="25" spans="2:11" x14ac:dyDescent="0.25">
      <c r="B25" s="4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Structure</vt:lpstr>
      <vt:lpstr>Feuille 1</vt:lpstr>
      <vt:lpstr>production P13</vt:lpstr>
      <vt:lpstr>Production branche administrati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2025-07-09T18:54:52Z</dcterms:created>
  <dcterms:modified xsi:type="dcterms:W3CDTF">2025-08-03T11:10:43Z</dcterms:modified>
</cp:coreProperties>
</file>