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BF5E2A5-C916-48C6-94A0-C6928EF0D1FB}" xr6:coauthVersionLast="36" xr6:coauthVersionMax="36" xr10:uidLastSave="{00000000-0000-0000-0000-000000000000}"/>
  <bookViews>
    <workbookView xWindow="0" yWindow="0" windowWidth="21600" windowHeight="8685" activeTab="5" xr2:uid="{00000000-000D-0000-FFFF-FFFF00000000}"/>
  </bookViews>
  <sheets>
    <sheet name="Sommaire" sheetId="1" r:id="rId1"/>
    <sheet name="Structure" sheetId="2" r:id="rId2"/>
    <sheet name="importation" sheetId="3" r:id="rId3"/>
    <sheet name="exportation" sheetId="5" r:id="rId4"/>
    <sheet name="solde" sheetId="6" r:id="rId5"/>
    <sheet name="solde (2)" sheetId="8" r:id="rId6"/>
  </sheets>
  <calcPr calcId="191029"/>
</workbook>
</file>

<file path=xl/calcChain.xml><?xml version="1.0" encoding="utf-8"?>
<calcChain xmlns="http://schemas.openxmlformats.org/spreadsheetml/2006/main">
  <c r="D42" i="8" l="1"/>
  <c r="E42" i="8"/>
  <c r="F42" i="8"/>
  <c r="G42" i="8"/>
  <c r="H42" i="8"/>
  <c r="I42" i="8"/>
  <c r="J42" i="8"/>
  <c r="C42" i="8"/>
  <c r="D10" i="5"/>
  <c r="E10" i="5"/>
  <c r="F10" i="5"/>
  <c r="G10" i="5"/>
  <c r="H10" i="5"/>
  <c r="I10" i="5"/>
  <c r="B10" i="5"/>
  <c r="C122" i="3"/>
  <c r="C10" i="5"/>
  <c r="C118" i="5"/>
  <c r="C12" i="6"/>
  <c r="C12" i="8" s="1"/>
  <c r="D79" i="6"/>
  <c r="D74" i="8" s="1"/>
  <c r="E79" i="6"/>
  <c r="E74" i="8" s="1"/>
  <c r="F79" i="6"/>
  <c r="F74" i="8" s="1"/>
  <c r="G79" i="6"/>
  <c r="G74" i="8" s="1"/>
  <c r="H79" i="6"/>
  <c r="H74" i="8" s="1"/>
  <c r="I79" i="6"/>
  <c r="I74" i="8" s="1"/>
  <c r="J79" i="6"/>
  <c r="J74" i="8" s="1"/>
  <c r="C79" i="6"/>
  <c r="C74" i="8" s="1"/>
  <c r="D80" i="6"/>
  <c r="D73" i="8" s="1"/>
  <c r="E80" i="6"/>
  <c r="E73" i="8" s="1"/>
  <c r="F80" i="6"/>
  <c r="F73" i="8" s="1"/>
  <c r="G80" i="6"/>
  <c r="G73" i="8" s="1"/>
  <c r="H80" i="6"/>
  <c r="H73" i="8" s="1"/>
  <c r="I80" i="6"/>
  <c r="I73" i="8" s="1"/>
  <c r="J80" i="6"/>
  <c r="J73" i="8" s="1"/>
  <c r="C80" i="6"/>
  <c r="C73" i="8" s="1"/>
  <c r="D12" i="6"/>
  <c r="D12" i="8" s="1"/>
  <c r="E12" i="6"/>
  <c r="E12" i="8" s="1"/>
  <c r="F12" i="6"/>
  <c r="F12" i="8" s="1"/>
  <c r="G12" i="6"/>
  <c r="G12" i="8" s="1"/>
  <c r="H12" i="6"/>
  <c r="H12" i="8" s="1"/>
  <c r="I12" i="6"/>
  <c r="I12" i="8" s="1"/>
  <c r="J12" i="6"/>
  <c r="J12" i="8" s="1"/>
  <c r="D15" i="6"/>
  <c r="D15" i="8" s="1"/>
  <c r="E15" i="6"/>
  <c r="E15" i="8" s="1"/>
  <c r="F15" i="6"/>
  <c r="F15" i="8" s="1"/>
  <c r="G15" i="6"/>
  <c r="G15" i="8" s="1"/>
  <c r="H15" i="6"/>
  <c r="H15" i="8" s="1"/>
  <c r="I15" i="6"/>
  <c r="I15" i="8" s="1"/>
  <c r="J15" i="6"/>
  <c r="J15" i="8" s="1"/>
  <c r="D16" i="6"/>
  <c r="D16" i="8" s="1"/>
  <c r="E16" i="6"/>
  <c r="E16" i="8" s="1"/>
  <c r="F16" i="6"/>
  <c r="F16" i="8" s="1"/>
  <c r="G16" i="6"/>
  <c r="G16" i="8" s="1"/>
  <c r="H16" i="6"/>
  <c r="H16" i="8" s="1"/>
  <c r="I16" i="6"/>
  <c r="I16" i="8" s="1"/>
  <c r="J16" i="6"/>
  <c r="J16" i="8" s="1"/>
  <c r="D17" i="6"/>
  <c r="D17" i="8" s="1"/>
  <c r="E17" i="6"/>
  <c r="E17" i="8" s="1"/>
  <c r="F17" i="6"/>
  <c r="F17" i="8" s="1"/>
  <c r="G17" i="6"/>
  <c r="G17" i="8" s="1"/>
  <c r="H17" i="6"/>
  <c r="H17" i="8" s="1"/>
  <c r="I17" i="6"/>
  <c r="I17" i="8" s="1"/>
  <c r="J17" i="6"/>
  <c r="J17" i="8" s="1"/>
  <c r="D18" i="6"/>
  <c r="D18" i="8" s="1"/>
  <c r="E18" i="6"/>
  <c r="E18" i="8" s="1"/>
  <c r="F18" i="6"/>
  <c r="F18" i="8" s="1"/>
  <c r="G18" i="6"/>
  <c r="G18" i="8" s="1"/>
  <c r="H18" i="6"/>
  <c r="H18" i="8" s="1"/>
  <c r="I18" i="6"/>
  <c r="I18" i="8" s="1"/>
  <c r="J18" i="6"/>
  <c r="J18" i="8" s="1"/>
  <c r="D19" i="6"/>
  <c r="D19" i="8" s="1"/>
  <c r="E19" i="6"/>
  <c r="E19" i="8" s="1"/>
  <c r="F19" i="6"/>
  <c r="F19" i="8" s="1"/>
  <c r="G19" i="6"/>
  <c r="G19" i="8" s="1"/>
  <c r="H19" i="6"/>
  <c r="H19" i="8" s="1"/>
  <c r="I19" i="6"/>
  <c r="I19" i="8" s="1"/>
  <c r="J19" i="6"/>
  <c r="J19" i="8" s="1"/>
  <c r="D20" i="6"/>
  <c r="D20" i="8" s="1"/>
  <c r="E20" i="6"/>
  <c r="E20" i="8" s="1"/>
  <c r="F20" i="6"/>
  <c r="F20" i="8" s="1"/>
  <c r="G20" i="6"/>
  <c r="G20" i="8" s="1"/>
  <c r="H20" i="6"/>
  <c r="H20" i="8" s="1"/>
  <c r="I20" i="6"/>
  <c r="I20" i="8" s="1"/>
  <c r="J20" i="6"/>
  <c r="J20" i="8" s="1"/>
  <c r="D21" i="6"/>
  <c r="D21" i="8" s="1"/>
  <c r="E21" i="6"/>
  <c r="E21" i="8" s="1"/>
  <c r="F21" i="6"/>
  <c r="F21" i="8" s="1"/>
  <c r="G21" i="6"/>
  <c r="G21" i="8" s="1"/>
  <c r="H21" i="6"/>
  <c r="H21" i="8" s="1"/>
  <c r="I21" i="6"/>
  <c r="I21" i="8" s="1"/>
  <c r="J21" i="6"/>
  <c r="J21" i="8" s="1"/>
  <c r="D22" i="6"/>
  <c r="D22" i="8" s="1"/>
  <c r="E22" i="6"/>
  <c r="E22" i="8" s="1"/>
  <c r="F22" i="6"/>
  <c r="F22" i="8" s="1"/>
  <c r="G22" i="6"/>
  <c r="G22" i="8" s="1"/>
  <c r="H22" i="6"/>
  <c r="H22" i="8" s="1"/>
  <c r="I22" i="6"/>
  <c r="I22" i="8" s="1"/>
  <c r="J22" i="6"/>
  <c r="J22" i="8" s="1"/>
  <c r="D23" i="6"/>
  <c r="D23" i="8" s="1"/>
  <c r="E23" i="6"/>
  <c r="E23" i="8" s="1"/>
  <c r="F23" i="6"/>
  <c r="F23" i="8" s="1"/>
  <c r="G23" i="6"/>
  <c r="G23" i="8" s="1"/>
  <c r="H23" i="6"/>
  <c r="H23" i="8" s="1"/>
  <c r="I23" i="6"/>
  <c r="I23" i="8" s="1"/>
  <c r="J23" i="6"/>
  <c r="J23" i="8" s="1"/>
  <c r="D24" i="6"/>
  <c r="D24" i="8" s="1"/>
  <c r="E24" i="6"/>
  <c r="E24" i="8" s="1"/>
  <c r="F24" i="6"/>
  <c r="F24" i="8" s="1"/>
  <c r="G24" i="6"/>
  <c r="G24" i="8" s="1"/>
  <c r="H24" i="6"/>
  <c r="H24" i="8" s="1"/>
  <c r="I24" i="6"/>
  <c r="I24" i="8" s="1"/>
  <c r="J24" i="6"/>
  <c r="J24" i="8" s="1"/>
  <c r="D25" i="6"/>
  <c r="D25" i="8" s="1"/>
  <c r="E25" i="6"/>
  <c r="E25" i="8" s="1"/>
  <c r="F25" i="6"/>
  <c r="F25" i="8" s="1"/>
  <c r="G25" i="6"/>
  <c r="G25" i="8" s="1"/>
  <c r="H25" i="6"/>
  <c r="H25" i="8" s="1"/>
  <c r="I25" i="6"/>
  <c r="I25" i="8" s="1"/>
  <c r="J25" i="6"/>
  <c r="J25" i="8" s="1"/>
  <c r="D26" i="6"/>
  <c r="D26" i="8" s="1"/>
  <c r="E26" i="6"/>
  <c r="E26" i="8" s="1"/>
  <c r="F26" i="6"/>
  <c r="F26" i="8" s="1"/>
  <c r="G26" i="6"/>
  <c r="G26" i="8" s="1"/>
  <c r="H26" i="6"/>
  <c r="H26" i="8" s="1"/>
  <c r="I26" i="6"/>
  <c r="I26" i="8" s="1"/>
  <c r="J26" i="6"/>
  <c r="J26" i="8" s="1"/>
  <c r="D27" i="6"/>
  <c r="D27" i="8" s="1"/>
  <c r="E27" i="6"/>
  <c r="E27" i="8" s="1"/>
  <c r="F27" i="6"/>
  <c r="F27" i="8" s="1"/>
  <c r="G27" i="6"/>
  <c r="G27" i="8" s="1"/>
  <c r="H27" i="6"/>
  <c r="H27" i="8" s="1"/>
  <c r="I27" i="6"/>
  <c r="I27" i="8" s="1"/>
  <c r="J27" i="6"/>
  <c r="J27" i="8" s="1"/>
  <c r="D28" i="6"/>
  <c r="D28" i="8" s="1"/>
  <c r="E28" i="6"/>
  <c r="E28" i="8" s="1"/>
  <c r="F28" i="6"/>
  <c r="F28" i="8" s="1"/>
  <c r="G28" i="6"/>
  <c r="G28" i="8" s="1"/>
  <c r="H28" i="6"/>
  <c r="H28" i="8" s="1"/>
  <c r="I28" i="6"/>
  <c r="I28" i="8" s="1"/>
  <c r="J28" i="6"/>
  <c r="J28" i="8" s="1"/>
  <c r="D29" i="6"/>
  <c r="D29" i="8" s="1"/>
  <c r="E29" i="6"/>
  <c r="E29" i="8" s="1"/>
  <c r="F29" i="6"/>
  <c r="F29" i="8" s="1"/>
  <c r="G29" i="6"/>
  <c r="G29" i="8" s="1"/>
  <c r="H29" i="6"/>
  <c r="H29" i="8" s="1"/>
  <c r="I29" i="6"/>
  <c r="I29" i="8" s="1"/>
  <c r="J29" i="6"/>
  <c r="J29" i="8" s="1"/>
  <c r="D30" i="6"/>
  <c r="D30" i="8" s="1"/>
  <c r="E30" i="6"/>
  <c r="E30" i="8" s="1"/>
  <c r="F30" i="6"/>
  <c r="F30" i="8" s="1"/>
  <c r="G30" i="6"/>
  <c r="G30" i="8" s="1"/>
  <c r="H30" i="6"/>
  <c r="H30" i="8" s="1"/>
  <c r="I30" i="6"/>
  <c r="I30" i="8" s="1"/>
  <c r="J30" i="6"/>
  <c r="J30" i="8" s="1"/>
  <c r="D31" i="6"/>
  <c r="D31" i="8" s="1"/>
  <c r="E31" i="6"/>
  <c r="E31" i="8" s="1"/>
  <c r="F31" i="6"/>
  <c r="F31" i="8" s="1"/>
  <c r="G31" i="6"/>
  <c r="G31" i="8" s="1"/>
  <c r="H31" i="6"/>
  <c r="H31" i="8" s="1"/>
  <c r="I31" i="6"/>
  <c r="I31" i="8" s="1"/>
  <c r="J31" i="6"/>
  <c r="J31" i="8" s="1"/>
  <c r="D32" i="6"/>
  <c r="D32" i="8" s="1"/>
  <c r="E32" i="6"/>
  <c r="E32" i="8" s="1"/>
  <c r="F32" i="6"/>
  <c r="F32" i="8" s="1"/>
  <c r="G32" i="6"/>
  <c r="G32" i="8" s="1"/>
  <c r="H32" i="6"/>
  <c r="H32" i="8" s="1"/>
  <c r="I32" i="6"/>
  <c r="I32" i="8" s="1"/>
  <c r="J32" i="6"/>
  <c r="J32" i="8" s="1"/>
  <c r="D33" i="6"/>
  <c r="D33" i="8" s="1"/>
  <c r="E33" i="6"/>
  <c r="E33" i="8" s="1"/>
  <c r="F33" i="6"/>
  <c r="F33" i="8" s="1"/>
  <c r="G33" i="6"/>
  <c r="G33" i="8" s="1"/>
  <c r="H33" i="6"/>
  <c r="H33" i="8" s="1"/>
  <c r="I33" i="6"/>
  <c r="I33" i="8" s="1"/>
  <c r="J33" i="6"/>
  <c r="J33" i="8" s="1"/>
  <c r="D34" i="6"/>
  <c r="D34" i="8" s="1"/>
  <c r="E34" i="6"/>
  <c r="E34" i="8" s="1"/>
  <c r="F34" i="6"/>
  <c r="F34" i="8" s="1"/>
  <c r="G34" i="6"/>
  <c r="G34" i="8" s="1"/>
  <c r="H34" i="6"/>
  <c r="H34" i="8" s="1"/>
  <c r="I34" i="6"/>
  <c r="I34" i="8" s="1"/>
  <c r="J34" i="6"/>
  <c r="J34" i="8" s="1"/>
  <c r="D35" i="6"/>
  <c r="D35" i="8" s="1"/>
  <c r="E35" i="6"/>
  <c r="E35" i="8" s="1"/>
  <c r="F35" i="6"/>
  <c r="F35" i="8" s="1"/>
  <c r="G35" i="6"/>
  <c r="G35" i="8" s="1"/>
  <c r="H35" i="6"/>
  <c r="H35" i="8" s="1"/>
  <c r="I35" i="6"/>
  <c r="I35" i="8" s="1"/>
  <c r="J35" i="6"/>
  <c r="J35" i="8" s="1"/>
  <c r="D36" i="6"/>
  <c r="D36" i="8" s="1"/>
  <c r="E36" i="6"/>
  <c r="E36" i="8" s="1"/>
  <c r="F36" i="6"/>
  <c r="F36" i="8" s="1"/>
  <c r="G36" i="6"/>
  <c r="G36" i="8" s="1"/>
  <c r="H36" i="6"/>
  <c r="H36" i="8" s="1"/>
  <c r="I36" i="6"/>
  <c r="I36" i="8" s="1"/>
  <c r="J36" i="6"/>
  <c r="J36" i="8" s="1"/>
  <c r="D37" i="6"/>
  <c r="D37" i="8" s="1"/>
  <c r="E37" i="6"/>
  <c r="E37" i="8" s="1"/>
  <c r="F37" i="6"/>
  <c r="F37" i="8" s="1"/>
  <c r="G37" i="6"/>
  <c r="G37" i="8" s="1"/>
  <c r="H37" i="6"/>
  <c r="H37" i="8" s="1"/>
  <c r="I37" i="6"/>
  <c r="I37" i="8" s="1"/>
  <c r="J37" i="6"/>
  <c r="J37" i="8" s="1"/>
  <c r="D38" i="6"/>
  <c r="D38" i="8" s="1"/>
  <c r="E38" i="6"/>
  <c r="E38" i="8" s="1"/>
  <c r="F38" i="6"/>
  <c r="F38" i="8" s="1"/>
  <c r="G38" i="6"/>
  <c r="G38" i="8" s="1"/>
  <c r="H38" i="6"/>
  <c r="H38" i="8" s="1"/>
  <c r="I38" i="6"/>
  <c r="I38" i="8" s="1"/>
  <c r="J38" i="6"/>
  <c r="J38" i="8" s="1"/>
  <c r="D39" i="6"/>
  <c r="D39" i="8" s="1"/>
  <c r="E39" i="6"/>
  <c r="E39" i="8" s="1"/>
  <c r="F39" i="6"/>
  <c r="F39" i="8" s="1"/>
  <c r="G39" i="6"/>
  <c r="G39" i="8" s="1"/>
  <c r="H39" i="6"/>
  <c r="H39" i="8" s="1"/>
  <c r="I39" i="6"/>
  <c r="I39" i="8" s="1"/>
  <c r="J39" i="6"/>
  <c r="J39" i="8" s="1"/>
  <c r="D40" i="6"/>
  <c r="D40" i="8" s="1"/>
  <c r="E40" i="6"/>
  <c r="E40" i="8" s="1"/>
  <c r="F40" i="6"/>
  <c r="F40" i="8" s="1"/>
  <c r="G40" i="6"/>
  <c r="G40" i="8" s="1"/>
  <c r="H40" i="6"/>
  <c r="H40" i="8" s="1"/>
  <c r="I40" i="6"/>
  <c r="I40" i="8" s="1"/>
  <c r="J40" i="6"/>
  <c r="J40" i="8" s="1"/>
  <c r="D43" i="6"/>
  <c r="D43" i="8" s="1"/>
  <c r="E43" i="6"/>
  <c r="E43" i="8" s="1"/>
  <c r="F43" i="6"/>
  <c r="F43" i="8" s="1"/>
  <c r="G43" i="6"/>
  <c r="G43" i="8" s="1"/>
  <c r="H43" i="6"/>
  <c r="H43" i="8" s="1"/>
  <c r="I43" i="6"/>
  <c r="I43" i="8" s="1"/>
  <c r="J43" i="6"/>
  <c r="J43" i="8" s="1"/>
  <c r="D44" i="6"/>
  <c r="D44" i="8" s="1"/>
  <c r="E44" i="6"/>
  <c r="E44" i="8" s="1"/>
  <c r="F44" i="6"/>
  <c r="F44" i="8" s="1"/>
  <c r="G44" i="6"/>
  <c r="G44" i="8" s="1"/>
  <c r="H44" i="6"/>
  <c r="H44" i="8" s="1"/>
  <c r="I44" i="6"/>
  <c r="I44" i="8" s="1"/>
  <c r="J44" i="6"/>
  <c r="J44" i="8" s="1"/>
  <c r="D45" i="6"/>
  <c r="D45" i="8" s="1"/>
  <c r="E45" i="6"/>
  <c r="E45" i="8" s="1"/>
  <c r="F45" i="6"/>
  <c r="F45" i="8" s="1"/>
  <c r="G45" i="6"/>
  <c r="G45" i="8" s="1"/>
  <c r="H45" i="6"/>
  <c r="H45" i="8" s="1"/>
  <c r="I45" i="6"/>
  <c r="I45" i="8" s="1"/>
  <c r="J45" i="6"/>
  <c r="J45" i="8" s="1"/>
  <c r="D46" i="6"/>
  <c r="D46" i="8" s="1"/>
  <c r="E46" i="6"/>
  <c r="E46" i="8" s="1"/>
  <c r="F46" i="6"/>
  <c r="F46" i="8" s="1"/>
  <c r="G46" i="6"/>
  <c r="G46" i="8" s="1"/>
  <c r="H46" i="6"/>
  <c r="H46" i="8" s="1"/>
  <c r="I46" i="6"/>
  <c r="I46" i="8" s="1"/>
  <c r="J46" i="6"/>
  <c r="J46" i="8" s="1"/>
  <c r="D47" i="6"/>
  <c r="D47" i="8" s="1"/>
  <c r="E47" i="6"/>
  <c r="E47" i="8" s="1"/>
  <c r="F47" i="6"/>
  <c r="F47" i="8" s="1"/>
  <c r="G47" i="6"/>
  <c r="G47" i="8" s="1"/>
  <c r="H47" i="6"/>
  <c r="H47" i="8" s="1"/>
  <c r="I47" i="6"/>
  <c r="I47" i="8" s="1"/>
  <c r="J47" i="6"/>
  <c r="J47" i="8" s="1"/>
  <c r="D48" i="6"/>
  <c r="D48" i="8" s="1"/>
  <c r="E48" i="6"/>
  <c r="E48" i="8" s="1"/>
  <c r="F48" i="6"/>
  <c r="F48" i="8" s="1"/>
  <c r="G48" i="6"/>
  <c r="G48" i="8" s="1"/>
  <c r="H48" i="6"/>
  <c r="H48" i="8" s="1"/>
  <c r="I48" i="6"/>
  <c r="J48" i="6"/>
  <c r="J48" i="8" s="1"/>
  <c r="D49" i="6"/>
  <c r="D49" i="8" s="1"/>
  <c r="E49" i="6"/>
  <c r="E49" i="8" s="1"/>
  <c r="F49" i="6"/>
  <c r="F49" i="8" s="1"/>
  <c r="G49" i="6"/>
  <c r="G49" i="8" s="1"/>
  <c r="H49" i="6"/>
  <c r="H49" i="8" s="1"/>
  <c r="I49" i="6"/>
  <c r="J49" i="6"/>
  <c r="J49" i="8" s="1"/>
  <c r="D50" i="6"/>
  <c r="D50" i="8" s="1"/>
  <c r="E50" i="6"/>
  <c r="E50" i="8" s="1"/>
  <c r="F50" i="6"/>
  <c r="F50" i="8" s="1"/>
  <c r="G50" i="6"/>
  <c r="G50" i="8" s="1"/>
  <c r="H50" i="6"/>
  <c r="H50" i="8" s="1"/>
  <c r="I50" i="6"/>
  <c r="J50" i="6"/>
  <c r="J50" i="8" s="1"/>
  <c r="D51" i="6"/>
  <c r="D51" i="8" s="1"/>
  <c r="E51" i="6"/>
  <c r="E51" i="8" s="1"/>
  <c r="F51" i="6"/>
  <c r="F51" i="8" s="1"/>
  <c r="G51" i="6"/>
  <c r="G51" i="8" s="1"/>
  <c r="H51" i="6"/>
  <c r="H51" i="8" s="1"/>
  <c r="I51" i="6"/>
  <c r="J51" i="6"/>
  <c r="J51" i="8" s="1"/>
  <c r="D52" i="6"/>
  <c r="D52" i="8" s="1"/>
  <c r="E52" i="6"/>
  <c r="E52" i="8" s="1"/>
  <c r="F52" i="6"/>
  <c r="F52" i="8" s="1"/>
  <c r="G52" i="6"/>
  <c r="G52" i="8" s="1"/>
  <c r="H52" i="6"/>
  <c r="H52" i="8" s="1"/>
  <c r="I52" i="6"/>
  <c r="I52" i="8" s="1"/>
  <c r="J52" i="6"/>
  <c r="J52" i="8" s="1"/>
  <c r="D53" i="6"/>
  <c r="D53" i="8" s="1"/>
  <c r="E53" i="6"/>
  <c r="E53" i="8" s="1"/>
  <c r="F53" i="6"/>
  <c r="F53" i="8" s="1"/>
  <c r="G53" i="6"/>
  <c r="G53" i="8" s="1"/>
  <c r="H53" i="6"/>
  <c r="H53" i="8" s="1"/>
  <c r="I53" i="6"/>
  <c r="I53" i="8" s="1"/>
  <c r="J53" i="6"/>
  <c r="J53" i="8" s="1"/>
  <c r="D54" i="6"/>
  <c r="D54" i="8" s="1"/>
  <c r="E54" i="6"/>
  <c r="E54" i="8" s="1"/>
  <c r="F54" i="6"/>
  <c r="F54" i="8" s="1"/>
  <c r="G54" i="6"/>
  <c r="G54" i="8" s="1"/>
  <c r="H54" i="6"/>
  <c r="H54" i="8" s="1"/>
  <c r="I54" i="6"/>
  <c r="I54" i="8" s="1"/>
  <c r="J54" i="6"/>
  <c r="J54" i="8" s="1"/>
  <c r="D55" i="6"/>
  <c r="D55" i="8" s="1"/>
  <c r="E55" i="6"/>
  <c r="E55" i="8" s="1"/>
  <c r="F55" i="6"/>
  <c r="F55" i="8" s="1"/>
  <c r="G55" i="6"/>
  <c r="G55" i="8" s="1"/>
  <c r="H55" i="6"/>
  <c r="H55" i="8" s="1"/>
  <c r="I55" i="6"/>
  <c r="I55" i="8" s="1"/>
  <c r="J55" i="6"/>
  <c r="J55" i="8" s="1"/>
  <c r="D56" i="6"/>
  <c r="D56" i="8" s="1"/>
  <c r="E56" i="6"/>
  <c r="E56" i="8" s="1"/>
  <c r="F56" i="6"/>
  <c r="F56" i="8" s="1"/>
  <c r="G56" i="6"/>
  <c r="G56" i="8" s="1"/>
  <c r="H56" i="6"/>
  <c r="H56" i="8" s="1"/>
  <c r="I56" i="6"/>
  <c r="I56" i="8" s="1"/>
  <c r="J56" i="6"/>
  <c r="J56" i="8" s="1"/>
  <c r="D57" i="6"/>
  <c r="D57" i="8" s="1"/>
  <c r="E57" i="6"/>
  <c r="E57" i="8" s="1"/>
  <c r="F57" i="6"/>
  <c r="F57" i="8" s="1"/>
  <c r="G57" i="6"/>
  <c r="G57" i="8" s="1"/>
  <c r="H57" i="6"/>
  <c r="H57" i="8" s="1"/>
  <c r="I57" i="6"/>
  <c r="I57" i="8" s="1"/>
  <c r="J57" i="6"/>
  <c r="J57" i="8" s="1"/>
  <c r="D58" i="6"/>
  <c r="D58" i="8" s="1"/>
  <c r="E58" i="6"/>
  <c r="E58" i="8" s="1"/>
  <c r="F58" i="6"/>
  <c r="F58" i="8" s="1"/>
  <c r="G58" i="6"/>
  <c r="G58" i="8" s="1"/>
  <c r="H58" i="6"/>
  <c r="H58" i="8" s="1"/>
  <c r="I58" i="6"/>
  <c r="I58" i="8" s="1"/>
  <c r="J58" i="6"/>
  <c r="J58" i="8" s="1"/>
  <c r="D59" i="6"/>
  <c r="D59" i="8" s="1"/>
  <c r="E59" i="6"/>
  <c r="E59" i="8" s="1"/>
  <c r="F59" i="6"/>
  <c r="F59" i="8" s="1"/>
  <c r="G59" i="6"/>
  <c r="G59" i="8" s="1"/>
  <c r="H59" i="6"/>
  <c r="H59" i="8" s="1"/>
  <c r="I59" i="6"/>
  <c r="I59" i="8" s="1"/>
  <c r="J59" i="6"/>
  <c r="J59" i="8" s="1"/>
  <c r="D60" i="6"/>
  <c r="D60" i="8" s="1"/>
  <c r="E60" i="6"/>
  <c r="E60" i="8" s="1"/>
  <c r="F60" i="6"/>
  <c r="F60" i="8" s="1"/>
  <c r="G60" i="6"/>
  <c r="G60" i="8" s="1"/>
  <c r="H60" i="6"/>
  <c r="H60" i="8" s="1"/>
  <c r="I60" i="6"/>
  <c r="I60" i="8" s="1"/>
  <c r="J60" i="6"/>
  <c r="J60" i="8" s="1"/>
  <c r="D61" i="6"/>
  <c r="D61" i="8" s="1"/>
  <c r="E61" i="6"/>
  <c r="E61" i="8" s="1"/>
  <c r="F61" i="6"/>
  <c r="F61" i="8" s="1"/>
  <c r="G61" i="6"/>
  <c r="G61" i="8" s="1"/>
  <c r="H61" i="6"/>
  <c r="H61" i="8" s="1"/>
  <c r="I61" i="6"/>
  <c r="I61" i="8" s="1"/>
  <c r="J61" i="6"/>
  <c r="J61" i="8" s="1"/>
  <c r="D62" i="6"/>
  <c r="D62" i="8" s="1"/>
  <c r="E62" i="6"/>
  <c r="E62" i="8" s="1"/>
  <c r="F62" i="6"/>
  <c r="F62" i="8" s="1"/>
  <c r="G62" i="6"/>
  <c r="G62" i="8" s="1"/>
  <c r="H62" i="6"/>
  <c r="H62" i="8" s="1"/>
  <c r="I62" i="6"/>
  <c r="I62" i="8" s="1"/>
  <c r="J62" i="6"/>
  <c r="J62" i="8" s="1"/>
  <c r="D63" i="6"/>
  <c r="D63" i="8" s="1"/>
  <c r="E63" i="6"/>
  <c r="E63" i="8" s="1"/>
  <c r="F63" i="6"/>
  <c r="F63" i="8" s="1"/>
  <c r="G63" i="6"/>
  <c r="G63" i="8" s="1"/>
  <c r="H63" i="6"/>
  <c r="H63" i="8" s="1"/>
  <c r="I63" i="6"/>
  <c r="I63" i="8" s="1"/>
  <c r="J63" i="6"/>
  <c r="J63" i="8" s="1"/>
  <c r="D64" i="6"/>
  <c r="D64" i="8" s="1"/>
  <c r="E64" i="6"/>
  <c r="E64" i="8" s="1"/>
  <c r="F64" i="6"/>
  <c r="F64" i="8" s="1"/>
  <c r="G64" i="6"/>
  <c r="G64" i="8" s="1"/>
  <c r="H64" i="6"/>
  <c r="H64" i="8" s="1"/>
  <c r="I64" i="6"/>
  <c r="I64" i="8" s="1"/>
  <c r="J64" i="6"/>
  <c r="J64" i="8" s="1"/>
  <c r="D65" i="6"/>
  <c r="D65" i="8" s="1"/>
  <c r="E65" i="6"/>
  <c r="E65" i="8" s="1"/>
  <c r="F65" i="6"/>
  <c r="F65" i="8" s="1"/>
  <c r="G65" i="6"/>
  <c r="G65" i="8" s="1"/>
  <c r="H65" i="6"/>
  <c r="H65" i="8" s="1"/>
  <c r="I65" i="6"/>
  <c r="I65" i="8" s="1"/>
  <c r="J65" i="6"/>
  <c r="J65" i="8" s="1"/>
  <c r="D66" i="6"/>
  <c r="D66" i="8" s="1"/>
  <c r="E66" i="6"/>
  <c r="E66" i="8" s="1"/>
  <c r="F66" i="6"/>
  <c r="F66" i="8" s="1"/>
  <c r="G66" i="6"/>
  <c r="G66" i="8" s="1"/>
  <c r="H66" i="6"/>
  <c r="H66" i="8" s="1"/>
  <c r="I66" i="6"/>
  <c r="I66" i="8" s="1"/>
  <c r="J66" i="6"/>
  <c r="J66" i="8" s="1"/>
  <c r="D67" i="6"/>
  <c r="E67" i="6"/>
  <c r="F67" i="6"/>
  <c r="G67" i="6"/>
  <c r="H67" i="6"/>
  <c r="I67" i="6"/>
  <c r="J67" i="6"/>
  <c r="D68" i="6"/>
  <c r="D67" i="8" s="1"/>
  <c r="E68" i="6"/>
  <c r="E67" i="8" s="1"/>
  <c r="F68" i="6"/>
  <c r="F67" i="8" s="1"/>
  <c r="G68" i="6"/>
  <c r="G67" i="8" s="1"/>
  <c r="H68" i="6"/>
  <c r="H67" i="8" s="1"/>
  <c r="I68" i="6"/>
  <c r="I67" i="8" s="1"/>
  <c r="J68" i="6"/>
  <c r="J67" i="8" s="1"/>
  <c r="D69" i="6"/>
  <c r="D68" i="8" s="1"/>
  <c r="E69" i="6"/>
  <c r="E68" i="8" s="1"/>
  <c r="F69" i="6"/>
  <c r="F68" i="8" s="1"/>
  <c r="G69" i="6"/>
  <c r="G68" i="8" s="1"/>
  <c r="H69" i="6"/>
  <c r="H68" i="8" s="1"/>
  <c r="I69" i="6"/>
  <c r="I68" i="8" s="1"/>
  <c r="J69" i="6"/>
  <c r="J68" i="8" s="1"/>
  <c r="D70" i="6"/>
  <c r="D69" i="8" s="1"/>
  <c r="E70" i="6"/>
  <c r="E69" i="8" s="1"/>
  <c r="F70" i="6"/>
  <c r="F69" i="8" s="1"/>
  <c r="G70" i="6"/>
  <c r="G69" i="8" s="1"/>
  <c r="H70" i="6"/>
  <c r="H69" i="8" s="1"/>
  <c r="I70" i="6"/>
  <c r="I69" i="8" s="1"/>
  <c r="J70" i="6"/>
  <c r="J69" i="8" s="1"/>
  <c r="D71" i="6"/>
  <c r="E71" i="6"/>
  <c r="F71" i="6"/>
  <c r="G71" i="6"/>
  <c r="H71" i="6"/>
  <c r="I71" i="6"/>
  <c r="J71" i="6"/>
  <c r="D72" i="6"/>
  <c r="E72" i="6"/>
  <c r="F72" i="6"/>
  <c r="G72" i="6"/>
  <c r="H72" i="6"/>
  <c r="I72" i="6"/>
  <c r="J72" i="6"/>
  <c r="D73" i="6"/>
  <c r="E73" i="6"/>
  <c r="F73" i="6"/>
  <c r="G73" i="6"/>
  <c r="H73" i="6"/>
  <c r="I73" i="6"/>
  <c r="J73" i="6"/>
  <c r="D74" i="6"/>
  <c r="D70" i="8" s="1"/>
  <c r="E74" i="6"/>
  <c r="E70" i="8" s="1"/>
  <c r="F74" i="6"/>
  <c r="F70" i="8" s="1"/>
  <c r="G74" i="6"/>
  <c r="G70" i="8" s="1"/>
  <c r="H74" i="6"/>
  <c r="H70" i="8" s="1"/>
  <c r="I74" i="6"/>
  <c r="I70" i="8" s="1"/>
  <c r="J74" i="6"/>
  <c r="J70" i="8" s="1"/>
  <c r="D75" i="6"/>
  <c r="E75" i="6"/>
  <c r="F75" i="6"/>
  <c r="G75" i="6"/>
  <c r="H75" i="6"/>
  <c r="I75" i="6"/>
  <c r="J75" i="6"/>
  <c r="D76" i="6"/>
  <c r="E76" i="6"/>
  <c r="F76" i="6"/>
  <c r="G76" i="6"/>
  <c r="H76" i="6"/>
  <c r="I76" i="6"/>
  <c r="J76" i="6"/>
  <c r="D77" i="6"/>
  <c r="D71" i="8" s="1"/>
  <c r="E77" i="6"/>
  <c r="E71" i="8" s="1"/>
  <c r="F77" i="6"/>
  <c r="F71" i="8" s="1"/>
  <c r="G77" i="6"/>
  <c r="G71" i="8" s="1"/>
  <c r="H77" i="6"/>
  <c r="H71" i="8" s="1"/>
  <c r="I77" i="6"/>
  <c r="I71" i="8" s="1"/>
  <c r="J77" i="6"/>
  <c r="J71" i="8" s="1"/>
  <c r="D78" i="6"/>
  <c r="D72" i="8" s="1"/>
  <c r="E78" i="6"/>
  <c r="E72" i="8" s="1"/>
  <c r="F78" i="6"/>
  <c r="F72" i="8" s="1"/>
  <c r="G78" i="6"/>
  <c r="G72" i="8" s="1"/>
  <c r="H78" i="6"/>
  <c r="H72" i="8" s="1"/>
  <c r="I78" i="6"/>
  <c r="I72" i="8" s="1"/>
  <c r="J78" i="6"/>
  <c r="J72" i="8" s="1"/>
  <c r="C15" i="6"/>
  <c r="C15" i="8" s="1"/>
  <c r="C16" i="6"/>
  <c r="C16" i="8" s="1"/>
  <c r="C17" i="6"/>
  <c r="C17" i="8" s="1"/>
  <c r="C18" i="6"/>
  <c r="C18" i="8" s="1"/>
  <c r="C19" i="6"/>
  <c r="C19" i="8" s="1"/>
  <c r="C20" i="6"/>
  <c r="C20" i="8" s="1"/>
  <c r="C21" i="6"/>
  <c r="C21" i="8" s="1"/>
  <c r="C22" i="6"/>
  <c r="C22" i="8" s="1"/>
  <c r="C23" i="6"/>
  <c r="C23" i="8" s="1"/>
  <c r="C24" i="6"/>
  <c r="C24" i="8" s="1"/>
  <c r="C25" i="6"/>
  <c r="C25" i="8" s="1"/>
  <c r="C26" i="6"/>
  <c r="C26" i="8" s="1"/>
  <c r="C27" i="6"/>
  <c r="C27" i="8" s="1"/>
  <c r="C28" i="6"/>
  <c r="C28" i="8" s="1"/>
  <c r="C29" i="6"/>
  <c r="C29" i="8" s="1"/>
  <c r="C30" i="6"/>
  <c r="C30" i="8" s="1"/>
  <c r="C31" i="6"/>
  <c r="C31" i="8" s="1"/>
  <c r="C32" i="6"/>
  <c r="C32" i="8" s="1"/>
  <c r="C33" i="6"/>
  <c r="C33" i="8" s="1"/>
  <c r="C34" i="6"/>
  <c r="C34" i="8" s="1"/>
  <c r="C35" i="6"/>
  <c r="C35" i="8" s="1"/>
  <c r="C36" i="6"/>
  <c r="C36" i="8" s="1"/>
  <c r="C37" i="6"/>
  <c r="C37" i="8" s="1"/>
  <c r="C38" i="6"/>
  <c r="C38" i="8" s="1"/>
  <c r="C39" i="6"/>
  <c r="C39" i="8" s="1"/>
  <c r="C40" i="6"/>
  <c r="C40" i="8" s="1"/>
  <c r="C43" i="6"/>
  <c r="C43" i="8" s="1"/>
  <c r="C44" i="6"/>
  <c r="C44" i="8" s="1"/>
  <c r="C45" i="6"/>
  <c r="C45" i="8" s="1"/>
  <c r="C46" i="6"/>
  <c r="C46" i="8" s="1"/>
  <c r="C47" i="6"/>
  <c r="C47" i="8" s="1"/>
  <c r="C48" i="6"/>
  <c r="C48" i="8" s="1"/>
  <c r="C49" i="6"/>
  <c r="C49" i="8" s="1"/>
  <c r="C50" i="6"/>
  <c r="C50" i="8" s="1"/>
  <c r="C51" i="6"/>
  <c r="C51" i="8" s="1"/>
  <c r="C52" i="6"/>
  <c r="C52" i="8" s="1"/>
  <c r="C53" i="6"/>
  <c r="C53" i="8" s="1"/>
  <c r="C54" i="6"/>
  <c r="C54" i="8" s="1"/>
  <c r="C55" i="6"/>
  <c r="C55" i="8" s="1"/>
  <c r="C56" i="6"/>
  <c r="C56" i="8" s="1"/>
  <c r="C57" i="6"/>
  <c r="C57" i="8" s="1"/>
  <c r="C58" i="6"/>
  <c r="C58" i="8" s="1"/>
  <c r="C59" i="6"/>
  <c r="C59" i="8" s="1"/>
  <c r="C60" i="6"/>
  <c r="C60" i="8" s="1"/>
  <c r="C61" i="6"/>
  <c r="C61" i="8" s="1"/>
  <c r="C62" i="6"/>
  <c r="C62" i="8" s="1"/>
  <c r="C63" i="6"/>
  <c r="C63" i="8" s="1"/>
  <c r="C64" i="6"/>
  <c r="C64" i="8" s="1"/>
  <c r="C65" i="6"/>
  <c r="C65" i="8" s="1"/>
  <c r="C66" i="6"/>
  <c r="C66" i="8" s="1"/>
  <c r="C67" i="6"/>
  <c r="C68" i="6"/>
  <c r="C67" i="8" s="1"/>
  <c r="C69" i="6"/>
  <c r="C68" i="8" s="1"/>
  <c r="C70" i="6"/>
  <c r="C69" i="8" s="1"/>
  <c r="C71" i="6"/>
  <c r="C72" i="6"/>
  <c r="C73" i="6"/>
  <c r="C74" i="6"/>
  <c r="C70" i="8" s="1"/>
  <c r="C75" i="6"/>
  <c r="C76" i="6"/>
  <c r="C77" i="6"/>
  <c r="C71" i="8" s="1"/>
  <c r="C78" i="6"/>
  <c r="C72" i="8" s="1"/>
  <c r="E14" i="8" l="1"/>
  <c r="C14" i="8"/>
  <c r="J14" i="8"/>
  <c r="H14" i="8"/>
  <c r="F14" i="8"/>
  <c r="D14" i="8"/>
  <c r="I14" i="8"/>
  <c r="G14" i="8"/>
  <c r="C81" i="6"/>
  <c r="C76" i="8" s="1"/>
  <c r="I81" i="6"/>
  <c r="I76" i="8" s="1"/>
  <c r="G81" i="6"/>
  <c r="G76" i="8" s="1"/>
  <c r="E81" i="6"/>
  <c r="E76" i="8" s="1"/>
  <c r="J81" i="6"/>
  <c r="J76" i="8" s="1"/>
  <c r="H81" i="6"/>
  <c r="H76" i="8" s="1"/>
  <c r="F81" i="6"/>
  <c r="F76" i="8" s="1"/>
  <c r="D81" i="6"/>
  <c r="D76" i="8" s="1"/>
</calcChain>
</file>

<file path=xl/sharedStrings.xml><?xml version="1.0" encoding="utf-8"?>
<sst xmlns="http://schemas.openxmlformats.org/spreadsheetml/2006/main" count="1243" uniqueCount="166">
  <si>
    <t>Tableau des ressources aux prix de base, y compris passage aux prix d'acquisition [naio_10_cp15__custom_17959425]</t>
  </si>
  <si>
    <t>Ouvrir la page produit</t>
  </si>
  <si>
    <t>Ouvrir dans le Data Browser</t>
  </si>
  <si>
    <t>Description:</t>
  </si>
  <si>
    <t>-</t>
  </si>
  <si>
    <t>Dernière mise à jour des données:</t>
  </si>
  <si>
    <t>03/09/2025 23:00</t>
  </si>
  <si>
    <t>Dernière modification de la structure de données:</t>
  </si>
  <si>
    <t>26/08/2025 23:00</t>
  </si>
  <si>
    <t>Source(s) institutionnelle(s)</t>
  </si>
  <si>
    <t>Eurostat</t>
  </si>
  <si>
    <t>Contenus</t>
  </si>
  <si>
    <t>Fréquence (relative au temps)</t>
  </si>
  <si>
    <t>Unité de mesure</t>
  </si>
  <si>
    <t>Stock ou flux</t>
  </si>
  <si>
    <t>Branches d'activité, importations et évaluations</t>
  </si>
  <si>
    <t>Temps</t>
  </si>
  <si>
    <t>Feuille 1</t>
  </si>
  <si>
    <t>Annuel</t>
  </si>
  <si>
    <t>Millions d'euros</t>
  </si>
  <si>
    <t>Total</t>
  </si>
  <si>
    <t>Importations de biens et services</t>
  </si>
  <si>
    <t>2021</t>
  </si>
  <si>
    <t>Flags  1</t>
  </si>
  <si>
    <t>Structure</t>
  </si>
  <si>
    <t>Dimension</t>
  </si>
  <si>
    <t>Position</t>
  </si>
  <si>
    <t>Libellé</t>
  </si>
  <si>
    <t>Produits, Ajustements et Production marchande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</si>
  <si>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</si>
  <si>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</si>
  <si>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</si>
  <si>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</si>
  <si>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Houille et lignite</t>
  </si>
  <si>
    <t>Hydrocarbures</t>
  </si>
  <si>
    <t>Minerais métalliques</t>
  </si>
  <si>
    <t>Autres produits des industries extractives</t>
  </si>
  <si>
    <t>Services de soutien aux industries extractives</t>
  </si>
  <si>
    <t>Produits des industries alimentaires, boissons et produits à base de tabac</t>
  </si>
  <si>
    <t>Produits des industries alimentaires</t>
  </si>
  <si>
    <t>Boissons</t>
  </si>
  <si>
    <t>Produits à base de tabac</t>
  </si>
  <si>
    <t>Produits de l'industrie textile, articles d'habillement, cuir et articles en cuir</t>
  </si>
  <si>
    <t>Produits de l'industrie textile</t>
  </si>
  <si>
    <t>Articles d'habillement</t>
  </si>
  <si>
    <t>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</si>
  <si>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</si>
  <si>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</si>
  <si>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</si>
  <si>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</si>
  <si>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</si>
  <si>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</si>
  <si>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</si>
  <si>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</si>
  <si>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</si>
  <si>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</si>
  <si>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</si>
  <si>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</si>
  <si>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</si>
  <si>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</si>
  <si>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</si>
  <si>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</si>
  <si>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Meubles</t>
  </si>
  <si>
    <t>Autres produits manufacturés</t>
  </si>
  <si>
    <t>Réparation et installation de machines et d'équipements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</si>
  <si>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</si>
  <si>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</si>
  <si>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</si>
  <si>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Collecte et traitement des eaux usées; boues d'épuration</t>
  </si>
  <si>
    <t>Collecte, traitement et élimination des déchets; récupération de matériaux</t>
  </si>
  <si>
    <t>Dépollution et autres services de gestion des déchets</t>
  </si>
  <si>
    <t>Constructions et travaux de construction</t>
  </si>
  <si>
    <t>Bâtiments et travaux de construction de bâtiments</t>
  </si>
  <si>
    <t>Ouvrages et travaux de construction relatifs au génie civil</t>
  </si>
  <si>
    <t>Travaux de construction spécialisés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</si>
  <si>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</si>
  <si>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</si>
  <si>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</si>
  <si>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</si>
  <si>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</si>
  <si>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</si>
  <si>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</si>
  <si>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</si>
  <si>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</si>
  <si>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Services d'hébergement</t>
  </si>
  <si>
    <t>Services de restauration et de débits de boissons</t>
  </si>
  <si>
    <t>Édition</t>
  </si>
  <si>
    <t>Production de films cinématographiques, de vidéos et de programmes de télévision; enregistrement sonore et édition musicale; programmation et diffusion</t>
  </si>
  <si>
    <t>Production de films cinématographiques, de vidéos et de programmes de télévision; enregistrement sonore et édition musicale</t>
  </si>
  <si>
    <t>Programmation et diffusion</t>
  </si>
  <si>
    <t>Services de télécommunications</t>
  </si>
  <si>
    <t>Programmation, conseil et autres activités informatiques;Services d'information</t>
  </si>
  <si>
    <t>Programmation, conseil et autres activités informatiques</t>
  </si>
  <si>
    <t>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</si>
  <si>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</si>
  <si>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</si>
  <si>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</si>
  <si>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</si>
  <si>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</si>
  <si>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 et comptables; services des sièges sociaux; conseil de gestion</t>
  </si>
  <si>
    <t>Services juridiques et comptables</t>
  </si>
  <si>
    <t>Services des sièges sociaux; services de conseil en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</si>
  <si>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</si>
  <si>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</si>
  <si>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</si>
  <si>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</si>
  <si>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Autres services spécialisés, scientifiques et techniques</t>
  </si>
  <si>
    <t>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</si>
  <si>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</si>
  <si>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</si>
  <si>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</si>
  <si>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</si>
  <si>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de sécurité et d'enquête</t>
  </si>
  <si>
    <t>Services relatifs aux bâtiments et aménagement paysager</t>
  </si>
  <si>
    <t>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</si>
  <si>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</si>
  <si>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</si>
  <si>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</si>
  <si>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</si>
  <si>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d'hébergement médico-social et social</t>
  </si>
  <si>
    <t>Services d'action sociale sans hébergement</t>
  </si>
  <si>
    <t>Services créatifs, artistiques, du spectacle, des bibliothèques, archives, musées et autres services culturels; jeux de hasard et d'argent</t>
  </si>
  <si>
    <t>Services créatifs, artistiques et du spectacle</t>
  </si>
  <si>
    <t>Services des bibliothèques, archives, musées et autres services culturels</t>
  </si>
  <si>
    <t>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</si>
  <si>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</si>
  <si>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</si>
  <si>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</si>
  <si>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</si>
  <si>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des ménages en tant qu'employeurs; biens et services divers produits par les ménages pour leur usage propre</t>
  </si>
  <si>
    <t>Services des ménages en tant qu'employeurs de personnel domestique</t>
  </si>
  <si>
    <t>Biens et services divers produits par les ménages privés pour leur usage propre</t>
  </si>
  <si>
    <t>Services extra-territoriaux</t>
  </si>
  <si>
    <t>Total ajusté</t>
  </si>
  <si>
    <t>Achats directs à l'extérieur par résidents</t>
  </si>
  <si>
    <t>Cif/fob ajustements sur les importations</t>
  </si>
  <si>
    <t>Entité géopolitique (déclarante)</t>
  </si>
  <si>
    <t>Belgique</t>
  </si>
  <si>
    <t>Allemagne</t>
  </si>
  <si>
    <t>Espagne</t>
  </si>
  <si>
    <t>France</t>
  </si>
  <si>
    <t>Italie</t>
  </si>
  <si>
    <t>Pays-Bas</t>
  </si>
  <si>
    <t>Pologne</t>
  </si>
  <si>
    <t>Suède</t>
  </si>
  <si>
    <t>Données extraites le04/09/2025 21:30:39 depuis [ESTAT]</t>
  </si>
  <si>
    <t xml:space="preserve">Dataset: </t>
  </si>
  <si>
    <t>Dernière mise à jour:</t>
  </si>
  <si>
    <t>GEO (Libellés)</t>
  </si>
  <si>
    <t>:</t>
  </si>
  <si>
    <t>Valeur spéciale</t>
  </si>
  <si>
    <t>Non disponible</t>
  </si>
  <si>
    <t>Données extraites le04/09/2025 21:37:28 depuis [ESTAT]</t>
  </si>
  <si>
    <t>Tableaux des emplois au prix d'achat [naio_10_cp16__custom_17959455]</t>
  </si>
  <si>
    <t>Branches d'activité et emplois finals</t>
  </si>
  <si>
    <t>Exportations de biens et services</t>
  </si>
  <si>
    <t>solde commercial</t>
  </si>
  <si>
    <t>Achats sur le territoire intérieur par non-résidents</t>
  </si>
  <si>
    <t>Correction territoriale</t>
  </si>
  <si>
    <t>Services</t>
  </si>
  <si>
    <t>Biens</t>
  </si>
  <si>
    <t>Correction CAF/FAB</t>
  </si>
  <si>
    <t>Total ajusté réel</t>
  </si>
  <si>
    <t>Total hors correction CAF/FAB et PCHTR</t>
  </si>
  <si>
    <t>Correction territoriale (PCHTR)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</si>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</sst>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11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0" fillId="5" borderId="0" xfId="0" applyFill="1"/>
    <xf numFmtId="0" fontId="3" fillId="5" borderId="5" xfId="0" applyFont="1" applyFill="1" applyBorder="1" applyAlignment="1">
      <alignment horizontal="left" vertical="center"/>
    </xf>
    <xf numFmtId="164" fontId="2" fillId="5" borderId="0" xfId="0" applyNumberFormat="1" applyFont="1" applyFill="1" applyAlignment="1">
      <alignment horizontal="right" vertical="center" shrinkToFit="1"/>
    </xf>
    <xf numFmtId="3" fontId="2" fillId="5" borderId="0" xfId="0" applyNumberFormat="1" applyFont="1" applyFill="1" applyAlignment="1">
      <alignment horizontal="right" vertical="center" shrinkToFit="1"/>
    </xf>
    <xf numFmtId="0" fontId="2" fillId="6" borderId="0" xfId="0" applyFont="1" applyFill="1" applyAlignment="1">
      <alignment horizontal="left" vertical="center"/>
    </xf>
    <xf numFmtId="0" fontId="0" fillId="6" borderId="0" xfId="0" applyFill="1"/>
    <xf numFmtId="0" fontId="1" fillId="6" borderId="0" xfId="0" applyFont="1" applyFill="1" applyAlignment="1">
      <alignment horizontal="left" vertical="center"/>
    </xf>
    <xf numFmtId="0" fontId="3" fillId="6" borderId="5" xfId="0" applyFont="1" applyFill="1" applyBorder="1" applyAlignment="1">
      <alignment horizontal="righ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3" fontId="0" fillId="0" borderId="0" xfId="0" applyNumberFormat="1"/>
    <xf numFmtId="165" fontId="0" fillId="0" borderId="0" xfId="0" applyNumberFormat="1"/>
    <xf numFmtId="0" fontId="6" fillId="6" borderId="0" xfId="0" applyFont="1" applyFill="1" applyAlignment="1">
      <alignment horizontal="left" vertical="center"/>
    </xf>
    <xf numFmtId="0" fontId="0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0" fillId="6" borderId="0" xfId="0" applyFont="1" applyFill="1"/>
    <xf numFmtId="0" fontId="7" fillId="6" borderId="0" xfId="0" applyFont="1" applyFill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right" vertical="center" shrinkToFit="1"/>
    </xf>
    <xf numFmtId="165" fontId="8" fillId="0" borderId="0" xfId="0" applyNumberFormat="1" applyFont="1" applyBorder="1" applyAlignment="1">
      <alignment horizontal="right" vertical="center" shrinkToFit="1"/>
    </xf>
    <xf numFmtId="165" fontId="8" fillId="0" borderId="11" xfId="0" applyNumberFormat="1" applyFont="1" applyBorder="1" applyAlignment="1">
      <alignment horizontal="right" vertical="center" shrinkToFit="1"/>
    </xf>
    <xf numFmtId="165" fontId="8" fillId="0" borderId="12" xfId="0" applyNumberFormat="1" applyFont="1" applyBorder="1" applyAlignment="1">
      <alignment horizontal="right" vertical="center" shrinkToFit="1"/>
    </xf>
    <xf numFmtId="165" fontId="8" fillId="0" borderId="13" xfId="0" applyNumberFormat="1" applyFont="1" applyBorder="1" applyAlignment="1">
      <alignment horizontal="right" vertical="center" shrinkToFit="1"/>
    </xf>
    <xf numFmtId="165" fontId="8" fillId="0" borderId="1" xfId="0" applyNumberFormat="1" applyFont="1" applyBorder="1" applyAlignment="1">
      <alignment horizontal="right" vertical="center" shrinkToFit="1"/>
    </xf>
    <xf numFmtId="165" fontId="8" fillId="0" borderId="14" xfId="0" applyNumberFormat="1" applyFont="1" applyBorder="1" applyAlignment="1">
      <alignment horizontal="right" vertical="center" shrinkToFit="1"/>
    </xf>
    <xf numFmtId="165" fontId="10" fillId="5" borderId="0" xfId="0" applyNumberFormat="1" applyFont="1" applyFill="1" applyBorder="1" applyAlignment="1">
      <alignment horizontal="right" vertical="center" shrinkToFit="1"/>
    </xf>
    <xf numFmtId="165" fontId="10" fillId="5" borderId="1" xfId="0" applyNumberFormat="1" applyFont="1" applyFill="1" applyBorder="1" applyAlignment="1">
      <alignment horizontal="right" vertical="center" shrinkToFit="1"/>
    </xf>
    <xf numFmtId="0" fontId="7" fillId="6" borderId="7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 shrinkToFit="1"/>
    </xf>
    <xf numFmtId="165" fontId="8" fillId="0" borderId="3" xfId="0" applyNumberFormat="1" applyFont="1" applyBorder="1" applyAlignment="1">
      <alignment horizontal="right" vertical="center" shrinkToFit="1"/>
    </xf>
    <xf numFmtId="0" fontId="7" fillId="6" borderId="8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165" fontId="7" fillId="0" borderId="2" xfId="0" applyNumberFormat="1" applyFont="1" applyBorder="1" applyAlignment="1">
      <alignment horizontal="right" vertical="center" shrinkToFit="1"/>
    </xf>
    <xf numFmtId="165" fontId="7" fillId="0" borderId="3" xfId="0" applyNumberFormat="1" applyFont="1" applyBorder="1" applyAlignment="1">
      <alignment horizontal="right" vertical="center" shrinkToFit="1"/>
    </xf>
    <xf numFmtId="165" fontId="7" fillId="0" borderId="15" xfId="0" applyNumberFormat="1" applyFont="1" applyBorder="1" applyAlignment="1">
      <alignment horizontal="right" vertical="center" shrinkToFit="1"/>
    </xf>
    <xf numFmtId="165" fontId="7" fillId="0" borderId="9" xfId="0" applyNumberFormat="1" applyFont="1" applyBorder="1" applyAlignment="1">
      <alignment horizontal="right" vertical="center" shrinkToFit="1"/>
    </xf>
    <xf numFmtId="165" fontId="7" fillId="0" borderId="8" xfId="0" applyNumberFormat="1" applyFont="1" applyBorder="1" applyAlignment="1">
      <alignment horizontal="right" vertical="center" shrinkToFit="1"/>
    </xf>
    <xf numFmtId="165" fontId="7" fillId="0" borderId="10" xfId="0" applyNumberFormat="1" applyFont="1" applyBorder="1" applyAlignment="1">
      <alignment horizontal="right" vertical="center" shrinkToFit="1"/>
    </xf>
    <xf numFmtId="165" fontId="10" fillId="5" borderId="9" xfId="0" applyNumberFormat="1" applyFont="1" applyFill="1" applyBorder="1" applyAlignment="1">
      <alignment horizontal="right" vertical="center" shrinkToFit="1"/>
    </xf>
    <xf numFmtId="165" fontId="0" fillId="0" borderId="0" xfId="0" applyNumberFormat="1" applyFont="1"/>
    <xf numFmtId="165" fontId="10" fillId="5" borderId="2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7" fillId="6" borderId="16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261572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cp15__custom_17959425/default/table" TargetMode="External"/><Relationship Id="rId1" Type="http://schemas.openxmlformats.org/officeDocument/2006/relationships/hyperlink" Target="https://ec.europa.eu/eurostat/databrowser/product/page/naio_10_cp15__custom_1795942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7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15.28515625" customWidth="1"/>
    <col min="5" max="5" width="12.42578125" customWidth="1"/>
    <col min="6" max="6" width="42.42578125" customWidth="1"/>
    <col min="7" max="7" width="6.8554687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70" t="s">
        <v>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lags  1'!A1" display="Flags  1" xr:uid="{00000000-0004-0000-0000-00000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4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24</v>
      </c>
    </row>
    <row r="2" spans="1:3" x14ac:dyDescent="0.25">
      <c r="B2" s="16" t="s">
        <v>25</v>
      </c>
      <c r="C2" s="16" t="s">
        <v>26</v>
      </c>
    </row>
    <row r="3" spans="1:3" x14ac:dyDescent="0.25">
      <c r="B3" s="17" t="s">
        <v>27</v>
      </c>
      <c r="C3" s="17" t="s">
        <v>27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15</v>
      </c>
      <c r="C7" s="11" t="s">
        <v>21</v>
      </c>
    </row>
    <row r="8" spans="1:3" x14ac:dyDescent="0.25">
      <c r="B8" s="2" t="s">
        <v>28</v>
      </c>
      <c r="C8" s="2" t="s">
        <v>20</v>
      </c>
    </row>
    <row r="9" spans="1:3" x14ac:dyDescent="0.25">
      <c r="B9" s="11" t="s">
        <v>28</v>
      </c>
      <c r="C9" s="11" t="s">
        <v>29</v>
      </c>
    </row>
    <row r="10" spans="1:3" x14ac:dyDescent="0.25">
      <c r="B10" s="2" t="s">
        <v>28</v>
      </c>
      <c r="C10" s="2" t="s">
        <v>30</v>
      </c>
    </row>
    <row r="11" spans="1:3" x14ac:dyDescent="0.25">
      <c r="B11" s="11" t="s">
        <v>28</v>
      </c>
      <c r="C11" s="11" t="s">
        <v>31</v>
      </c>
    </row>
    <row r="12" spans="1:3" x14ac:dyDescent="0.25">
      <c r="B12" s="2" t="s">
        <v>28</v>
      </c>
      <c r="C12" s="2" t="s">
        <v>32</v>
      </c>
    </row>
    <row r="13" spans="1:3" x14ac:dyDescent="0.25">
      <c r="B13" s="11" t="s">
        <v>28</v>
      </c>
      <c r="C13" s="11" t="s">
        <v>33</v>
      </c>
    </row>
    <row r="14" spans="1:3" x14ac:dyDescent="0.25">
      <c r="B14" s="2" t="s">
        <v>28</v>
      </c>
      <c r="C14" s="2" t="s">
        <v>34</v>
      </c>
    </row>
    <row r="15" spans="1:3" x14ac:dyDescent="0.25">
      <c r="B15" s="11" t="s">
        <v>28</v>
      </c>
      <c r="C15" s="11" t="s">
        <v>35</v>
      </c>
    </row>
    <row r="16" spans="1:3" x14ac:dyDescent="0.25">
      <c r="B16" s="2" t="s">
        <v>28</v>
      </c>
      <c r="C16" s="2" t="s">
        <v>36</v>
      </c>
    </row>
    <row r="17" spans="2:3" x14ac:dyDescent="0.25">
      <c r="B17" s="11" t="s">
        <v>28</v>
      </c>
      <c r="C17" s="11" t="s">
        <v>37</v>
      </c>
    </row>
    <row r="18" spans="2:3" x14ac:dyDescent="0.25">
      <c r="B18" s="2" t="s">
        <v>28</v>
      </c>
      <c r="C18" s="2" t="s">
        <v>38</v>
      </c>
    </row>
    <row r="19" spans="2:3" x14ac:dyDescent="0.25">
      <c r="B19" s="11" t="s">
        <v>28</v>
      </c>
      <c r="C19" s="11" t="s">
        <v>39</v>
      </c>
    </row>
    <row r="20" spans="2:3" x14ac:dyDescent="0.25">
      <c r="B20" s="2" t="s">
        <v>28</v>
      </c>
      <c r="C20" s="2" t="s">
        <v>40</v>
      </c>
    </row>
    <row r="21" spans="2:3" x14ac:dyDescent="0.25">
      <c r="B21" s="11" t="s">
        <v>28</v>
      </c>
      <c r="C21" s="11" t="s">
        <v>41</v>
      </c>
    </row>
    <row r="22" spans="2:3" x14ac:dyDescent="0.25">
      <c r="B22" s="2" t="s">
        <v>28</v>
      </c>
      <c r="C22" s="2" t="s">
        <v>42</v>
      </c>
    </row>
    <row r="23" spans="2:3" x14ac:dyDescent="0.25">
      <c r="B23" s="11" t="s">
        <v>28</v>
      </c>
      <c r="C23" s="11" t="s">
        <v>43</v>
      </c>
    </row>
    <row r="24" spans="2:3" x14ac:dyDescent="0.25">
      <c r="B24" s="2" t="s">
        <v>28</v>
      </c>
      <c r="C24" s="2" t="s">
        <v>44</v>
      </c>
    </row>
    <row r="25" spans="2:3" x14ac:dyDescent="0.25">
      <c r="B25" s="11" t="s">
        <v>28</v>
      </c>
      <c r="C25" s="11" t="s">
        <v>45</v>
      </c>
    </row>
    <row r="26" spans="2:3" x14ac:dyDescent="0.25">
      <c r="B26" s="2" t="s">
        <v>28</v>
      </c>
      <c r="C26" s="2" t="s">
        <v>46</v>
      </c>
    </row>
    <row r="27" spans="2:3" x14ac:dyDescent="0.25">
      <c r="B27" s="11" t="s">
        <v>28</v>
      </c>
      <c r="C27" s="11" t="s">
        <v>47</v>
      </c>
    </row>
    <row r="28" spans="2:3" x14ac:dyDescent="0.25">
      <c r="B28" s="2" t="s">
        <v>28</v>
      </c>
      <c r="C28" s="2" t="s">
        <v>48</v>
      </c>
    </row>
    <row r="29" spans="2:3" x14ac:dyDescent="0.25">
      <c r="B29" s="11" t="s">
        <v>28</v>
      </c>
      <c r="C29" s="11" t="s">
        <v>49</v>
      </c>
    </row>
    <row r="30" spans="2:3" x14ac:dyDescent="0.25">
      <c r="B30" s="2" t="s">
        <v>28</v>
      </c>
      <c r="C30" s="2" t="s">
        <v>50</v>
      </c>
    </row>
    <row r="31" spans="2:3" x14ac:dyDescent="0.25">
      <c r="B31" s="11" t="s">
        <v>28</v>
      </c>
      <c r="C31" s="11" t="s">
        <v>51</v>
      </c>
    </row>
    <row r="32" spans="2:3" x14ac:dyDescent="0.25">
      <c r="B32" s="2" t="s">
        <v>28</v>
      </c>
      <c r="C32" s="2" t="s">
        <v>52</v>
      </c>
    </row>
    <row r="33" spans="2:3" x14ac:dyDescent="0.25">
      <c r="B33" s="11" t="s">
        <v>28</v>
      </c>
      <c r="C33" s="11" t="s">
        <v>53</v>
      </c>
    </row>
    <row r="34" spans="2:3" x14ac:dyDescent="0.25">
      <c r="B34" s="2" t="s">
        <v>28</v>
      </c>
      <c r="C34" s="2" t="s">
        <v>54</v>
      </c>
    </row>
    <row r="35" spans="2:3" x14ac:dyDescent="0.25">
      <c r="B35" s="11" t="s">
        <v>28</v>
      </c>
      <c r="C35" s="11" t="s">
        <v>55</v>
      </c>
    </row>
    <row r="36" spans="2:3" x14ac:dyDescent="0.25">
      <c r="B36" s="2" t="s">
        <v>28</v>
      </c>
      <c r="C36" s="2" t="s">
        <v>56</v>
      </c>
    </row>
    <row r="37" spans="2:3" x14ac:dyDescent="0.25">
      <c r="B37" s="11" t="s">
        <v>28</v>
      </c>
      <c r="C37" s="11" t="s">
        <v>57</v>
      </c>
    </row>
    <row r="38" spans="2:3" x14ac:dyDescent="0.25">
      <c r="B38" s="2" t="s">
        <v>28</v>
      </c>
      <c r="C38" s="2" t="s">
        <v>58</v>
      </c>
    </row>
    <row r="39" spans="2:3" x14ac:dyDescent="0.25">
      <c r="B39" s="11" t="s">
        <v>28</v>
      </c>
      <c r="C39" s="11" t="s">
        <v>59</v>
      </c>
    </row>
    <row r="40" spans="2:3" x14ac:dyDescent="0.25">
      <c r="B40" s="2" t="s">
        <v>28</v>
      </c>
      <c r="C40" s="2" t="s">
        <v>60</v>
      </c>
    </row>
    <row r="41" spans="2:3" x14ac:dyDescent="0.25">
      <c r="B41" s="11" t="s">
        <v>28</v>
      </c>
      <c r="C41" s="11" t="s">
        <v>61</v>
      </c>
    </row>
    <row r="42" spans="2:3" x14ac:dyDescent="0.25">
      <c r="B42" s="2" t="s">
        <v>28</v>
      </c>
      <c r="C42" s="2" t="s">
        <v>62</v>
      </c>
    </row>
    <row r="43" spans="2:3" x14ac:dyDescent="0.25">
      <c r="B43" s="11" t="s">
        <v>28</v>
      </c>
      <c r="C43" s="11" t="s">
        <v>63</v>
      </c>
    </row>
    <row r="44" spans="2:3" x14ac:dyDescent="0.25">
      <c r="B44" s="2" t="s">
        <v>28</v>
      </c>
      <c r="C44" s="2" t="s">
        <v>64</v>
      </c>
    </row>
    <row r="45" spans="2:3" x14ac:dyDescent="0.25">
      <c r="B45" s="11" t="s">
        <v>28</v>
      </c>
      <c r="C45" s="11" t="s">
        <v>65</v>
      </c>
    </row>
    <row r="46" spans="2:3" x14ac:dyDescent="0.25">
      <c r="B46" s="2" t="s">
        <v>28</v>
      </c>
      <c r="C46" s="2" t="s">
        <v>66</v>
      </c>
    </row>
    <row r="47" spans="2:3" x14ac:dyDescent="0.25">
      <c r="B47" s="11" t="s">
        <v>28</v>
      </c>
      <c r="C47" s="11" t="s">
        <v>67</v>
      </c>
    </row>
    <row r="48" spans="2:3" x14ac:dyDescent="0.25">
      <c r="B48" s="2" t="s">
        <v>28</v>
      </c>
      <c r="C48" s="2" t="s">
        <v>68</v>
      </c>
    </row>
    <row r="49" spans="2:3" x14ac:dyDescent="0.25">
      <c r="B49" s="11" t="s">
        <v>28</v>
      </c>
      <c r="C49" s="11" t="s">
        <v>69</v>
      </c>
    </row>
    <row r="50" spans="2:3" x14ac:dyDescent="0.25">
      <c r="B50" s="2" t="s">
        <v>28</v>
      </c>
      <c r="C50" s="2" t="s">
        <v>70</v>
      </c>
    </row>
    <row r="51" spans="2:3" x14ac:dyDescent="0.25">
      <c r="B51" s="11" t="s">
        <v>28</v>
      </c>
      <c r="C51" s="11" t="s">
        <v>71</v>
      </c>
    </row>
    <row r="52" spans="2:3" x14ac:dyDescent="0.25">
      <c r="B52" s="2" t="s">
        <v>28</v>
      </c>
      <c r="C52" s="2" t="s">
        <v>72</v>
      </c>
    </row>
    <row r="53" spans="2:3" x14ac:dyDescent="0.25">
      <c r="B53" s="11" t="s">
        <v>28</v>
      </c>
      <c r="C53" s="11" t="s">
        <v>73</v>
      </c>
    </row>
    <row r="54" spans="2:3" x14ac:dyDescent="0.25">
      <c r="B54" s="2" t="s">
        <v>28</v>
      </c>
      <c r="C54" s="2" t="s">
        <v>74</v>
      </c>
    </row>
    <row r="55" spans="2:3" x14ac:dyDescent="0.25">
      <c r="B55" s="11" t="s">
        <v>28</v>
      </c>
      <c r="C55" s="11" t="s">
        <v>75</v>
      </c>
    </row>
    <row r="56" spans="2:3" x14ac:dyDescent="0.25">
      <c r="B56" s="2" t="s">
        <v>28</v>
      </c>
      <c r="C56" s="2" t="s">
        <v>76</v>
      </c>
    </row>
    <row r="57" spans="2:3" x14ac:dyDescent="0.25">
      <c r="B57" s="11" t="s">
        <v>28</v>
      </c>
      <c r="C57" s="11" t="s">
        <v>77</v>
      </c>
    </row>
    <row r="58" spans="2:3" x14ac:dyDescent="0.25">
      <c r="B58" s="2" t="s">
        <v>28</v>
      </c>
      <c r="C58" s="2" t="s">
        <v>78</v>
      </c>
    </row>
    <row r="59" spans="2:3" x14ac:dyDescent="0.25">
      <c r="B59" s="11" t="s">
        <v>28</v>
      </c>
      <c r="C59" s="11" t="s">
        <v>79</v>
      </c>
    </row>
    <row r="60" spans="2:3" x14ac:dyDescent="0.25">
      <c r="B60" s="2" t="s">
        <v>28</v>
      </c>
      <c r="C60" s="2" t="s">
        <v>80</v>
      </c>
    </row>
    <row r="61" spans="2:3" x14ac:dyDescent="0.25">
      <c r="B61" s="11" t="s">
        <v>28</v>
      </c>
      <c r="C61" s="11" t="s">
        <v>81</v>
      </c>
    </row>
    <row r="62" spans="2:3" x14ac:dyDescent="0.25">
      <c r="B62" s="2" t="s">
        <v>28</v>
      </c>
      <c r="C62" s="2" t="s">
        <v>82</v>
      </c>
    </row>
    <row r="63" spans="2:3" x14ac:dyDescent="0.25">
      <c r="B63" s="11" t="s">
        <v>28</v>
      </c>
      <c r="C63" s="11" t="s">
        <v>83</v>
      </c>
    </row>
    <row r="64" spans="2:3" x14ac:dyDescent="0.25">
      <c r="B64" s="2" t="s">
        <v>28</v>
      </c>
      <c r="C64" s="2" t="s">
        <v>84</v>
      </c>
    </row>
    <row r="65" spans="2:3" x14ac:dyDescent="0.25">
      <c r="B65" s="11" t="s">
        <v>28</v>
      </c>
      <c r="C65" s="11" t="s">
        <v>85</v>
      </c>
    </row>
    <row r="66" spans="2:3" x14ac:dyDescent="0.25">
      <c r="B66" s="2" t="s">
        <v>28</v>
      </c>
      <c r="C66" s="2" t="s">
        <v>86</v>
      </c>
    </row>
    <row r="67" spans="2:3" x14ac:dyDescent="0.25">
      <c r="B67" s="11" t="s">
        <v>28</v>
      </c>
      <c r="C67" s="11" t="s">
        <v>87</v>
      </c>
    </row>
    <row r="68" spans="2:3" x14ac:dyDescent="0.25">
      <c r="B68" s="2" t="s">
        <v>28</v>
      </c>
      <c r="C68" s="2" t="s">
        <v>88</v>
      </c>
    </row>
    <row r="69" spans="2:3" x14ac:dyDescent="0.25">
      <c r="B69" s="11" t="s">
        <v>28</v>
      </c>
      <c r="C69" s="11" t="s">
        <v>89</v>
      </c>
    </row>
    <row r="70" spans="2:3" x14ac:dyDescent="0.25">
      <c r="B70" s="2" t="s">
        <v>28</v>
      </c>
      <c r="C70" s="2" t="s">
        <v>90</v>
      </c>
    </row>
    <row r="71" spans="2:3" x14ac:dyDescent="0.25">
      <c r="B71" s="11" t="s">
        <v>28</v>
      </c>
      <c r="C71" s="11" t="s">
        <v>91</v>
      </c>
    </row>
    <row r="72" spans="2:3" x14ac:dyDescent="0.25">
      <c r="B72" s="2" t="s">
        <v>28</v>
      </c>
      <c r="C72" s="2" t="s">
        <v>92</v>
      </c>
    </row>
    <row r="73" spans="2:3" x14ac:dyDescent="0.25">
      <c r="B73" s="11" t="s">
        <v>28</v>
      </c>
      <c r="C73" s="11" t="s">
        <v>93</v>
      </c>
    </row>
    <row r="74" spans="2:3" x14ac:dyDescent="0.25">
      <c r="B74" s="2" t="s">
        <v>28</v>
      </c>
      <c r="C74" s="2" t="s">
        <v>94</v>
      </c>
    </row>
    <row r="75" spans="2:3" x14ac:dyDescent="0.25">
      <c r="B75" s="11" t="s">
        <v>28</v>
      </c>
      <c r="C75" s="11" t="s">
        <v>95</v>
      </c>
    </row>
    <row r="76" spans="2:3" x14ac:dyDescent="0.25">
      <c r="B76" s="2" t="s">
        <v>28</v>
      </c>
      <c r="C76" s="2" t="s">
        <v>96</v>
      </c>
    </row>
    <row r="77" spans="2:3" x14ac:dyDescent="0.25">
      <c r="B77" s="11" t="s">
        <v>28</v>
      </c>
      <c r="C77" s="11" t="s">
        <v>97</v>
      </c>
    </row>
    <row r="78" spans="2:3" x14ac:dyDescent="0.25">
      <c r="B78" s="2" t="s">
        <v>28</v>
      </c>
      <c r="C78" s="2" t="s">
        <v>98</v>
      </c>
    </row>
    <row r="79" spans="2:3" x14ac:dyDescent="0.25">
      <c r="B79" s="11" t="s">
        <v>28</v>
      </c>
      <c r="C79" s="11" t="s">
        <v>99</v>
      </c>
    </row>
    <row r="80" spans="2:3" x14ac:dyDescent="0.25">
      <c r="B80" s="2" t="s">
        <v>28</v>
      </c>
      <c r="C80" s="2" t="s">
        <v>100</v>
      </c>
    </row>
    <row r="81" spans="2:3" x14ac:dyDescent="0.25">
      <c r="B81" s="11" t="s">
        <v>28</v>
      </c>
      <c r="C81" s="11" t="s">
        <v>101</v>
      </c>
    </row>
    <row r="82" spans="2:3" x14ac:dyDescent="0.25">
      <c r="B82" s="2" t="s">
        <v>28</v>
      </c>
      <c r="C82" s="2" t="s">
        <v>102</v>
      </c>
    </row>
    <row r="83" spans="2:3" x14ac:dyDescent="0.25">
      <c r="B83" s="11" t="s">
        <v>28</v>
      </c>
      <c r="C83" s="11" t="s">
        <v>103</v>
      </c>
    </row>
    <row r="84" spans="2:3" x14ac:dyDescent="0.25">
      <c r="B84" s="2" t="s">
        <v>28</v>
      </c>
      <c r="C84" s="2" t="s">
        <v>104</v>
      </c>
    </row>
    <row r="85" spans="2:3" x14ac:dyDescent="0.25">
      <c r="B85" s="11" t="s">
        <v>28</v>
      </c>
      <c r="C85" s="11" t="s">
        <v>105</v>
      </c>
    </row>
    <row r="86" spans="2:3" x14ac:dyDescent="0.25">
      <c r="B86" s="2" t="s">
        <v>28</v>
      </c>
      <c r="C86" s="2" t="s">
        <v>106</v>
      </c>
    </row>
    <row r="87" spans="2:3" x14ac:dyDescent="0.25">
      <c r="B87" s="11" t="s">
        <v>28</v>
      </c>
      <c r="C87" s="11" t="s">
        <v>107</v>
      </c>
    </row>
    <row r="88" spans="2:3" x14ac:dyDescent="0.25">
      <c r="B88" s="2" t="s">
        <v>28</v>
      </c>
      <c r="C88" s="2" t="s">
        <v>108</v>
      </c>
    </row>
    <row r="89" spans="2:3" x14ac:dyDescent="0.25">
      <c r="B89" s="11" t="s">
        <v>28</v>
      </c>
      <c r="C89" s="11" t="s">
        <v>109</v>
      </c>
    </row>
    <row r="90" spans="2:3" x14ac:dyDescent="0.25">
      <c r="B90" s="2" t="s">
        <v>28</v>
      </c>
      <c r="C90" s="2" t="s">
        <v>110</v>
      </c>
    </row>
    <row r="91" spans="2:3" x14ac:dyDescent="0.25">
      <c r="B91" s="11" t="s">
        <v>28</v>
      </c>
      <c r="C91" s="11" t="s">
        <v>111</v>
      </c>
    </row>
    <row r="92" spans="2:3" x14ac:dyDescent="0.25">
      <c r="B92" s="2" t="s">
        <v>28</v>
      </c>
      <c r="C92" s="2" t="s">
        <v>112</v>
      </c>
    </row>
    <row r="93" spans="2:3" x14ac:dyDescent="0.25">
      <c r="B93" s="11" t="s">
        <v>28</v>
      </c>
      <c r="C93" s="11" t="s">
        <v>113</v>
      </c>
    </row>
    <row r="94" spans="2:3" x14ac:dyDescent="0.25">
      <c r="B94" s="2" t="s">
        <v>28</v>
      </c>
      <c r="C94" s="2" t="s">
        <v>114</v>
      </c>
    </row>
    <row r="95" spans="2:3" x14ac:dyDescent="0.25">
      <c r="B95" s="11" t="s">
        <v>28</v>
      </c>
      <c r="C95" s="11" t="s">
        <v>115</v>
      </c>
    </row>
    <row r="96" spans="2:3" x14ac:dyDescent="0.25">
      <c r="B96" s="2" t="s">
        <v>28</v>
      </c>
      <c r="C96" s="2" t="s">
        <v>116</v>
      </c>
    </row>
    <row r="97" spans="2:3" x14ac:dyDescent="0.25">
      <c r="B97" s="11" t="s">
        <v>28</v>
      </c>
      <c r="C97" s="11" t="s">
        <v>117</v>
      </c>
    </row>
    <row r="98" spans="2:3" x14ac:dyDescent="0.25">
      <c r="B98" s="2" t="s">
        <v>28</v>
      </c>
      <c r="C98" s="2" t="s">
        <v>118</v>
      </c>
    </row>
    <row r="99" spans="2:3" x14ac:dyDescent="0.25">
      <c r="B99" s="11" t="s">
        <v>28</v>
      </c>
      <c r="C99" s="11" t="s">
        <v>119</v>
      </c>
    </row>
    <row r="100" spans="2:3" x14ac:dyDescent="0.25">
      <c r="B100" s="2" t="s">
        <v>28</v>
      </c>
      <c r="C100" s="2" t="s">
        <v>120</v>
      </c>
    </row>
    <row r="101" spans="2:3" x14ac:dyDescent="0.25">
      <c r="B101" s="11" t="s">
        <v>28</v>
      </c>
      <c r="C101" s="11" t="s">
        <v>121</v>
      </c>
    </row>
    <row r="102" spans="2:3" x14ac:dyDescent="0.25">
      <c r="B102" s="2" t="s">
        <v>28</v>
      </c>
      <c r="C102" s="2" t="s">
        <v>122</v>
      </c>
    </row>
    <row r="103" spans="2:3" x14ac:dyDescent="0.25">
      <c r="B103" s="11" t="s">
        <v>28</v>
      </c>
      <c r="C103" s="11" t="s">
        <v>123</v>
      </c>
    </row>
    <row r="104" spans="2:3" x14ac:dyDescent="0.25">
      <c r="B104" s="2" t="s">
        <v>28</v>
      </c>
      <c r="C104" s="2" t="s">
        <v>124</v>
      </c>
    </row>
    <row r="105" spans="2:3" x14ac:dyDescent="0.25">
      <c r="B105" s="11" t="s">
        <v>28</v>
      </c>
      <c r="C105" s="11" t="s">
        <v>125</v>
      </c>
    </row>
    <row r="106" spans="2:3" x14ac:dyDescent="0.25">
      <c r="B106" s="2" t="s">
        <v>28</v>
      </c>
      <c r="C106" s="2" t="s">
        <v>126</v>
      </c>
    </row>
    <row r="107" spans="2:3" x14ac:dyDescent="0.25">
      <c r="B107" s="11" t="s">
        <v>28</v>
      </c>
      <c r="C107" s="11" t="s">
        <v>127</v>
      </c>
    </row>
    <row r="108" spans="2:3" x14ac:dyDescent="0.25">
      <c r="B108" s="2" t="s">
        <v>28</v>
      </c>
      <c r="C108" s="2" t="s">
        <v>128</v>
      </c>
    </row>
    <row r="109" spans="2:3" x14ac:dyDescent="0.25">
      <c r="B109" s="11" t="s">
        <v>28</v>
      </c>
      <c r="C109" s="11" t="s">
        <v>129</v>
      </c>
    </row>
    <row r="110" spans="2:3" x14ac:dyDescent="0.25">
      <c r="B110" s="2" t="s">
        <v>28</v>
      </c>
      <c r="C110" s="2" t="s">
        <v>130</v>
      </c>
    </row>
    <row r="111" spans="2:3" x14ac:dyDescent="0.25">
      <c r="B111" s="11" t="s">
        <v>28</v>
      </c>
      <c r="C111" s="11" t="s">
        <v>131</v>
      </c>
    </row>
    <row r="112" spans="2:3" x14ac:dyDescent="0.25">
      <c r="B112" s="2" t="s">
        <v>28</v>
      </c>
      <c r="C112" s="2" t="s">
        <v>132</v>
      </c>
    </row>
    <row r="113" spans="2:3" x14ac:dyDescent="0.25">
      <c r="B113" s="11" t="s">
        <v>28</v>
      </c>
      <c r="C113" s="11" t="s">
        <v>133</v>
      </c>
    </row>
    <row r="114" spans="2:3" x14ac:dyDescent="0.25">
      <c r="B114" s="2" t="s">
        <v>28</v>
      </c>
      <c r="C114" s="2" t="s">
        <v>134</v>
      </c>
    </row>
    <row r="115" spans="2:3" x14ac:dyDescent="0.25">
      <c r="B115" s="11" t="s">
        <v>28</v>
      </c>
      <c r="C115" s="11" t="s">
        <v>135</v>
      </c>
    </row>
    <row r="116" spans="2:3" x14ac:dyDescent="0.25">
      <c r="B116" s="2" t="s">
        <v>136</v>
      </c>
      <c r="C116" s="2" t="s">
        <v>137</v>
      </c>
    </row>
    <row r="117" spans="2:3" x14ac:dyDescent="0.25">
      <c r="B117" s="11" t="s">
        <v>136</v>
      </c>
      <c r="C117" s="11" t="s">
        <v>138</v>
      </c>
    </row>
    <row r="118" spans="2:3" x14ac:dyDescent="0.25">
      <c r="B118" s="2" t="s">
        <v>136</v>
      </c>
      <c r="C118" s="2" t="s">
        <v>139</v>
      </c>
    </row>
    <row r="119" spans="2:3" x14ac:dyDescent="0.25">
      <c r="B119" s="11" t="s">
        <v>136</v>
      </c>
      <c r="C119" s="11" t="s">
        <v>140</v>
      </c>
    </row>
    <row r="120" spans="2:3" x14ac:dyDescent="0.25">
      <c r="B120" s="2" t="s">
        <v>136</v>
      </c>
      <c r="C120" s="2" t="s">
        <v>141</v>
      </c>
    </row>
    <row r="121" spans="2:3" x14ac:dyDescent="0.25">
      <c r="B121" s="11" t="s">
        <v>136</v>
      </c>
      <c r="C121" s="11" t="s">
        <v>142</v>
      </c>
    </row>
    <row r="122" spans="2:3" x14ac:dyDescent="0.25">
      <c r="B122" s="2" t="s">
        <v>136</v>
      </c>
      <c r="C122" s="2" t="s">
        <v>143</v>
      </c>
    </row>
    <row r="123" spans="2:3" x14ac:dyDescent="0.25">
      <c r="B123" s="11" t="s">
        <v>136</v>
      </c>
      <c r="C123" s="11" t="s">
        <v>144</v>
      </c>
    </row>
    <row r="124" spans="2:3" x14ac:dyDescent="0.25">
      <c r="B124" s="2" t="s">
        <v>16</v>
      </c>
      <c r="C124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2"/>
  <sheetViews>
    <sheetView workbookViewId="0">
      <selection activeCell="H63" sqref="H63:H66"/>
    </sheetView>
  </sheetViews>
  <sheetFormatPr baseColWidth="10" defaultColWidth="8.85546875" defaultRowHeight="11.45" customHeight="1" x14ac:dyDescent="0.25"/>
  <cols>
    <col min="1" max="1" width="29.85546875" customWidth="1"/>
    <col min="2" max="4" width="10" customWidth="1"/>
    <col min="5" max="5" width="10" style="18" customWidth="1"/>
    <col min="6" max="9" width="10" customWidth="1"/>
  </cols>
  <sheetData>
    <row r="1" spans="1:9" x14ac:dyDescent="0.25">
      <c r="A1" s="3" t="s">
        <v>145</v>
      </c>
    </row>
    <row r="2" spans="1:9" x14ac:dyDescent="0.25">
      <c r="A2" s="2" t="s">
        <v>146</v>
      </c>
      <c r="B2" s="1" t="s">
        <v>0</v>
      </c>
    </row>
    <row r="3" spans="1:9" x14ac:dyDescent="0.25">
      <c r="A3" s="2" t="s">
        <v>147</v>
      </c>
      <c r="B3" s="2" t="s">
        <v>6</v>
      </c>
    </row>
    <row r="5" spans="1:9" x14ac:dyDescent="0.25">
      <c r="A5" s="1" t="s">
        <v>12</v>
      </c>
      <c r="C5" s="2" t="s">
        <v>18</v>
      </c>
    </row>
    <row r="6" spans="1:9" x14ac:dyDescent="0.25">
      <c r="A6" s="1" t="s">
        <v>13</v>
      </c>
      <c r="C6" s="2" t="s">
        <v>19</v>
      </c>
    </row>
    <row r="7" spans="1:9" x14ac:dyDescent="0.25">
      <c r="A7" s="1" t="s">
        <v>14</v>
      </c>
      <c r="C7" s="2" t="s">
        <v>20</v>
      </c>
    </row>
    <row r="8" spans="1:9" x14ac:dyDescent="0.25">
      <c r="A8" s="1" t="s">
        <v>15</v>
      </c>
      <c r="C8" s="2" t="s">
        <v>21</v>
      </c>
    </row>
    <row r="9" spans="1:9" x14ac:dyDescent="0.25">
      <c r="A9" s="1" t="s">
        <v>16</v>
      </c>
      <c r="C9" s="2" t="s">
        <v>22</v>
      </c>
    </row>
    <row r="11" spans="1:9" x14ac:dyDescent="0.25">
      <c r="A11" s="5" t="s">
        <v>148</v>
      </c>
      <c r="B11" s="4" t="s">
        <v>137</v>
      </c>
      <c r="C11" s="4" t="s">
        <v>138</v>
      </c>
      <c r="D11" s="4" t="s">
        <v>139</v>
      </c>
      <c r="E11" s="19" t="s">
        <v>140</v>
      </c>
      <c r="F11" s="4" t="s">
        <v>141</v>
      </c>
      <c r="G11" s="4" t="s">
        <v>142</v>
      </c>
      <c r="H11" s="4" t="s">
        <v>143</v>
      </c>
      <c r="I11" s="4" t="s">
        <v>144</v>
      </c>
    </row>
    <row r="12" spans="1:9" x14ac:dyDescent="0.25">
      <c r="A12" s="6" t="s">
        <v>20</v>
      </c>
      <c r="B12" s="14">
        <v>432766.3</v>
      </c>
      <c r="C12" s="7">
        <v>1348313</v>
      </c>
      <c r="D12" s="7">
        <v>401275</v>
      </c>
      <c r="E12" s="20">
        <v>788664.93</v>
      </c>
      <c r="F12" s="14">
        <v>529614.1</v>
      </c>
      <c r="G12" s="7">
        <v>678421</v>
      </c>
      <c r="H12" s="14">
        <v>314352.21999999997</v>
      </c>
      <c r="I12" s="14">
        <v>224079.63</v>
      </c>
    </row>
    <row r="13" spans="1:9" x14ac:dyDescent="0.25">
      <c r="A13" s="6" t="s">
        <v>29</v>
      </c>
      <c r="B13" s="15">
        <v>9204.1</v>
      </c>
      <c r="C13" s="8">
        <v>32693</v>
      </c>
      <c r="D13" s="8">
        <v>12122</v>
      </c>
      <c r="E13" s="21">
        <v>14190</v>
      </c>
      <c r="F13" s="15">
        <v>15710.8</v>
      </c>
      <c r="G13" s="8">
        <v>23698</v>
      </c>
      <c r="H13" s="15">
        <v>5980.42</v>
      </c>
      <c r="I13" s="15">
        <v>2461.83</v>
      </c>
    </row>
    <row r="14" spans="1:9" x14ac:dyDescent="0.25">
      <c r="A14" s="6" t="s">
        <v>30</v>
      </c>
      <c r="B14" s="14">
        <v>279.2</v>
      </c>
      <c r="C14" s="7">
        <v>774</v>
      </c>
      <c r="D14" s="7">
        <v>117</v>
      </c>
      <c r="E14" s="21">
        <v>225</v>
      </c>
      <c r="F14" s="14">
        <v>337.9</v>
      </c>
      <c r="G14" s="7">
        <v>665</v>
      </c>
      <c r="H14" s="14">
        <v>192.39</v>
      </c>
      <c r="I14" s="14">
        <v>363.97</v>
      </c>
    </row>
    <row r="15" spans="1:9" x14ac:dyDescent="0.25">
      <c r="A15" s="6" t="s">
        <v>31</v>
      </c>
      <c r="B15" s="15">
        <v>325.89999999999998</v>
      </c>
      <c r="C15" s="8">
        <v>593</v>
      </c>
      <c r="D15" s="8">
        <v>1706</v>
      </c>
      <c r="E15" s="21">
        <v>2217</v>
      </c>
      <c r="F15" s="8">
        <v>1551</v>
      </c>
      <c r="G15" s="8">
        <v>870</v>
      </c>
      <c r="H15" s="15">
        <v>1248.33</v>
      </c>
      <c r="I15" s="15">
        <v>3177.94</v>
      </c>
    </row>
    <row r="16" spans="1:9" x14ac:dyDescent="0.25">
      <c r="A16" s="6" t="s">
        <v>32</v>
      </c>
      <c r="B16" s="14">
        <v>23765.9</v>
      </c>
      <c r="C16" s="7">
        <v>81488</v>
      </c>
      <c r="D16" s="7">
        <v>40033</v>
      </c>
      <c r="E16" s="21">
        <v>38375</v>
      </c>
      <c r="F16" s="14">
        <v>47724.9</v>
      </c>
      <c r="G16" s="7">
        <v>56936</v>
      </c>
      <c r="H16" s="14">
        <v>19276.73</v>
      </c>
      <c r="I16" s="14">
        <v>10554.38</v>
      </c>
    </row>
    <row r="17" spans="1:9" x14ac:dyDescent="0.25">
      <c r="A17" s="6" t="s">
        <v>33</v>
      </c>
      <c r="B17" s="15">
        <v>497.5</v>
      </c>
      <c r="C17" s="8" t="s">
        <v>149</v>
      </c>
      <c r="D17" s="8" t="s">
        <v>149</v>
      </c>
      <c r="E17" s="21" t="s">
        <v>149</v>
      </c>
      <c r="F17" s="8" t="s">
        <v>149</v>
      </c>
      <c r="G17" s="8" t="s">
        <v>149</v>
      </c>
      <c r="H17" s="8" t="s">
        <v>149</v>
      </c>
      <c r="I17" s="8" t="s">
        <v>149</v>
      </c>
    </row>
    <row r="18" spans="1:9" x14ac:dyDescent="0.25">
      <c r="A18" s="6" t="s">
        <v>34</v>
      </c>
      <c r="B18" s="14">
        <v>13676.9</v>
      </c>
      <c r="C18" s="7" t="s">
        <v>149</v>
      </c>
      <c r="D18" s="7" t="s">
        <v>149</v>
      </c>
      <c r="E18" s="21" t="s">
        <v>149</v>
      </c>
      <c r="F18" s="7" t="s">
        <v>149</v>
      </c>
      <c r="G18" s="7" t="s">
        <v>149</v>
      </c>
      <c r="H18" s="7" t="s">
        <v>149</v>
      </c>
      <c r="I18" s="7" t="s">
        <v>149</v>
      </c>
    </row>
    <row r="19" spans="1:9" x14ac:dyDescent="0.25">
      <c r="A19" s="6" t="s">
        <v>35</v>
      </c>
      <c r="B19" s="15">
        <v>1919.8</v>
      </c>
      <c r="C19" s="8" t="s">
        <v>149</v>
      </c>
      <c r="D19" s="8" t="s">
        <v>149</v>
      </c>
      <c r="E19" s="21" t="s">
        <v>149</v>
      </c>
      <c r="F19" s="8" t="s">
        <v>149</v>
      </c>
      <c r="G19" s="8" t="s">
        <v>149</v>
      </c>
      <c r="H19" s="8" t="s">
        <v>149</v>
      </c>
      <c r="I19" s="8" t="s">
        <v>149</v>
      </c>
    </row>
    <row r="20" spans="1:9" x14ac:dyDescent="0.25">
      <c r="A20" s="6" t="s">
        <v>36</v>
      </c>
      <c r="B20" s="14">
        <v>7671.7</v>
      </c>
      <c r="C20" s="7" t="s">
        <v>149</v>
      </c>
      <c r="D20" s="7" t="s">
        <v>149</v>
      </c>
      <c r="E20" s="21" t="s">
        <v>149</v>
      </c>
      <c r="F20" s="7" t="s">
        <v>149</v>
      </c>
      <c r="G20" s="7" t="s">
        <v>149</v>
      </c>
      <c r="H20" s="7" t="s">
        <v>149</v>
      </c>
      <c r="I20" s="7" t="s">
        <v>149</v>
      </c>
    </row>
    <row r="21" spans="1:9" x14ac:dyDescent="0.25">
      <c r="A21" s="6" t="s">
        <v>37</v>
      </c>
      <c r="B21" s="8">
        <v>0</v>
      </c>
      <c r="C21" s="8" t="s">
        <v>149</v>
      </c>
      <c r="D21" s="8" t="s">
        <v>149</v>
      </c>
      <c r="E21" s="21" t="s">
        <v>149</v>
      </c>
      <c r="F21" s="8" t="s">
        <v>149</v>
      </c>
      <c r="G21" s="8" t="s">
        <v>149</v>
      </c>
      <c r="H21" s="8" t="s">
        <v>149</v>
      </c>
      <c r="I21" s="8" t="s">
        <v>149</v>
      </c>
    </row>
    <row r="22" spans="1:9" x14ac:dyDescent="0.25">
      <c r="A22" s="6" t="s">
        <v>38</v>
      </c>
      <c r="B22" s="14">
        <v>23998.5</v>
      </c>
      <c r="C22" s="7">
        <v>59996</v>
      </c>
      <c r="D22" s="7">
        <v>27514</v>
      </c>
      <c r="E22" s="21">
        <v>46323</v>
      </c>
      <c r="F22" s="7">
        <v>33579</v>
      </c>
      <c r="G22" s="7">
        <v>51351</v>
      </c>
      <c r="H22" s="14">
        <v>17949.509999999998</v>
      </c>
      <c r="I22" s="14">
        <v>11434.09</v>
      </c>
    </row>
    <row r="23" spans="1:9" x14ac:dyDescent="0.25">
      <c r="A23" s="6" t="s">
        <v>39</v>
      </c>
      <c r="B23" s="15">
        <v>20536.400000000001</v>
      </c>
      <c r="C23" s="8" t="s">
        <v>149</v>
      </c>
      <c r="D23" s="8" t="s">
        <v>149</v>
      </c>
      <c r="E23" s="21" t="s">
        <v>149</v>
      </c>
      <c r="F23" s="8" t="s">
        <v>149</v>
      </c>
      <c r="G23" s="8" t="s">
        <v>149</v>
      </c>
      <c r="H23" s="8" t="s">
        <v>149</v>
      </c>
      <c r="I23" s="8" t="s">
        <v>149</v>
      </c>
    </row>
    <row r="24" spans="1:9" x14ac:dyDescent="0.25">
      <c r="A24" s="6" t="s">
        <v>40</v>
      </c>
      <c r="B24" s="14">
        <v>2781.1</v>
      </c>
      <c r="C24" s="7" t="s">
        <v>149</v>
      </c>
      <c r="D24" s="7" t="s">
        <v>149</v>
      </c>
      <c r="E24" s="21" t="s">
        <v>149</v>
      </c>
      <c r="F24" s="7" t="s">
        <v>149</v>
      </c>
      <c r="G24" s="7" t="s">
        <v>149</v>
      </c>
      <c r="H24" s="7" t="s">
        <v>149</v>
      </c>
      <c r="I24" s="7" t="s">
        <v>149</v>
      </c>
    </row>
    <row r="25" spans="1:9" x14ac:dyDescent="0.25">
      <c r="A25" s="6" t="s">
        <v>41</v>
      </c>
      <c r="B25" s="8">
        <v>681</v>
      </c>
      <c r="C25" s="8" t="s">
        <v>149</v>
      </c>
      <c r="D25" s="8" t="s">
        <v>149</v>
      </c>
      <c r="E25" s="21" t="s">
        <v>149</v>
      </c>
      <c r="F25" s="8" t="s">
        <v>149</v>
      </c>
      <c r="G25" s="8" t="s">
        <v>149</v>
      </c>
      <c r="H25" s="8" t="s">
        <v>149</v>
      </c>
      <c r="I25" s="8" t="s">
        <v>149</v>
      </c>
    </row>
    <row r="26" spans="1:9" x14ac:dyDescent="0.25">
      <c r="A26" s="6" t="s">
        <v>42</v>
      </c>
      <c r="B26" s="14">
        <v>10912.4</v>
      </c>
      <c r="C26" s="7">
        <v>59024</v>
      </c>
      <c r="D26" s="7">
        <v>26270</v>
      </c>
      <c r="E26" s="21">
        <v>40618</v>
      </c>
      <c r="F26" s="14">
        <v>30248.5</v>
      </c>
      <c r="G26" s="7">
        <v>23264</v>
      </c>
      <c r="H26" s="14">
        <v>17937.669999999998</v>
      </c>
      <c r="I26" s="14">
        <v>8359.93</v>
      </c>
    </row>
    <row r="27" spans="1:9" x14ac:dyDescent="0.25">
      <c r="A27" s="6" t="s">
        <v>43</v>
      </c>
      <c r="B27" s="15">
        <v>2462.6999999999998</v>
      </c>
      <c r="C27" s="8" t="s">
        <v>149</v>
      </c>
      <c r="D27" s="8" t="s">
        <v>149</v>
      </c>
      <c r="E27" s="21" t="s">
        <v>149</v>
      </c>
      <c r="F27" s="8" t="s">
        <v>149</v>
      </c>
      <c r="G27" s="8" t="s">
        <v>149</v>
      </c>
      <c r="H27" s="8" t="s">
        <v>149</v>
      </c>
      <c r="I27" s="8" t="s">
        <v>149</v>
      </c>
    </row>
    <row r="28" spans="1:9" x14ac:dyDescent="0.25">
      <c r="A28" s="6" t="s">
        <v>44</v>
      </c>
      <c r="B28" s="14">
        <v>5915.5</v>
      </c>
      <c r="C28" s="7" t="s">
        <v>149</v>
      </c>
      <c r="D28" s="7" t="s">
        <v>149</v>
      </c>
      <c r="E28" s="21" t="s">
        <v>149</v>
      </c>
      <c r="F28" s="7" t="s">
        <v>149</v>
      </c>
      <c r="G28" s="7" t="s">
        <v>149</v>
      </c>
      <c r="H28" s="7" t="s">
        <v>149</v>
      </c>
      <c r="I28" s="7" t="s">
        <v>149</v>
      </c>
    </row>
    <row r="29" spans="1:9" x14ac:dyDescent="0.25">
      <c r="A29" s="6" t="s">
        <v>45</v>
      </c>
      <c r="B29" s="15">
        <v>2534.1999999999998</v>
      </c>
      <c r="C29" s="8" t="s">
        <v>149</v>
      </c>
      <c r="D29" s="8" t="s">
        <v>149</v>
      </c>
      <c r="E29" s="21" t="s">
        <v>149</v>
      </c>
      <c r="F29" s="8" t="s">
        <v>149</v>
      </c>
      <c r="G29" s="8" t="s">
        <v>149</v>
      </c>
      <c r="H29" s="8" t="s">
        <v>149</v>
      </c>
      <c r="I29" s="8" t="s">
        <v>149</v>
      </c>
    </row>
    <row r="30" spans="1:9" x14ac:dyDescent="0.25">
      <c r="A30" s="6" t="s">
        <v>46</v>
      </c>
      <c r="B30" s="14">
        <v>2775.5</v>
      </c>
      <c r="C30" s="7">
        <v>9336</v>
      </c>
      <c r="D30" s="7">
        <v>2159</v>
      </c>
      <c r="E30" s="21">
        <v>5467</v>
      </c>
      <c r="F30" s="14">
        <v>4847.6000000000004</v>
      </c>
      <c r="G30" s="7">
        <v>4721</v>
      </c>
      <c r="H30" s="14">
        <v>2550.36</v>
      </c>
      <c r="I30" s="14">
        <v>1876.61</v>
      </c>
    </row>
    <row r="31" spans="1:9" x14ac:dyDescent="0.25">
      <c r="A31" s="6" t="s">
        <v>47</v>
      </c>
      <c r="B31" s="15">
        <v>3651.9</v>
      </c>
      <c r="C31" s="8">
        <v>12792</v>
      </c>
      <c r="D31" s="8">
        <v>4981</v>
      </c>
      <c r="E31" s="21">
        <v>9861</v>
      </c>
      <c r="F31" s="15">
        <v>7199.2</v>
      </c>
      <c r="G31" s="8">
        <v>9125</v>
      </c>
      <c r="H31" s="15">
        <v>6111.94</v>
      </c>
      <c r="I31" s="15">
        <v>2429.41</v>
      </c>
    </row>
    <row r="32" spans="1:9" x14ac:dyDescent="0.25">
      <c r="A32" s="6" t="s">
        <v>48</v>
      </c>
      <c r="B32" s="14">
        <v>52.1</v>
      </c>
      <c r="C32" s="7">
        <v>718</v>
      </c>
      <c r="D32" s="7">
        <v>49</v>
      </c>
      <c r="E32" s="21">
        <v>30</v>
      </c>
      <c r="F32" s="7">
        <v>27</v>
      </c>
      <c r="G32" s="7">
        <v>33</v>
      </c>
      <c r="H32" s="14">
        <v>47.52</v>
      </c>
      <c r="I32" s="14">
        <v>9.07</v>
      </c>
    </row>
    <row r="33" spans="1:9" x14ac:dyDescent="0.25">
      <c r="A33" s="6" t="s">
        <v>49</v>
      </c>
      <c r="B33" s="15">
        <v>11644.4</v>
      </c>
      <c r="C33" s="8">
        <v>28891</v>
      </c>
      <c r="D33" s="8">
        <v>11333</v>
      </c>
      <c r="E33" s="21">
        <v>30778</v>
      </c>
      <c r="F33" s="15">
        <v>11590.7</v>
      </c>
      <c r="G33" s="8">
        <v>22239</v>
      </c>
      <c r="H33" s="15">
        <v>6159.04</v>
      </c>
      <c r="I33" s="15">
        <v>5237.08</v>
      </c>
    </row>
    <row r="34" spans="1:9" x14ac:dyDescent="0.25">
      <c r="A34" s="6" t="s">
        <v>50</v>
      </c>
      <c r="B34" s="14">
        <v>47941.2</v>
      </c>
      <c r="C34" s="7">
        <v>88231</v>
      </c>
      <c r="D34" s="7">
        <v>33361</v>
      </c>
      <c r="E34" s="21">
        <v>52537</v>
      </c>
      <c r="F34" s="14">
        <v>45094.3</v>
      </c>
      <c r="G34" s="7">
        <v>56799</v>
      </c>
      <c r="H34" s="14">
        <v>29573.88</v>
      </c>
      <c r="I34" s="14">
        <v>11420.79</v>
      </c>
    </row>
    <row r="35" spans="1:9" x14ac:dyDescent="0.25">
      <c r="A35" s="6" t="s">
        <v>51</v>
      </c>
      <c r="B35" s="15">
        <v>50073.3</v>
      </c>
      <c r="C35" s="8">
        <v>49503</v>
      </c>
      <c r="D35" s="8">
        <v>24531</v>
      </c>
      <c r="E35" s="21">
        <v>33288</v>
      </c>
      <c r="F35" s="15">
        <v>19085.099999999999</v>
      </c>
      <c r="G35" s="8">
        <v>21135</v>
      </c>
      <c r="H35" s="15">
        <v>8884.99</v>
      </c>
      <c r="I35" s="15">
        <v>5345.09</v>
      </c>
    </row>
    <row r="36" spans="1:9" x14ac:dyDescent="0.25">
      <c r="A36" s="6" t="s">
        <v>52</v>
      </c>
      <c r="B36" s="14">
        <v>9272.1</v>
      </c>
      <c r="C36" s="7">
        <v>35630</v>
      </c>
      <c r="D36" s="7">
        <v>11346</v>
      </c>
      <c r="E36" s="21">
        <v>21714</v>
      </c>
      <c r="F36" s="14">
        <v>13107.1</v>
      </c>
      <c r="G36" s="7">
        <v>16024</v>
      </c>
      <c r="H36" s="14">
        <v>11968.52</v>
      </c>
      <c r="I36" s="14">
        <v>5279.26</v>
      </c>
    </row>
    <row r="37" spans="1:9" x14ac:dyDescent="0.25">
      <c r="A37" s="6" t="s">
        <v>53</v>
      </c>
      <c r="B37" s="15">
        <v>3470.6</v>
      </c>
      <c r="C37" s="8">
        <v>11913</v>
      </c>
      <c r="D37" s="8">
        <v>3772</v>
      </c>
      <c r="E37" s="21">
        <v>8794</v>
      </c>
      <c r="F37" s="15">
        <v>4922.8</v>
      </c>
      <c r="G37" s="8">
        <v>4876</v>
      </c>
      <c r="H37" s="15">
        <v>3951.25</v>
      </c>
      <c r="I37" s="15">
        <v>2311.2399999999998</v>
      </c>
    </row>
    <row r="38" spans="1:9" x14ac:dyDescent="0.25">
      <c r="A38" s="6" t="s">
        <v>54</v>
      </c>
      <c r="B38" s="7">
        <v>14679</v>
      </c>
      <c r="C38" s="7">
        <v>76008</v>
      </c>
      <c r="D38" s="7">
        <v>17829</v>
      </c>
      <c r="E38" s="21">
        <v>28399</v>
      </c>
      <c r="F38" s="14">
        <v>44447.6</v>
      </c>
      <c r="G38" s="7">
        <v>19731</v>
      </c>
      <c r="H38" s="14">
        <v>22226.19</v>
      </c>
      <c r="I38" s="14">
        <v>8965.85</v>
      </c>
    </row>
    <row r="39" spans="1:9" x14ac:dyDescent="0.25">
      <c r="A39" s="6" t="s">
        <v>55</v>
      </c>
      <c r="B39" s="15">
        <v>6695.4</v>
      </c>
      <c r="C39" s="8">
        <v>33794</v>
      </c>
      <c r="D39" s="8">
        <v>8618</v>
      </c>
      <c r="E39" s="21">
        <v>18534</v>
      </c>
      <c r="F39" s="15">
        <v>10733.6</v>
      </c>
      <c r="G39" s="8">
        <v>12044</v>
      </c>
      <c r="H39" s="15">
        <v>10560.1</v>
      </c>
      <c r="I39" s="15">
        <v>5475.48</v>
      </c>
    </row>
    <row r="40" spans="1:9" x14ac:dyDescent="0.25">
      <c r="A40" s="6" t="s">
        <v>56</v>
      </c>
      <c r="B40" s="14">
        <v>15910.6</v>
      </c>
      <c r="C40" s="7">
        <v>121662</v>
      </c>
      <c r="D40" s="7">
        <v>25884</v>
      </c>
      <c r="E40" s="21">
        <v>52073</v>
      </c>
      <c r="F40" s="14">
        <v>32548.400000000001</v>
      </c>
      <c r="G40" s="7">
        <v>58851</v>
      </c>
      <c r="H40" s="14">
        <v>29362.76</v>
      </c>
      <c r="I40" s="14">
        <v>18436.8</v>
      </c>
    </row>
    <row r="41" spans="1:9" x14ac:dyDescent="0.25">
      <c r="A41" s="6" t="s">
        <v>57</v>
      </c>
      <c r="B41" s="15">
        <v>11343.7</v>
      </c>
      <c r="C41" s="8">
        <v>78298</v>
      </c>
      <c r="D41" s="8">
        <v>17753</v>
      </c>
      <c r="E41" s="21">
        <v>31775</v>
      </c>
      <c r="F41" s="15">
        <v>23268.3</v>
      </c>
      <c r="G41" s="8">
        <v>22777</v>
      </c>
      <c r="H41" s="15">
        <v>18934.169999999998</v>
      </c>
      <c r="I41" s="15">
        <v>10361.700000000001</v>
      </c>
    </row>
    <row r="42" spans="1:9" x14ac:dyDescent="0.25">
      <c r="A42" s="6" t="s">
        <v>58</v>
      </c>
      <c r="B42" s="14">
        <v>17769.7</v>
      </c>
      <c r="C42" s="7">
        <v>88971</v>
      </c>
      <c r="D42" s="7">
        <v>21106</v>
      </c>
      <c r="E42" s="21">
        <v>49867</v>
      </c>
      <c r="F42" s="14">
        <v>35482.5</v>
      </c>
      <c r="G42" s="7">
        <v>35536</v>
      </c>
      <c r="H42" s="7">
        <v>24355</v>
      </c>
      <c r="I42" s="14">
        <v>15141.08</v>
      </c>
    </row>
    <row r="43" spans="1:9" x14ac:dyDescent="0.25">
      <c r="A43" s="6" t="s">
        <v>59</v>
      </c>
      <c r="B43" s="15">
        <v>35736.300000000003</v>
      </c>
      <c r="C43" s="8">
        <v>116399</v>
      </c>
      <c r="D43" s="8">
        <v>35890</v>
      </c>
      <c r="E43" s="21">
        <v>63150</v>
      </c>
      <c r="F43" s="15">
        <v>37126.400000000001</v>
      </c>
      <c r="G43" s="8">
        <v>24406</v>
      </c>
      <c r="H43" s="15">
        <v>28391.39</v>
      </c>
      <c r="I43" s="15">
        <v>19390.330000000002</v>
      </c>
    </row>
    <row r="44" spans="1:9" x14ac:dyDescent="0.25">
      <c r="A44" s="6" t="s">
        <v>60</v>
      </c>
      <c r="B44" s="14">
        <v>3768.2</v>
      </c>
      <c r="C44" s="7">
        <v>23578</v>
      </c>
      <c r="D44" s="7">
        <v>6737</v>
      </c>
      <c r="E44" s="21">
        <v>32920</v>
      </c>
      <c r="F44" s="14">
        <v>9733.4</v>
      </c>
      <c r="G44" s="7">
        <v>8775</v>
      </c>
      <c r="H44" s="14">
        <v>3679.89</v>
      </c>
      <c r="I44" s="14">
        <v>2036.27</v>
      </c>
    </row>
    <row r="45" spans="1:9" x14ac:dyDescent="0.25">
      <c r="A45" s="6" t="s">
        <v>61</v>
      </c>
      <c r="B45" s="15">
        <v>15497.4</v>
      </c>
      <c r="C45" s="8">
        <v>43888</v>
      </c>
      <c r="D45" s="8">
        <v>13462</v>
      </c>
      <c r="E45" s="21">
        <v>31402</v>
      </c>
      <c r="F45" s="15">
        <v>16359.8</v>
      </c>
      <c r="G45" s="8">
        <v>26156</v>
      </c>
      <c r="H45" s="15">
        <v>8671.4699999999993</v>
      </c>
      <c r="I45" s="15">
        <v>6690.09</v>
      </c>
    </row>
    <row r="46" spans="1:9" x14ac:dyDescent="0.25">
      <c r="A46" s="6" t="s">
        <v>62</v>
      </c>
      <c r="B46" s="14">
        <v>2751.3</v>
      </c>
      <c r="C46" s="7" t="s">
        <v>149</v>
      </c>
      <c r="D46" s="7" t="s">
        <v>149</v>
      </c>
      <c r="E46" s="21" t="s">
        <v>149</v>
      </c>
      <c r="F46" s="7" t="s">
        <v>149</v>
      </c>
      <c r="G46" s="7" t="s">
        <v>149</v>
      </c>
      <c r="H46" s="7" t="s">
        <v>149</v>
      </c>
      <c r="I46" s="7" t="s">
        <v>149</v>
      </c>
    </row>
    <row r="47" spans="1:9" x14ac:dyDescent="0.25">
      <c r="A47" s="6" t="s">
        <v>63</v>
      </c>
      <c r="B47" s="15">
        <v>12746.1</v>
      </c>
      <c r="C47" s="8" t="s">
        <v>149</v>
      </c>
      <c r="D47" s="8" t="s">
        <v>149</v>
      </c>
      <c r="E47" s="21" t="s">
        <v>149</v>
      </c>
      <c r="F47" s="8" t="s">
        <v>149</v>
      </c>
      <c r="G47" s="8" t="s">
        <v>149</v>
      </c>
      <c r="H47" s="8" t="s">
        <v>149</v>
      </c>
      <c r="I47" s="8" t="s">
        <v>149</v>
      </c>
    </row>
    <row r="48" spans="1:9" x14ac:dyDescent="0.25">
      <c r="A48" s="6" t="s">
        <v>64</v>
      </c>
      <c r="B48" s="14">
        <v>829.9</v>
      </c>
      <c r="C48" s="7">
        <v>4125</v>
      </c>
      <c r="D48" s="7">
        <v>1707</v>
      </c>
      <c r="E48" s="21">
        <v>5996</v>
      </c>
      <c r="F48" s="14">
        <v>624.6</v>
      </c>
      <c r="G48" s="7">
        <v>3183</v>
      </c>
      <c r="H48" s="14">
        <v>518.85</v>
      </c>
      <c r="I48" s="14">
        <v>636.38</v>
      </c>
    </row>
    <row r="49" spans="1:9" x14ac:dyDescent="0.25">
      <c r="A49" s="6" t="s">
        <v>65</v>
      </c>
      <c r="B49" s="15">
        <v>6994.9</v>
      </c>
      <c r="C49" s="8">
        <v>11678</v>
      </c>
      <c r="D49" s="8">
        <v>2892</v>
      </c>
      <c r="E49" s="21">
        <v>5031</v>
      </c>
      <c r="F49" s="15">
        <v>5306.3</v>
      </c>
      <c r="G49" s="8">
        <v>1642</v>
      </c>
      <c r="H49" s="15">
        <v>904.91</v>
      </c>
      <c r="I49" s="15">
        <v>750.51</v>
      </c>
    </row>
    <row r="50" spans="1:9" x14ac:dyDescent="0.25">
      <c r="A50" s="6" t="s">
        <v>66</v>
      </c>
      <c r="B50" s="14">
        <v>101.4</v>
      </c>
      <c r="C50" s="7">
        <v>0</v>
      </c>
      <c r="D50" s="7">
        <v>13</v>
      </c>
      <c r="E50" s="21">
        <v>0</v>
      </c>
      <c r="F50" s="14">
        <v>8.1999999999999993</v>
      </c>
      <c r="G50" s="7">
        <v>12</v>
      </c>
      <c r="H50" s="7">
        <v>0</v>
      </c>
      <c r="I50" s="7">
        <v>0</v>
      </c>
    </row>
    <row r="51" spans="1:9" x14ac:dyDescent="0.25">
      <c r="A51" s="6" t="s">
        <v>67</v>
      </c>
      <c r="B51" s="15">
        <v>9808.7999999999993</v>
      </c>
      <c r="C51" s="8">
        <v>13558</v>
      </c>
      <c r="D51" s="8">
        <v>3837</v>
      </c>
      <c r="E51" s="21">
        <v>2050</v>
      </c>
      <c r="F51" s="8">
        <v>6303</v>
      </c>
      <c r="G51" s="8">
        <v>4403</v>
      </c>
      <c r="H51" s="15">
        <v>2039.1</v>
      </c>
      <c r="I51" s="15">
        <v>1172.6199999999999</v>
      </c>
    </row>
    <row r="52" spans="1:9" x14ac:dyDescent="0.25">
      <c r="A52" s="6" t="s">
        <v>68</v>
      </c>
      <c r="B52" s="14">
        <v>9.1</v>
      </c>
      <c r="C52" s="7" t="s">
        <v>149</v>
      </c>
      <c r="D52" s="7" t="s">
        <v>149</v>
      </c>
      <c r="E52" s="21" t="s">
        <v>149</v>
      </c>
      <c r="F52" s="7" t="s">
        <v>149</v>
      </c>
      <c r="G52" s="7" t="s">
        <v>149</v>
      </c>
      <c r="H52" s="7" t="s">
        <v>149</v>
      </c>
      <c r="I52" s="7" t="s">
        <v>149</v>
      </c>
    </row>
    <row r="53" spans="1:9" x14ac:dyDescent="0.25">
      <c r="A53" s="6" t="s">
        <v>69</v>
      </c>
      <c r="B53" s="15">
        <v>9795.9</v>
      </c>
      <c r="C53" s="8" t="s">
        <v>149</v>
      </c>
      <c r="D53" s="8" t="s">
        <v>149</v>
      </c>
      <c r="E53" s="21" t="s">
        <v>149</v>
      </c>
      <c r="F53" s="8" t="s">
        <v>149</v>
      </c>
      <c r="G53" s="8" t="s">
        <v>149</v>
      </c>
      <c r="H53" s="8" t="s">
        <v>149</v>
      </c>
      <c r="I53" s="8" t="s">
        <v>149</v>
      </c>
    </row>
    <row r="54" spans="1:9" x14ac:dyDescent="0.25">
      <c r="A54" s="6" t="s">
        <v>70</v>
      </c>
      <c r="B54" s="14">
        <v>3.8</v>
      </c>
      <c r="C54" s="7" t="s">
        <v>149</v>
      </c>
      <c r="D54" s="7" t="s">
        <v>149</v>
      </c>
      <c r="E54" s="21" t="s">
        <v>149</v>
      </c>
      <c r="F54" s="7" t="s">
        <v>149</v>
      </c>
      <c r="G54" s="7" t="s">
        <v>149</v>
      </c>
      <c r="H54" s="7" t="s">
        <v>149</v>
      </c>
      <c r="I54" s="7" t="s">
        <v>149</v>
      </c>
    </row>
    <row r="55" spans="1:9" x14ac:dyDescent="0.25">
      <c r="A55" s="6" t="s">
        <v>71</v>
      </c>
      <c r="B55" s="15">
        <v>2424.9</v>
      </c>
      <c r="C55" s="8">
        <v>2396</v>
      </c>
      <c r="D55" s="8">
        <v>118</v>
      </c>
      <c r="E55" s="21">
        <v>2394</v>
      </c>
      <c r="F55" s="15">
        <v>200.9</v>
      </c>
      <c r="G55" s="8">
        <v>2187</v>
      </c>
      <c r="H55" s="15">
        <v>778.37</v>
      </c>
      <c r="I55" s="8">
        <v>0</v>
      </c>
    </row>
    <row r="56" spans="1:9" x14ac:dyDescent="0.25">
      <c r="A56" s="6" t="s">
        <v>72</v>
      </c>
      <c r="B56" s="14">
        <v>1726.4</v>
      </c>
      <c r="C56" s="7" t="s">
        <v>149</v>
      </c>
      <c r="D56" s="7" t="s">
        <v>149</v>
      </c>
      <c r="E56" s="21" t="s">
        <v>149</v>
      </c>
      <c r="F56" s="7" t="s">
        <v>149</v>
      </c>
      <c r="G56" s="7" t="s">
        <v>149</v>
      </c>
      <c r="H56" s="7" t="s">
        <v>149</v>
      </c>
      <c r="I56" s="7" t="s">
        <v>149</v>
      </c>
    </row>
    <row r="57" spans="1:9" x14ac:dyDescent="0.25">
      <c r="A57" s="6" t="s">
        <v>73</v>
      </c>
      <c r="B57" s="15">
        <v>376.4</v>
      </c>
      <c r="C57" s="8" t="s">
        <v>149</v>
      </c>
      <c r="D57" s="8" t="s">
        <v>149</v>
      </c>
      <c r="E57" s="21" t="s">
        <v>149</v>
      </c>
      <c r="F57" s="8" t="s">
        <v>149</v>
      </c>
      <c r="G57" s="8" t="s">
        <v>149</v>
      </c>
      <c r="H57" s="8" t="s">
        <v>149</v>
      </c>
      <c r="I57" s="8" t="s">
        <v>149</v>
      </c>
    </row>
    <row r="58" spans="1:9" x14ac:dyDescent="0.25">
      <c r="A58" s="6" t="s">
        <v>74</v>
      </c>
      <c r="B58" s="14">
        <v>322.10000000000002</v>
      </c>
      <c r="C58" s="7" t="s">
        <v>149</v>
      </c>
      <c r="D58" s="7" t="s">
        <v>149</v>
      </c>
      <c r="E58" s="21" t="s">
        <v>149</v>
      </c>
      <c r="F58" s="7" t="s">
        <v>149</v>
      </c>
      <c r="G58" s="7" t="s">
        <v>149</v>
      </c>
      <c r="H58" s="7" t="s">
        <v>149</v>
      </c>
      <c r="I58" s="7" t="s">
        <v>149</v>
      </c>
    </row>
    <row r="59" spans="1:9" x14ac:dyDescent="0.25">
      <c r="A59" s="6" t="s">
        <v>75</v>
      </c>
      <c r="B59" s="15">
        <v>366.2</v>
      </c>
      <c r="C59" s="8">
        <v>9589</v>
      </c>
      <c r="D59" s="8">
        <v>1510</v>
      </c>
      <c r="E59" s="21">
        <v>0</v>
      </c>
      <c r="F59" s="15">
        <v>119.9</v>
      </c>
      <c r="G59" s="8">
        <v>0</v>
      </c>
      <c r="H59" s="15">
        <v>182.91</v>
      </c>
      <c r="I59" s="8">
        <v>0</v>
      </c>
    </row>
    <row r="60" spans="1:9" x14ac:dyDescent="0.25">
      <c r="A60" s="6" t="s">
        <v>76</v>
      </c>
      <c r="B60" s="14">
        <v>1290.5999999999999</v>
      </c>
      <c r="C60" s="7">
        <v>4259</v>
      </c>
      <c r="D60" s="7">
        <v>1437</v>
      </c>
      <c r="E60" s="21">
        <v>6481</v>
      </c>
      <c r="F60" s="14">
        <v>5233.5</v>
      </c>
      <c r="G60" s="7">
        <v>6173</v>
      </c>
      <c r="H60" s="14">
        <v>862.33</v>
      </c>
      <c r="I60" s="14">
        <v>1278.08</v>
      </c>
    </row>
    <row r="61" spans="1:9" x14ac:dyDescent="0.25">
      <c r="A61" s="6" t="s">
        <v>77</v>
      </c>
      <c r="B61" s="8">
        <v>0</v>
      </c>
      <c r="C61" s="8">
        <v>0</v>
      </c>
      <c r="D61" s="8">
        <v>0</v>
      </c>
      <c r="E61" s="21">
        <v>0</v>
      </c>
      <c r="F61" s="8">
        <v>0</v>
      </c>
      <c r="G61" s="8">
        <v>0</v>
      </c>
      <c r="H61" s="15">
        <v>574.89</v>
      </c>
      <c r="I61" s="8">
        <v>0</v>
      </c>
    </row>
    <row r="62" spans="1:9" x14ac:dyDescent="0.25">
      <c r="A62" s="6" t="s">
        <v>78</v>
      </c>
      <c r="B62" s="14">
        <v>8538.9</v>
      </c>
      <c r="C62" s="7">
        <v>12358</v>
      </c>
      <c r="D62" s="7">
        <v>163</v>
      </c>
      <c r="E62" s="20">
        <v>8623.08</v>
      </c>
      <c r="F62" s="14">
        <v>4666.8</v>
      </c>
      <c r="G62" s="7">
        <v>9530</v>
      </c>
      <c r="H62" s="14">
        <v>3887.85</v>
      </c>
      <c r="I62" s="14">
        <v>3282.02</v>
      </c>
    </row>
    <row r="63" spans="1:9" x14ac:dyDescent="0.25">
      <c r="A63" s="6" t="s">
        <v>79</v>
      </c>
      <c r="B63" s="8">
        <v>4207</v>
      </c>
      <c r="C63" s="8">
        <v>11067</v>
      </c>
      <c r="D63" s="8">
        <v>1483</v>
      </c>
      <c r="E63" s="20">
        <v>1511.5</v>
      </c>
      <c r="F63" s="15">
        <v>29.7</v>
      </c>
      <c r="G63" s="8">
        <v>4055</v>
      </c>
      <c r="H63" s="8" t="s">
        <v>149</v>
      </c>
      <c r="I63" s="15">
        <v>1859.06</v>
      </c>
    </row>
    <row r="64" spans="1:9" x14ac:dyDescent="0.25">
      <c r="A64" s="6" t="s">
        <v>80</v>
      </c>
      <c r="B64" s="7">
        <v>1859</v>
      </c>
      <c r="C64" s="7">
        <v>1654</v>
      </c>
      <c r="D64" s="7">
        <v>506</v>
      </c>
      <c r="E64" s="20">
        <v>3505.25</v>
      </c>
      <c r="F64" s="14">
        <v>2759.1</v>
      </c>
      <c r="G64" s="7">
        <v>1471</v>
      </c>
      <c r="H64" s="7" t="s">
        <v>149</v>
      </c>
      <c r="I64" s="14">
        <v>912.04</v>
      </c>
    </row>
    <row r="65" spans="1:9" x14ac:dyDescent="0.25">
      <c r="A65" s="6" t="s">
        <v>81</v>
      </c>
      <c r="B65" s="15">
        <v>5227.3999999999996</v>
      </c>
      <c r="C65" s="8">
        <v>14739</v>
      </c>
      <c r="D65" s="8">
        <v>2967</v>
      </c>
      <c r="E65" s="21">
        <v>13952</v>
      </c>
      <c r="F65" s="15">
        <v>3247.4</v>
      </c>
      <c r="G65" s="8">
        <v>5572</v>
      </c>
      <c r="H65" s="8" t="s">
        <v>149</v>
      </c>
      <c r="I65" s="15">
        <v>1324.59</v>
      </c>
    </row>
    <row r="66" spans="1:9" x14ac:dyDescent="0.25">
      <c r="A66" s="6" t="s">
        <v>82</v>
      </c>
      <c r="B66" s="14">
        <v>456.9</v>
      </c>
      <c r="C66" s="7">
        <v>7550</v>
      </c>
      <c r="D66" s="7">
        <v>71</v>
      </c>
      <c r="E66" s="21">
        <v>278</v>
      </c>
      <c r="F66" s="14">
        <v>470.9</v>
      </c>
      <c r="G66" s="7">
        <v>7722</v>
      </c>
      <c r="H66" s="7" t="s">
        <v>149</v>
      </c>
      <c r="I66" s="14">
        <v>205.19</v>
      </c>
    </row>
    <row r="67" spans="1:9" x14ac:dyDescent="0.25">
      <c r="A67" s="6" t="s">
        <v>83</v>
      </c>
      <c r="B67" s="15">
        <v>847.8</v>
      </c>
      <c r="C67" s="8">
        <v>8080</v>
      </c>
      <c r="D67" s="8">
        <v>1584</v>
      </c>
      <c r="E67" s="21">
        <v>0</v>
      </c>
      <c r="F67" s="15">
        <v>2750.3</v>
      </c>
      <c r="G67" s="8">
        <v>1399</v>
      </c>
      <c r="H67" s="15">
        <v>903.7</v>
      </c>
      <c r="I67" s="15">
        <v>14.68</v>
      </c>
    </row>
    <row r="68" spans="1:9" x14ac:dyDescent="0.25">
      <c r="A68" s="6" t="s">
        <v>84</v>
      </c>
      <c r="B68" s="7">
        <v>744</v>
      </c>
      <c r="C68" s="7" t="s">
        <v>149</v>
      </c>
      <c r="D68" s="7" t="s">
        <v>149</v>
      </c>
      <c r="E68" s="21" t="s">
        <v>149</v>
      </c>
      <c r="F68" s="7" t="s">
        <v>149</v>
      </c>
      <c r="G68" s="7" t="s">
        <v>149</v>
      </c>
      <c r="H68" s="7" t="s">
        <v>149</v>
      </c>
      <c r="I68" s="7" t="s">
        <v>149</v>
      </c>
    </row>
    <row r="69" spans="1:9" x14ac:dyDescent="0.25">
      <c r="A69" s="6" t="s">
        <v>85</v>
      </c>
      <c r="B69" s="15">
        <v>103.8</v>
      </c>
      <c r="C69" s="8" t="s">
        <v>149</v>
      </c>
      <c r="D69" s="8" t="s">
        <v>149</v>
      </c>
      <c r="E69" s="21" t="s">
        <v>149</v>
      </c>
      <c r="F69" s="8" t="s">
        <v>149</v>
      </c>
      <c r="G69" s="8" t="s">
        <v>149</v>
      </c>
      <c r="H69" s="8" t="s">
        <v>149</v>
      </c>
      <c r="I69" s="8" t="s">
        <v>149</v>
      </c>
    </row>
    <row r="70" spans="1:9" x14ac:dyDescent="0.25">
      <c r="A70" s="6" t="s">
        <v>86</v>
      </c>
      <c r="B70" s="14">
        <v>3762.9</v>
      </c>
      <c r="C70" s="7">
        <v>24266</v>
      </c>
      <c r="D70" s="7">
        <v>3146</v>
      </c>
      <c r="E70" s="21">
        <v>1823</v>
      </c>
      <c r="F70" s="14">
        <v>741.6</v>
      </c>
      <c r="G70" s="7">
        <v>2727</v>
      </c>
      <c r="H70" s="14">
        <v>430.84</v>
      </c>
      <c r="I70" s="7">
        <v>778</v>
      </c>
    </row>
    <row r="71" spans="1:9" x14ac:dyDescent="0.25">
      <c r="A71" s="6" t="s">
        <v>87</v>
      </c>
      <c r="B71" s="8">
        <v>1472</v>
      </c>
      <c r="C71" s="8">
        <v>4750</v>
      </c>
      <c r="D71" s="8">
        <v>3543</v>
      </c>
      <c r="E71" s="21">
        <v>1951</v>
      </c>
      <c r="F71" s="15">
        <v>1301.9000000000001</v>
      </c>
      <c r="G71" s="8">
        <v>715</v>
      </c>
      <c r="H71" s="15">
        <v>497.61</v>
      </c>
      <c r="I71" s="15">
        <v>5309.71</v>
      </c>
    </row>
    <row r="72" spans="1:9" x14ac:dyDescent="0.25">
      <c r="A72" s="6" t="s">
        <v>88</v>
      </c>
      <c r="B72" s="14">
        <v>1339.8</v>
      </c>
      <c r="C72" s="7" t="s">
        <v>149</v>
      </c>
      <c r="D72" s="7" t="s">
        <v>149</v>
      </c>
      <c r="E72" s="21" t="s">
        <v>149</v>
      </c>
      <c r="F72" s="7" t="s">
        <v>149</v>
      </c>
      <c r="G72" s="7" t="s">
        <v>149</v>
      </c>
      <c r="H72" s="7" t="s">
        <v>149</v>
      </c>
      <c r="I72" s="7" t="s">
        <v>149</v>
      </c>
    </row>
    <row r="73" spans="1:9" x14ac:dyDescent="0.25">
      <c r="A73" s="6" t="s">
        <v>89</v>
      </c>
      <c r="B73" s="15">
        <v>132.19999999999999</v>
      </c>
      <c r="C73" s="8" t="s">
        <v>149</v>
      </c>
      <c r="D73" s="8" t="s">
        <v>149</v>
      </c>
      <c r="E73" s="21" t="s">
        <v>149</v>
      </c>
      <c r="F73" s="8" t="s">
        <v>149</v>
      </c>
      <c r="G73" s="8" t="s">
        <v>149</v>
      </c>
      <c r="H73" s="8" t="s">
        <v>149</v>
      </c>
      <c r="I73" s="8" t="s">
        <v>149</v>
      </c>
    </row>
    <row r="74" spans="1:9" x14ac:dyDescent="0.25">
      <c r="A74" s="6" t="s">
        <v>90</v>
      </c>
      <c r="B74" s="14">
        <v>2295.1999999999998</v>
      </c>
      <c r="C74" s="7">
        <v>4211</v>
      </c>
      <c r="D74" s="7">
        <v>2476</v>
      </c>
      <c r="E74" s="21">
        <v>3594</v>
      </c>
      <c r="F74" s="14">
        <v>4134.3</v>
      </c>
      <c r="G74" s="7">
        <v>4030</v>
      </c>
      <c r="H74" s="14">
        <v>1783.35</v>
      </c>
      <c r="I74" s="14">
        <v>1768.69</v>
      </c>
    </row>
    <row r="75" spans="1:9" x14ac:dyDescent="0.25">
      <c r="A75" s="6" t="s">
        <v>91</v>
      </c>
      <c r="B75" s="15">
        <v>11034.5</v>
      </c>
      <c r="C75" s="8">
        <v>26673</v>
      </c>
      <c r="D75" s="8">
        <v>9645</v>
      </c>
      <c r="E75" s="21">
        <v>20209</v>
      </c>
      <c r="F75" s="15">
        <v>4571.3</v>
      </c>
      <c r="G75" s="8">
        <v>9922</v>
      </c>
      <c r="H75" s="15">
        <v>5923.65</v>
      </c>
      <c r="I75" s="15">
        <v>12239.29</v>
      </c>
    </row>
    <row r="76" spans="1:9" x14ac:dyDescent="0.25">
      <c r="A76" s="6" t="s">
        <v>92</v>
      </c>
      <c r="B76" s="14">
        <v>6722.4</v>
      </c>
      <c r="C76" s="7" t="s">
        <v>149</v>
      </c>
      <c r="D76" s="7" t="s">
        <v>149</v>
      </c>
      <c r="E76" s="21" t="s">
        <v>149</v>
      </c>
      <c r="F76" s="7" t="s">
        <v>149</v>
      </c>
      <c r="G76" s="7" t="s">
        <v>149</v>
      </c>
      <c r="H76" s="7" t="s">
        <v>149</v>
      </c>
      <c r="I76" s="7" t="s">
        <v>149</v>
      </c>
    </row>
    <row r="77" spans="1:9" x14ac:dyDescent="0.25">
      <c r="A77" s="6" t="s">
        <v>93</v>
      </c>
      <c r="B77" s="15">
        <v>4312.1000000000004</v>
      </c>
      <c r="C77" s="8" t="s">
        <v>149</v>
      </c>
      <c r="D77" s="8" t="s">
        <v>149</v>
      </c>
      <c r="E77" s="21" t="s">
        <v>149</v>
      </c>
      <c r="F77" s="8" t="s">
        <v>149</v>
      </c>
      <c r="G77" s="8" t="s">
        <v>149</v>
      </c>
      <c r="H77" s="8" t="s">
        <v>149</v>
      </c>
      <c r="I77" s="8" t="s">
        <v>149</v>
      </c>
    </row>
    <row r="78" spans="1:9" x14ac:dyDescent="0.25">
      <c r="A78" s="6" t="s">
        <v>94</v>
      </c>
      <c r="B78" s="14">
        <v>3964.1</v>
      </c>
      <c r="C78" s="7">
        <v>16885</v>
      </c>
      <c r="D78" s="7">
        <v>2504</v>
      </c>
      <c r="E78" s="20">
        <v>8560.1</v>
      </c>
      <c r="F78" s="14">
        <v>5570.4</v>
      </c>
      <c r="G78" s="7">
        <v>13829</v>
      </c>
      <c r="H78" s="14">
        <v>957.82</v>
      </c>
      <c r="I78" s="14">
        <v>1922.04</v>
      </c>
    </row>
    <row r="79" spans="1:9" x14ac:dyDescent="0.25">
      <c r="A79" s="6" t="s">
        <v>95</v>
      </c>
      <c r="B79" s="8">
        <v>1591</v>
      </c>
      <c r="C79" s="8">
        <v>5840</v>
      </c>
      <c r="D79" s="8">
        <v>1495</v>
      </c>
      <c r="E79" s="21">
        <v>7937</v>
      </c>
      <c r="F79" s="15">
        <v>1631.9</v>
      </c>
      <c r="G79" s="8">
        <v>1430</v>
      </c>
      <c r="H79" s="15">
        <v>227.49</v>
      </c>
      <c r="I79" s="15">
        <v>256.44</v>
      </c>
    </row>
    <row r="80" spans="1:9" x14ac:dyDescent="0.25">
      <c r="A80" s="6" t="s">
        <v>96</v>
      </c>
      <c r="B80" s="14">
        <v>3175.6</v>
      </c>
      <c r="C80" s="7">
        <v>7226</v>
      </c>
      <c r="D80" s="7">
        <v>983</v>
      </c>
      <c r="E80" s="21">
        <v>3865</v>
      </c>
      <c r="F80" s="14">
        <v>5821.3</v>
      </c>
      <c r="G80" s="7">
        <v>3063</v>
      </c>
      <c r="H80" s="14">
        <v>34.92</v>
      </c>
      <c r="I80" s="14">
        <v>125.36</v>
      </c>
    </row>
    <row r="81" spans="1:9" x14ac:dyDescent="0.25">
      <c r="A81" s="6" t="s">
        <v>97</v>
      </c>
      <c r="B81" s="8">
        <v>0</v>
      </c>
      <c r="C81" s="8">
        <v>0</v>
      </c>
      <c r="D81" s="8">
        <v>0</v>
      </c>
      <c r="E81" s="21">
        <v>0</v>
      </c>
      <c r="F81" s="8">
        <v>0</v>
      </c>
      <c r="G81" s="8">
        <v>0</v>
      </c>
      <c r="H81" s="8">
        <v>0</v>
      </c>
      <c r="I81" s="8">
        <v>0</v>
      </c>
    </row>
    <row r="82" spans="1:9" x14ac:dyDescent="0.25">
      <c r="A82" s="6" t="s">
        <v>98</v>
      </c>
      <c r="B82" s="14">
        <v>59.2</v>
      </c>
      <c r="C82" s="7">
        <v>895</v>
      </c>
      <c r="D82" s="7">
        <v>475</v>
      </c>
      <c r="E82" s="21">
        <v>0</v>
      </c>
      <c r="F82" s="14">
        <v>972.4</v>
      </c>
      <c r="G82" s="7">
        <v>108</v>
      </c>
      <c r="H82" s="14">
        <v>370.69</v>
      </c>
      <c r="I82" s="7">
        <v>0</v>
      </c>
    </row>
    <row r="83" spans="1:9" x14ac:dyDescent="0.25">
      <c r="A83" s="6" t="s">
        <v>99</v>
      </c>
      <c r="B83" s="15">
        <v>22119.9</v>
      </c>
      <c r="C83" s="8">
        <v>18402</v>
      </c>
      <c r="D83" s="8">
        <v>2863</v>
      </c>
      <c r="E83" s="21">
        <v>15550</v>
      </c>
      <c r="F83" s="15">
        <v>4914.5</v>
      </c>
      <c r="G83" s="8">
        <v>32911</v>
      </c>
      <c r="H83" s="15">
        <v>4246.92</v>
      </c>
      <c r="I83" s="15">
        <v>10134.43</v>
      </c>
    </row>
    <row r="84" spans="1:9" x14ac:dyDescent="0.25">
      <c r="A84" s="6" t="s">
        <v>100</v>
      </c>
      <c r="B84" s="14">
        <v>1706.3</v>
      </c>
      <c r="C84" s="7" t="s">
        <v>149</v>
      </c>
      <c r="D84" s="7" t="s">
        <v>149</v>
      </c>
      <c r="E84" s="21" t="s">
        <v>149</v>
      </c>
      <c r="F84" s="7" t="s">
        <v>149</v>
      </c>
      <c r="G84" s="7" t="s">
        <v>149</v>
      </c>
      <c r="H84" s="7" t="s">
        <v>149</v>
      </c>
      <c r="I84" s="7" t="s">
        <v>149</v>
      </c>
    </row>
    <row r="85" spans="1:9" x14ac:dyDescent="0.25">
      <c r="A85" s="6" t="s">
        <v>101</v>
      </c>
      <c r="B85" s="15">
        <v>20413.599999999999</v>
      </c>
      <c r="C85" s="8" t="s">
        <v>149</v>
      </c>
      <c r="D85" s="8" t="s">
        <v>149</v>
      </c>
      <c r="E85" s="21" t="s">
        <v>149</v>
      </c>
      <c r="F85" s="8" t="s">
        <v>149</v>
      </c>
      <c r="G85" s="8" t="s">
        <v>149</v>
      </c>
      <c r="H85" s="8" t="s">
        <v>149</v>
      </c>
      <c r="I85" s="8" t="s">
        <v>149</v>
      </c>
    </row>
    <row r="86" spans="1:9" x14ac:dyDescent="0.25">
      <c r="A86" s="6" t="s">
        <v>102</v>
      </c>
      <c r="B86" s="14">
        <v>2434.6999999999998</v>
      </c>
      <c r="C86" s="7">
        <v>9208</v>
      </c>
      <c r="D86" s="7">
        <v>1616</v>
      </c>
      <c r="E86" s="21">
        <v>8792</v>
      </c>
      <c r="F86" s="14">
        <v>3643.3</v>
      </c>
      <c r="G86" s="7">
        <v>1052</v>
      </c>
      <c r="H86" s="14">
        <v>1091.0899999999999</v>
      </c>
      <c r="I86" s="14">
        <v>2711.28</v>
      </c>
    </row>
    <row r="87" spans="1:9" x14ac:dyDescent="0.25">
      <c r="A87" s="6" t="s">
        <v>103</v>
      </c>
      <c r="B87" s="15">
        <v>8508.5</v>
      </c>
      <c r="C87" s="8">
        <v>22646</v>
      </c>
      <c r="D87" s="8">
        <v>365</v>
      </c>
      <c r="E87" s="21">
        <v>11640</v>
      </c>
      <c r="F87" s="15">
        <v>1648.8</v>
      </c>
      <c r="G87" s="8">
        <v>5075</v>
      </c>
      <c r="H87" s="15">
        <v>314.64</v>
      </c>
      <c r="I87" s="15">
        <v>3711.43</v>
      </c>
    </row>
    <row r="88" spans="1:9" x14ac:dyDescent="0.25">
      <c r="A88" s="6" t="s">
        <v>104</v>
      </c>
      <c r="B88" s="14">
        <v>2948.8</v>
      </c>
      <c r="C88" s="7">
        <v>17075</v>
      </c>
      <c r="D88" s="7">
        <v>2864</v>
      </c>
      <c r="E88" s="21">
        <v>7708</v>
      </c>
      <c r="F88" s="14">
        <v>2697.5</v>
      </c>
      <c r="G88" s="7">
        <v>11061</v>
      </c>
      <c r="H88" s="14">
        <v>1832.94</v>
      </c>
      <c r="I88" s="14">
        <v>5266.55</v>
      </c>
    </row>
    <row r="89" spans="1:9" x14ac:dyDescent="0.25">
      <c r="A89" s="6" t="s">
        <v>105</v>
      </c>
      <c r="B89" s="15">
        <v>441.4</v>
      </c>
      <c r="C89" s="8">
        <v>2069</v>
      </c>
      <c r="D89" s="8">
        <v>1039</v>
      </c>
      <c r="E89" s="21">
        <v>33</v>
      </c>
      <c r="F89" s="15">
        <v>4312.2</v>
      </c>
      <c r="G89" s="8">
        <v>485</v>
      </c>
      <c r="H89" s="15">
        <v>454.64</v>
      </c>
      <c r="I89" s="15">
        <v>1938.3</v>
      </c>
    </row>
    <row r="90" spans="1:9" x14ac:dyDescent="0.25">
      <c r="A90" s="6" t="s">
        <v>106</v>
      </c>
      <c r="B90" s="14">
        <v>439.5</v>
      </c>
      <c r="C90" s="7" t="s">
        <v>149</v>
      </c>
      <c r="D90" s="7" t="s">
        <v>149</v>
      </c>
      <c r="E90" s="21" t="s">
        <v>149</v>
      </c>
      <c r="F90" s="7" t="s">
        <v>149</v>
      </c>
      <c r="G90" s="7" t="s">
        <v>149</v>
      </c>
      <c r="H90" s="7" t="s">
        <v>149</v>
      </c>
      <c r="I90" s="7" t="s">
        <v>149</v>
      </c>
    </row>
    <row r="91" spans="1:9" x14ac:dyDescent="0.25">
      <c r="A91" s="6" t="s">
        <v>107</v>
      </c>
      <c r="B91" s="15">
        <v>1.9</v>
      </c>
      <c r="C91" s="8" t="s">
        <v>149</v>
      </c>
      <c r="D91" s="8" t="s">
        <v>149</v>
      </c>
      <c r="E91" s="21" t="s">
        <v>149</v>
      </c>
      <c r="F91" s="8" t="s">
        <v>149</v>
      </c>
      <c r="G91" s="8" t="s">
        <v>149</v>
      </c>
      <c r="H91" s="8" t="s">
        <v>149</v>
      </c>
      <c r="I91" s="8" t="s">
        <v>149</v>
      </c>
    </row>
    <row r="92" spans="1:9" x14ac:dyDescent="0.25">
      <c r="A92" s="6" t="s">
        <v>108</v>
      </c>
      <c r="B92" s="14">
        <v>3437.8</v>
      </c>
      <c r="C92" s="7">
        <v>14962</v>
      </c>
      <c r="D92" s="7">
        <v>1003</v>
      </c>
      <c r="E92" s="21">
        <v>16209</v>
      </c>
      <c r="F92" s="14">
        <v>6126.9</v>
      </c>
      <c r="G92" s="7">
        <v>40490</v>
      </c>
      <c r="H92" s="14">
        <v>988.55</v>
      </c>
      <c r="I92" s="14">
        <v>5784.75</v>
      </c>
    </row>
    <row r="93" spans="1:9" x14ac:dyDescent="0.25">
      <c r="A93" s="6" t="s">
        <v>109</v>
      </c>
      <c r="B93" s="15">
        <v>281.5</v>
      </c>
      <c r="C93" s="8">
        <v>2408</v>
      </c>
      <c r="D93" s="8">
        <v>103</v>
      </c>
      <c r="E93" s="21">
        <v>0</v>
      </c>
      <c r="F93" s="8">
        <v>1282</v>
      </c>
      <c r="G93" s="8">
        <v>589</v>
      </c>
      <c r="H93" s="8">
        <v>0</v>
      </c>
      <c r="I93" s="15">
        <v>150.88999999999999</v>
      </c>
    </row>
    <row r="94" spans="1:9" x14ac:dyDescent="0.25">
      <c r="A94" s="6" t="s">
        <v>110</v>
      </c>
      <c r="B94" s="14">
        <v>7.6</v>
      </c>
      <c r="C94" s="7">
        <v>613</v>
      </c>
      <c r="D94" s="7">
        <v>654</v>
      </c>
      <c r="E94" s="21">
        <v>0</v>
      </c>
      <c r="F94" s="14">
        <v>1107.7</v>
      </c>
      <c r="G94" s="7">
        <v>353</v>
      </c>
      <c r="H94" s="14">
        <v>134.18</v>
      </c>
      <c r="I94" s="7">
        <v>0</v>
      </c>
    </row>
    <row r="95" spans="1:9" x14ac:dyDescent="0.25">
      <c r="A95" s="6" t="s">
        <v>111</v>
      </c>
      <c r="B95" s="15">
        <v>2235.5</v>
      </c>
      <c r="C95" s="8">
        <v>10157</v>
      </c>
      <c r="D95" s="8">
        <v>408</v>
      </c>
      <c r="E95" s="21">
        <v>14856</v>
      </c>
      <c r="F95" s="15">
        <v>1921.6</v>
      </c>
      <c r="G95" s="8">
        <v>1872</v>
      </c>
      <c r="H95" s="15">
        <v>221.32</v>
      </c>
      <c r="I95" s="15">
        <v>2336.77</v>
      </c>
    </row>
    <row r="96" spans="1:9" x14ac:dyDescent="0.25">
      <c r="A96" s="6" t="s">
        <v>112</v>
      </c>
      <c r="B96" s="14">
        <v>61.7</v>
      </c>
      <c r="C96" s="7" t="s">
        <v>149</v>
      </c>
      <c r="D96" s="7" t="s">
        <v>149</v>
      </c>
      <c r="E96" s="21" t="s">
        <v>149</v>
      </c>
      <c r="F96" s="7" t="s">
        <v>149</v>
      </c>
      <c r="G96" s="7" t="s">
        <v>149</v>
      </c>
      <c r="H96" s="7" t="s">
        <v>149</v>
      </c>
      <c r="I96" s="7" t="s">
        <v>149</v>
      </c>
    </row>
    <row r="97" spans="1:9" x14ac:dyDescent="0.25">
      <c r="A97" s="6" t="s">
        <v>113</v>
      </c>
      <c r="B97" s="15">
        <v>561.4</v>
      </c>
      <c r="C97" s="8" t="s">
        <v>149</v>
      </c>
      <c r="D97" s="8" t="s">
        <v>149</v>
      </c>
      <c r="E97" s="21" t="s">
        <v>149</v>
      </c>
      <c r="F97" s="8" t="s">
        <v>149</v>
      </c>
      <c r="G97" s="8" t="s">
        <v>149</v>
      </c>
      <c r="H97" s="8" t="s">
        <v>149</v>
      </c>
      <c r="I97" s="8" t="s">
        <v>149</v>
      </c>
    </row>
    <row r="98" spans="1:9" x14ac:dyDescent="0.25">
      <c r="A98" s="6" t="s">
        <v>114</v>
      </c>
      <c r="B98" s="14">
        <v>1612.4</v>
      </c>
      <c r="C98" s="7" t="s">
        <v>149</v>
      </c>
      <c r="D98" s="7" t="s">
        <v>149</v>
      </c>
      <c r="E98" s="21" t="s">
        <v>149</v>
      </c>
      <c r="F98" s="7" t="s">
        <v>149</v>
      </c>
      <c r="G98" s="7" t="s">
        <v>149</v>
      </c>
      <c r="H98" s="7" t="s">
        <v>149</v>
      </c>
      <c r="I98" s="7" t="s">
        <v>149</v>
      </c>
    </row>
    <row r="99" spans="1:9" x14ac:dyDescent="0.25">
      <c r="A99" s="6" t="s">
        <v>115</v>
      </c>
      <c r="B99" s="15">
        <v>14.1</v>
      </c>
      <c r="C99" s="8">
        <v>1472</v>
      </c>
      <c r="D99" s="8">
        <v>133</v>
      </c>
      <c r="E99" s="21">
        <v>0</v>
      </c>
      <c r="F99" s="8">
        <v>0</v>
      </c>
      <c r="G99" s="8">
        <v>37</v>
      </c>
      <c r="H99" s="8">
        <v>0</v>
      </c>
      <c r="I99" s="15">
        <v>59.33</v>
      </c>
    </row>
    <row r="100" spans="1:9" x14ac:dyDescent="0.25">
      <c r="A100" s="6" t="s">
        <v>116</v>
      </c>
      <c r="B100" s="14">
        <v>100.1</v>
      </c>
      <c r="C100" s="7">
        <v>240</v>
      </c>
      <c r="D100" s="7">
        <v>248</v>
      </c>
      <c r="E100" s="21">
        <v>0</v>
      </c>
      <c r="F100" s="14">
        <v>47.1</v>
      </c>
      <c r="G100" s="7">
        <v>226</v>
      </c>
      <c r="H100" s="14">
        <v>92.95</v>
      </c>
      <c r="I100" s="14">
        <v>134.91999999999999</v>
      </c>
    </row>
    <row r="101" spans="1:9" x14ac:dyDescent="0.25">
      <c r="A101" s="6" t="s">
        <v>117</v>
      </c>
      <c r="B101" s="15">
        <v>16.5</v>
      </c>
      <c r="C101" s="8">
        <v>40</v>
      </c>
      <c r="D101" s="8">
        <v>23</v>
      </c>
      <c r="E101" s="21">
        <v>908</v>
      </c>
      <c r="F101" s="15">
        <v>11.1</v>
      </c>
      <c r="G101" s="8">
        <v>0</v>
      </c>
      <c r="H101" s="15">
        <v>90.97</v>
      </c>
      <c r="I101" s="15">
        <v>66.23</v>
      </c>
    </row>
    <row r="102" spans="1:9" x14ac:dyDescent="0.25">
      <c r="A102" s="6" t="s">
        <v>118</v>
      </c>
      <c r="B102" s="7">
        <v>0</v>
      </c>
      <c r="C102" s="7">
        <v>0</v>
      </c>
      <c r="D102" s="7">
        <v>8</v>
      </c>
      <c r="E102" s="21">
        <v>0</v>
      </c>
      <c r="F102" s="14">
        <v>7.1</v>
      </c>
      <c r="G102" s="7">
        <v>0</v>
      </c>
      <c r="H102" s="7">
        <v>0</v>
      </c>
      <c r="I102" s="7">
        <v>0</v>
      </c>
    </row>
    <row r="103" spans="1:9" x14ac:dyDescent="0.25">
      <c r="A103" s="6" t="s">
        <v>119</v>
      </c>
      <c r="B103" s="8">
        <v>0</v>
      </c>
      <c r="C103" s="8" t="s">
        <v>149</v>
      </c>
      <c r="D103" s="8" t="s">
        <v>149</v>
      </c>
      <c r="E103" s="21" t="s">
        <v>149</v>
      </c>
      <c r="F103" s="8" t="s">
        <v>149</v>
      </c>
      <c r="G103" s="8" t="s">
        <v>149</v>
      </c>
      <c r="H103" s="8" t="s">
        <v>149</v>
      </c>
      <c r="I103" s="8" t="s">
        <v>149</v>
      </c>
    </row>
    <row r="104" spans="1:9" x14ac:dyDescent="0.25">
      <c r="A104" s="6" t="s">
        <v>120</v>
      </c>
      <c r="B104" s="7">
        <v>0</v>
      </c>
      <c r="C104" s="7" t="s">
        <v>149</v>
      </c>
      <c r="D104" s="7" t="s">
        <v>149</v>
      </c>
      <c r="E104" s="21" t="s">
        <v>149</v>
      </c>
      <c r="F104" s="7" t="s">
        <v>149</v>
      </c>
      <c r="G104" s="7" t="s">
        <v>149</v>
      </c>
      <c r="H104" s="7" t="s">
        <v>149</v>
      </c>
      <c r="I104" s="7" t="s">
        <v>149</v>
      </c>
    </row>
    <row r="105" spans="1:9" x14ac:dyDescent="0.25">
      <c r="A105" s="6" t="s">
        <v>121</v>
      </c>
      <c r="B105" s="8">
        <v>344</v>
      </c>
      <c r="C105" s="8">
        <v>2469</v>
      </c>
      <c r="D105" s="8">
        <v>144</v>
      </c>
      <c r="E105" s="21">
        <v>1312</v>
      </c>
      <c r="F105" s="15">
        <v>305.5</v>
      </c>
      <c r="G105" s="8">
        <v>742</v>
      </c>
      <c r="H105" s="15">
        <v>365.48</v>
      </c>
      <c r="I105" s="15">
        <v>1164.3399999999999</v>
      </c>
    </row>
    <row r="106" spans="1:9" x14ac:dyDescent="0.25">
      <c r="A106" s="6" t="s">
        <v>122</v>
      </c>
      <c r="B106" s="7">
        <v>239</v>
      </c>
      <c r="C106" s="7" t="s">
        <v>149</v>
      </c>
      <c r="D106" s="7" t="s">
        <v>149</v>
      </c>
      <c r="E106" s="21" t="s">
        <v>149</v>
      </c>
      <c r="F106" s="7" t="s">
        <v>149</v>
      </c>
      <c r="G106" s="7" t="s">
        <v>149</v>
      </c>
      <c r="H106" s="7" t="s">
        <v>149</v>
      </c>
      <c r="I106" s="7" t="s">
        <v>149</v>
      </c>
    </row>
    <row r="107" spans="1:9" x14ac:dyDescent="0.25">
      <c r="A107" s="6" t="s">
        <v>123</v>
      </c>
      <c r="B107" s="8">
        <v>105</v>
      </c>
      <c r="C107" s="8" t="s">
        <v>149</v>
      </c>
      <c r="D107" s="8" t="s">
        <v>149</v>
      </c>
      <c r="E107" s="21" t="s">
        <v>149</v>
      </c>
      <c r="F107" s="8" t="s">
        <v>149</v>
      </c>
      <c r="G107" s="8" t="s">
        <v>149</v>
      </c>
      <c r="H107" s="8" t="s">
        <v>149</v>
      </c>
      <c r="I107" s="8" t="s">
        <v>149</v>
      </c>
    </row>
    <row r="108" spans="1:9" x14ac:dyDescent="0.25">
      <c r="A108" s="6" t="s">
        <v>124</v>
      </c>
      <c r="B108" s="7">
        <v>0</v>
      </c>
      <c r="C108" s="7" t="s">
        <v>149</v>
      </c>
      <c r="D108" s="7" t="s">
        <v>149</v>
      </c>
      <c r="E108" s="21" t="s">
        <v>149</v>
      </c>
      <c r="F108" s="7" t="s">
        <v>149</v>
      </c>
      <c r="G108" s="7" t="s">
        <v>149</v>
      </c>
      <c r="H108" s="7" t="s">
        <v>149</v>
      </c>
      <c r="I108" s="7" t="s">
        <v>149</v>
      </c>
    </row>
    <row r="109" spans="1:9" x14ac:dyDescent="0.25">
      <c r="A109" s="6" t="s">
        <v>125</v>
      </c>
      <c r="B109" s="15">
        <v>90.9</v>
      </c>
      <c r="C109" s="8">
        <v>62</v>
      </c>
      <c r="D109" s="8">
        <v>62</v>
      </c>
      <c r="E109" s="21">
        <v>0</v>
      </c>
      <c r="F109" s="15">
        <v>25.7</v>
      </c>
      <c r="G109" s="8">
        <v>1</v>
      </c>
      <c r="H109" s="15">
        <v>132.72</v>
      </c>
      <c r="I109" s="8">
        <v>0</v>
      </c>
    </row>
    <row r="110" spans="1:9" x14ac:dyDescent="0.25">
      <c r="A110" s="6" t="s">
        <v>126</v>
      </c>
      <c r="B110" s="14">
        <v>109.7</v>
      </c>
      <c r="C110" s="7">
        <v>234</v>
      </c>
      <c r="D110" s="7">
        <v>61</v>
      </c>
      <c r="E110" s="21">
        <v>0</v>
      </c>
      <c r="F110" s="14">
        <v>5.0999999999999996</v>
      </c>
      <c r="G110" s="7">
        <v>0</v>
      </c>
      <c r="H110" s="7">
        <v>0</v>
      </c>
      <c r="I110" s="7">
        <v>0</v>
      </c>
    </row>
    <row r="111" spans="1:9" x14ac:dyDescent="0.25">
      <c r="A111" s="6" t="s">
        <v>127</v>
      </c>
      <c r="B111" s="15">
        <v>498.9</v>
      </c>
      <c r="C111" s="8">
        <v>277</v>
      </c>
      <c r="D111" s="8">
        <v>0</v>
      </c>
      <c r="E111" s="21">
        <v>0</v>
      </c>
      <c r="F111" s="15">
        <v>357.7</v>
      </c>
      <c r="G111" s="8">
        <v>313</v>
      </c>
      <c r="H111" s="15">
        <v>5.04</v>
      </c>
      <c r="I111" s="8">
        <v>0</v>
      </c>
    </row>
    <row r="112" spans="1:9" x14ac:dyDescent="0.25">
      <c r="A112" s="6" t="s">
        <v>128</v>
      </c>
      <c r="B112" s="14">
        <v>100.8</v>
      </c>
      <c r="C112" s="7">
        <v>0</v>
      </c>
      <c r="D112" s="7">
        <v>553</v>
      </c>
      <c r="E112" s="21">
        <v>1359</v>
      </c>
      <c r="F112" s="14">
        <v>8.9</v>
      </c>
      <c r="G112" s="7">
        <v>29</v>
      </c>
      <c r="H112" s="7">
        <v>53</v>
      </c>
      <c r="I112" s="14">
        <v>27.4</v>
      </c>
    </row>
    <row r="113" spans="1:9" x14ac:dyDescent="0.25">
      <c r="A113" s="6" t="s">
        <v>129</v>
      </c>
      <c r="B113" s="8">
        <v>0</v>
      </c>
      <c r="C113" s="8">
        <v>0</v>
      </c>
      <c r="D113" s="8">
        <v>0</v>
      </c>
      <c r="E113" s="21">
        <v>0</v>
      </c>
      <c r="F113" s="8">
        <v>0</v>
      </c>
      <c r="G113" s="8">
        <v>0</v>
      </c>
      <c r="H113" s="8">
        <v>0</v>
      </c>
      <c r="I113" s="8">
        <v>0</v>
      </c>
    </row>
    <row r="114" spans="1:9" x14ac:dyDescent="0.25">
      <c r="A114" s="6" t="s">
        <v>130</v>
      </c>
      <c r="B114" s="7">
        <v>0</v>
      </c>
      <c r="C114" s="7" t="s">
        <v>149</v>
      </c>
      <c r="D114" s="7" t="s">
        <v>149</v>
      </c>
      <c r="E114" s="21" t="s">
        <v>149</v>
      </c>
      <c r="F114" s="7" t="s">
        <v>149</v>
      </c>
      <c r="G114" s="7" t="s">
        <v>149</v>
      </c>
      <c r="H114" s="7" t="s">
        <v>149</v>
      </c>
      <c r="I114" s="7" t="s">
        <v>149</v>
      </c>
    </row>
    <row r="115" spans="1:9" x14ac:dyDescent="0.25">
      <c r="A115" s="6" t="s">
        <v>131</v>
      </c>
      <c r="B115" s="8">
        <v>0</v>
      </c>
      <c r="C115" s="8" t="s">
        <v>149</v>
      </c>
      <c r="D115" s="8" t="s">
        <v>149</v>
      </c>
      <c r="E115" s="21">
        <v>0</v>
      </c>
      <c r="F115" s="8" t="s">
        <v>149</v>
      </c>
      <c r="G115" s="8" t="s">
        <v>149</v>
      </c>
      <c r="H115" s="8" t="s">
        <v>149</v>
      </c>
      <c r="I115" s="8" t="s">
        <v>149</v>
      </c>
    </row>
    <row r="116" spans="1:9" x14ac:dyDescent="0.25">
      <c r="A116" s="6" t="s">
        <v>132</v>
      </c>
      <c r="B116" s="7">
        <v>0</v>
      </c>
      <c r="C116" s="7">
        <v>0</v>
      </c>
      <c r="D116" s="7">
        <v>0</v>
      </c>
      <c r="E116" s="21">
        <v>0</v>
      </c>
      <c r="F116" s="7">
        <v>0</v>
      </c>
      <c r="G116" s="7">
        <v>0</v>
      </c>
      <c r="H116" s="7" t="s">
        <v>149</v>
      </c>
      <c r="I116" s="7">
        <v>0</v>
      </c>
    </row>
    <row r="117" spans="1:9" x14ac:dyDescent="0.25">
      <c r="A117" s="6" t="s">
        <v>133</v>
      </c>
      <c r="B117" s="15">
        <v>444089.5</v>
      </c>
      <c r="C117" s="8">
        <v>1378637</v>
      </c>
      <c r="D117" s="8">
        <v>404834</v>
      </c>
      <c r="E117" s="20">
        <v>815144.1</v>
      </c>
      <c r="F117" s="15">
        <v>536729.19999999995</v>
      </c>
      <c r="G117" s="8">
        <v>683862</v>
      </c>
      <c r="H117" s="15">
        <v>313451.11</v>
      </c>
      <c r="I117" s="15">
        <v>231480.12</v>
      </c>
    </row>
    <row r="118" spans="1:9" x14ac:dyDescent="0.25">
      <c r="A118" s="6" t="s">
        <v>134</v>
      </c>
      <c r="B118" s="14">
        <v>13066.1</v>
      </c>
      <c r="C118" s="7">
        <v>35063</v>
      </c>
      <c r="D118" s="7">
        <v>8919</v>
      </c>
      <c r="E118" s="21">
        <v>32422</v>
      </c>
      <c r="F118" s="14">
        <v>9233.1</v>
      </c>
      <c r="G118" s="7">
        <v>8041</v>
      </c>
      <c r="H118" s="14">
        <v>3553.63</v>
      </c>
      <c r="I118" s="14">
        <v>7400.48</v>
      </c>
    </row>
    <row r="119" spans="1:9" x14ac:dyDescent="0.25">
      <c r="A119" s="6" t="s">
        <v>135</v>
      </c>
      <c r="B119" s="15">
        <v>-1742.9</v>
      </c>
      <c r="C119" s="8">
        <v>-4739</v>
      </c>
      <c r="D119" s="8">
        <v>-5360</v>
      </c>
      <c r="E119" s="20">
        <v>-5942.83</v>
      </c>
      <c r="F119" s="8">
        <v>-2118</v>
      </c>
      <c r="G119" s="8">
        <v>-2600</v>
      </c>
      <c r="H119" s="15">
        <v>-4454.74</v>
      </c>
      <c r="I119" s="8">
        <v>0</v>
      </c>
    </row>
    <row r="121" spans="1:9" x14ac:dyDescent="0.25">
      <c r="A121" s="1" t="s">
        <v>150</v>
      </c>
    </row>
    <row r="122" spans="1:9" x14ac:dyDescent="0.25">
      <c r="A122" s="1" t="s">
        <v>149</v>
      </c>
      <c r="B122" s="2" t="s">
        <v>151</v>
      </c>
      <c r="C122" s="29">
        <f>C12+C118+C119</f>
        <v>1378637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8"/>
  <sheetViews>
    <sheetView topLeftCell="A7" workbookViewId="0">
      <selection activeCell="C10" sqref="C10:I10"/>
    </sheetView>
  </sheetViews>
  <sheetFormatPr baseColWidth="10" defaultColWidth="8.85546875" defaultRowHeight="11.45" customHeight="1" x14ac:dyDescent="0.25"/>
  <cols>
    <col min="1" max="1" width="29.85546875" customWidth="1"/>
    <col min="2" max="9" width="10" customWidth="1"/>
  </cols>
  <sheetData>
    <row r="1" spans="1:9" ht="15" x14ac:dyDescent="0.25">
      <c r="A1" s="3" t="s">
        <v>152</v>
      </c>
    </row>
    <row r="2" spans="1:9" ht="15" x14ac:dyDescent="0.25">
      <c r="A2" s="3" t="s">
        <v>146</v>
      </c>
      <c r="B2" s="1" t="s">
        <v>153</v>
      </c>
    </row>
    <row r="3" spans="1:9" ht="15" x14ac:dyDescent="0.25">
      <c r="A3" s="3" t="s">
        <v>147</v>
      </c>
      <c r="B3" s="3" t="s">
        <v>6</v>
      </c>
    </row>
    <row r="4" spans="1:9" ht="15" x14ac:dyDescent="0.25"/>
    <row r="5" spans="1:9" ht="15" x14ac:dyDescent="0.25">
      <c r="A5" s="1" t="s">
        <v>12</v>
      </c>
      <c r="C5" s="3" t="s">
        <v>18</v>
      </c>
    </row>
    <row r="6" spans="1:9" ht="15" x14ac:dyDescent="0.25">
      <c r="A6" s="1" t="s">
        <v>13</v>
      </c>
      <c r="C6" s="3" t="s">
        <v>19</v>
      </c>
    </row>
    <row r="7" spans="1:9" ht="15" x14ac:dyDescent="0.25">
      <c r="A7" s="1" t="s">
        <v>14</v>
      </c>
      <c r="C7" s="3" t="s">
        <v>20</v>
      </c>
    </row>
    <row r="8" spans="1:9" ht="15" x14ac:dyDescent="0.25">
      <c r="A8" s="1" t="s">
        <v>154</v>
      </c>
      <c r="C8" s="3" t="s">
        <v>155</v>
      </c>
    </row>
    <row r="9" spans="1:9" ht="15" x14ac:dyDescent="0.25">
      <c r="A9" s="1" t="s">
        <v>16</v>
      </c>
      <c r="C9" s="3" t="s">
        <v>22</v>
      </c>
    </row>
    <row r="10" spans="1:9" ht="15" x14ac:dyDescent="0.25">
      <c r="B10" s="29">
        <f>B12+B116-importation!B12-importation!B118+importation!B119</f>
        <v>7714.2000000000116</v>
      </c>
      <c r="C10" s="29">
        <f>C12+C116-importation!C12-importation!C118+importation!C119</f>
        <v>184913</v>
      </c>
      <c r="D10" s="29">
        <f>D12+D116-importation!D12-importation!D118+importation!D119</f>
        <v>6866</v>
      </c>
      <c r="E10" s="29">
        <f>E12+E116-importation!E12-importation!E118+importation!E119</f>
        <v>-36350.630000000048</v>
      </c>
      <c r="F10" s="29">
        <f>F12+F116-importation!F12-importation!F118+importation!F119</f>
        <v>35492.000000000095</v>
      </c>
      <c r="G10" s="29">
        <f>G12+G116-importation!G12-importation!G118+importation!G119</f>
        <v>84283</v>
      </c>
      <c r="H10" s="29">
        <f>H12+H116-importation!H12-importation!H118+importation!H119</f>
        <v>14663.200000000006</v>
      </c>
      <c r="I10" s="29">
        <f>I12+I116-importation!I12-importation!I118+importation!I119</f>
        <v>23274.439999999984</v>
      </c>
    </row>
    <row r="11" spans="1:9" ht="15" x14ac:dyDescent="0.25">
      <c r="A11" s="5" t="s">
        <v>148</v>
      </c>
      <c r="B11" s="4" t="s">
        <v>137</v>
      </c>
      <c r="C11" s="4" t="s">
        <v>138</v>
      </c>
      <c r="D11" s="4" t="s">
        <v>139</v>
      </c>
      <c r="E11" s="4" t="s">
        <v>140</v>
      </c>
      <c r="F11" s="4" t="s">
        <v>141</v>
      </c>
      <c r="G11" s="4" t="s">
        <v>142</v>
      </c>
      <c r="H11" s="4" t="s">
        <v>143</v>
      </c>
      <c r="I11" s="4" t="s">
        <v>144</v>
      </c>
    </row>
    <row r="12" spans="1:9" ht="15" x14ac:dyDescent="0.25">
      <c r="A12" s="6" t="s">
        <v>20</v>
      </c>
      <c r="B12" s="14">
        <v>449624.6</v>
      </c>
      <c r="C12" s="7">
        <v>1557898</v>
      </c>
      <c r="D12" s="7">
        <v>397212</v>
      </c>
      <c r="E12" s="14">
        <v>756181.13</v>
      </c>
      <c r="F12" s="14">
        <v>555188.9</v>
      </c>
      <c r="G12" s="7">
        <v>762575</v>
      </c>
      <c r="H12" s="14">
        <v>332675.82</v>
      </c>
      <c r="I12" s="14">
        <v>249297.59</v>
      </c>
    </row>
    <row r="13" spans="1:9" ht="15" x14ac:dyDescent="0.25">
      <c r="A13" s="6" t="s">
        <v>29</v>
      </c>
      <c r="B13" s="15">
        <v>5318.9</v>
      </c>
      <c r="C13" s="8">
        <v>9493</v>
      </c>
      <c r="D13" s="8">
        <v>20632</v>
      </c>
      <c r="E13" s="8">
        <v>15983</v>
      </c>
      <c r="F13" s="15">
        <v>8146.4</v>
      </c>
      <c r="G13" s="8">
        <v>30453</v>
      </c>
      <c r="H13" s="15">
        <v>5201.16</v>
      </c>
      <c r="I13" s="15">
        <v>584.34</v>
      </c>
    </row>
    <row r="14" spans="1:9" ht="15" x14ac:dyDescent="0.25">
      <c r="A14" s="6" t="s">
        <v>30</v>
      </c>
      <c r="B14" s="14">
        <v>278.3</v>
      </c>
      <c r="C14" s="7">
        <v>989</v>
      </c>
      <c r="D14" s="7">
        <v>228</v>
      </c>
      <c r="E14" s="7">
        <v>511</v>
      </c>
      <c r="F14" s="14">
        <v>232.2</v>
      </c>
      <c r="G14" s="7">
        <v>824</v>
      </c>
      <c r="H14" s="14">
        <v>370.39</v>
      </c>
      <c r="I14" s="14">
        <v>359.93</v>
      </c>
    </row>
    <row r="15" spans="1:9" ht="15" x14ac:dyDescent="0.25">
      <c r="A15" s="6" t="s">
        <v>31</v>
      </c>
      <c r="B15" s="15">
        <v>76.900000000000006</v>
      </c>
      <c r="C15" s="8">
        <v>167</v>
      </c>
      <c r="D15" s="8">
        <v>854</v>
      </c>
      <c r="E15" s="8">
        <v>883</v>
      </c>
      <c r="F15" s="15">
        <v>288.7</v>
      </c>
      <c r="G15" s="8">
        <v>937</v>
      </c>
      <c r="H15" s="15">
        <v>42.18</v>
      </c>
      <c r="I15" s="15">
        <v>3097.82</v>
      </c>
    </row>
    <row r="16" spans="1:9" ht="15" x14ac:dyDescent="0.25">
      <c r="A16" s="6" t="s">
        <v>32</v>
      </c>
      <c r="B16" s="14">
        <v>7713.4</v>
      </c>
      <c r="C16" s="7">
        <v>14196</v>
      </c>
      <c r="D16" s="7">
        <v>4016</v>
      </c>
      <c r="E16" s="7">
        <v>7707</v>
      </c>
      <c r="F16" s="14">
        <v>1674.4</v>
      </c>
      <c r="G16" s="7">
        <v>33081</v>
      </c>
      <c r="H16" s="14">
        <v>1105.51</v>
      </c>
      <c r="I16" s="14">
        <v>4958.66</v>
      </c>
    </row>
    <row r="17" spans="1:9" ht="15" x14ac:dyDescent="0.25">
      <c r="A17" s="6" t="s">
        <v>33</v>
      </c>
      <c r="B17" s="15">
        <v>113.4</v>
      </c>
      <c r="C17" s="8" t="s">
        <v>149</v>
      </c>
      <c r="D17" s="8" t="s">
        <v>149</v>
      </c>
      <c r="E17" s="8">
        <v>107</v>
      </c>
      <c r="F17" s="8" t="s">
        <v>149</v>
      </c>
      <c r="G17" s="8" t="s">
        <v>149</v>
      </c>
      <c r="H17" s="8" t="s">
        <v>149</v>
      </c>
      <c r="I17" s="8" t="s">
        <v>149</v>
      </c>
    </row>
    <row r="18" spans="1:9" ht="15" x14ac:dyDescent="0.25">
      <c r="A18" s="6" t="s">
        <v>34</v>
      </c>
      <c r="B18" s="14">
        <v>49.2</v>
      </c>
      <c r="C18" s="7" t="s">
        <v>149</v>
      </c>
      <c r="D18" s="7" t="s">
        <v>149</v>
      </c>
      <c r="E18" s="7">
        <v>6831</v>
      </c>
      <c r="F18" s="7" t="s">
        <v>149</v>
      </c>
      <c r="G18" s="7" t="s">
        <v>149</v>
      </c>
      <c r="H18" s="7" t="s">
        <v>149</v>
      </c>
      <c r="I18" s="7" t="s">
        <v>149</v>
      </c>
    </row>
    <row r="19" spans="1:9" ht="15" x14ac:dyDescent="0.25">
      <c r="A19" s="6" t="s">
        <v>35</v>
      </c>
      <c r="B19" s="15">
        <v>390.6</v>
      </c>
      <c r="C19" s="8" t="s">
        <v>149</v>
      </c>
      <c r="D19" s="8" t="s">
        <v>149</v>
      </c>
      <c r="E19" s="8">
        <v>200</v>
      </c>
      <c r="F19" s="8" t="s">
        <v>149</v>
      </c>
      <c r="G19" s="8" t="s">
        <v>149</v>
      </c>
      <c r="H19" s="8" t="s">
        <v>149</v>
      </c>
      <c r="I19" s="8" t="s">
        <v>149</v>
      </c>
    </row>
    <row r="20" spans="1:9" ht="15" x14ac:dyDescent="0.25">
      <c r="A20" s="6" t="s">
        <v>36</v>
      </c>
      <c r="B20" s="14">
        <v>7160.2</v>
      </c>
      <c r="C20" s="7" t="s">
        <v>149</v>
      </c>
      <c r="D20" s="7" t="s">
        <v>149</v>
      </c>
      <c r="E20" s="7">
        <v>569</v>
      </c>
      <c r="F20" s="7" t="s">
        <v>149</v>
      </c>
      <c r="G20" s="7" t="s">
        <v>149</v>
      </c>
      <c r="H20" s="7" t="s">
        <v>149</v>
      </c>
      <c r="I20" s="7" t="s">
        <v>149</v>
      </c>
    </row>
    <row r="21" spans="1:9" ht="15" x14ac:dyDescent="0.25">
      <c r="A21" s="6" t="s">
        <v>37</v>
      </c>
      <c r="B21" s="8">
        <v>0</v>
      </c>
      <c r="C21" s="8" t="s">
        <v>149</v>
      </c>
      <c r="D21" s="8" t="s">
        <v>149</v>
      </c>
      <c r="E21" s="8">
        <v>0</v>
      </c>
      <c r="F21" s="8" t="s">
        <v>149</v>
      </c>
      <c r="G21" s="8" t="s">
        <v>149</v>
      </c>
      <c r="H21" s="8" t="s">
        <v>149</v>
      </c>
      <c r="I21" s="8" t="s">
        <v>149</v>
      </c>
    </row>
    <row r="22" spans="1:9" ht="15" x14ac:dyDescent="0.25">
      <c r="A22" s="6" t="s">
        <v>38</v>
      </c>
      <c r="B22" s="14">
        <v>32822.400000000001</v>
      </c>
      <c r="C22" s="7">
        <v>59630</v>
      </c>
      <c r="D22" s="7">
        <v>39765</v>
      </c>
      <c r="E22" s="7">
        <v>54366</v>
      </c>
      <c r="F22" s="14">
        <v>43181.7</v>
      </c>
      <c r="G22" s="7">
        <v>81822</v>
      </c>
      <c r="H22" s="14">
        <v>32001.02</v>
      </c>
      <c r="I22" s="14">
        <v>7102.74</v>
      </c>
    </row>
    <row r="23" spans="1:9" ht="15" x14ac:dyDescent="0.25">
      <c r="A23" s="6" t="s">
        <v>39</v>
      </c>
      <c r="B23" s="15">
        <v>28254.9</v>
      </c>
      <c r="C23" s="8" t="s">
        <v>149</v>
      </c>
      <c r="D23" s="8" t="s">
        <v>149</v>
      </c>
      <c r="E23" s="8">
        <v>35235</v>
      </c>
      <c r="F23" s="8" t="s">
        <v>149</v>
      </c>
      <c r="G23" s="8" t="s">
        <v>149</v>
      </c>
      <c r="H23" s="8" t="s">
        <v>149</v>
      </c>
      <c r="I23" s="8" t="s">
        <v>149</v>
      </c>
    </row>
    <row r="24" spans="1:9" ht="15" x14ac:dyDescent="0.25">
      <c r="A24" s="6" t="s">
        <v>40</v>
      </c>
      <c r="B24" s="14">
        <v>3881.3</v>
      </c>
      <c r="C24" s="7" t="s">
        <v>149</v>
      </c>
      <c r="D24" s="7" t="s">
        <v>149</v>
      </c>
      <c r="E24" s="7">
        <v>18905</v>
      </c>
      <c r="F24" s="7" t="s">
        <v>149</v>
      </c>
      <c r="G24" s="7" t="s">
        <v>149</v>
      </c>
      <c r="H24" s="7" t="s">
        <v>149</v>
      </c>
      <c r="I24" s="7" t="s">
        <v>149</v>
      </c>
    </row>
    <row r="25" spans="1:9" ht="15" x14ac:dyDescent="0.25">
      <c r="A25" s="6" t="s">
        <v>41</v>
      </c>
      <c r="B25" s="15">
        <v>686.2</v>
      </c>
      <c r="C25" s="8" t="s">
        <v>149</v>
      </c>
      <c r="D25" s="8" t="s">
        <v>149</v>
      </c>
      <c r="E25" s="8">
        <v>226</v>
      </c>
      <c r="F25" s="8" t="s">
        <v>149</v>
      </c>
      <c r="G25" s="8" t="s">
        <v>149</v>
      </c>
      <c r="H25" s="8" t="s">
        <v>149</v>
      </c>
      <c r="I25" s="8" t="s">
        <v>149</v>
      </c>
    </row>
    <row r="26" spans="1:9" ht="15" x14ac:dyDescent="0.25">
      <c r="A26" s="6" t="s">
        <v>42</v>
      </c>
      <c r="B26" s="14">
        <v>7251.4</v>
      </c>
      <c r="C26" s="7">
        <v>36814</v>
      </c>
      <c r="D26" s="7">
        <v>23325</v>
      </c>
      <c r="E26" s="7">
        <v>29678</v>
      </c>
      <c r="F26" s="14">
        <v>55702.9</v>
      </c>
      <c r="G26" s="7">
        <v>21435</v>
      </c>
      <c r="H26" s="14">
        <v>14391.93</v>
      </c>
      <c r="I26" s="14">
        <v>9556.2999999999993</v>
      </c>
    </row>
    <row r="27" spans="1:9" ht="15" x14ac:dyDescent="0.25">
      <c r="A27" s="6" t="s">
        <v>43</v>
      </c>
      <c r="B27" s="15">
        <v>3895.5</v>
      </c>
      <c r="C27" s="8" t="s">
        <v>149</v>
      </c>
      <c r="D27" s="8" t="s">
        <v>149</v>
      </c>
      <c r="E27" s="8">
        <v>4191</v>
      </c>
      <c r="F27" s="8" t="s">
        <v>149</v>
      </c>
      <c r="G27" s="8" t="s">
        <v>149</v>
      </c>
      <c r="H27" s="8" t="s">
        <v>149</v>
      </c>
      <c r="I27" s="8" t="s">
        <v>149</v>
      </c>
    </row>
    <row r="28" spans="1:9" ht="15" x14ac:dyDescent="0.25">
      <c r="A28" s="6" t="s">
        <v>44</v>
      </c>
      <c r="B28" s="14">
        <v>2434.1</v>
      </c>
      <c r="C28" s="7" t="s">
        <v>149</v>
      </c>
      <c r="D28" s="7" t="s">
        <v>149</v>
      </c>
      <c r="E28" s="7">
        <v>11535</v>
      </c>
      <c r="F28" s="7" t="s">
        <v>149</v>
      </c>
      <c r="G28" s="7" t="s">
        <v>149</v>
      </c>
      <c r="H28" s="7" t="s">
        <v>149</v>
      </c>
      <c r="I28" s="7" t="s">
        <v>149</v>
      </c>
    </row>
    <row r="29" spans="1:9" ht="15" x14ac:dyDescent="0.25">
      <c r="A29" s="6" t="s">
        <v>45</v>
      </c>
      <c r="B29" s="15">
        <v>921.8</v>
      </c>
      <c r="C29" s="8" t="s">
        <v>149</v>
      </c>
      <c r="D29" s="8" t="s">
        <v>149</v>
      </c>
      <c r="E29" s="8">
        <v>13952</v>
      </c>
      <c r="F29" s="8" t="s">
        <v>149</v>
      </c>
      <c r="G29" s="8" t="s">
        <v>149</v>
      </c>
      <c r="H29" s="8" t="s">
        <v>149</v>
      </c>
      <c r="I29" s="8" t="s">
        <v>149</v>
      </c>
    </row>
    <row r="30" spans="1:9" ht="15" x14ac:dyDescent="0.25">
      <c r="A30" s="6" t="s">
        <v>46</v>
      </c>
      <c r="B30" s="14">
        <v>2623.4</v>
      </c>
      <c r="C30" s="7">
        <v>9523</v>
      </c>
      <c r="D30" s="7">
        <v>2201</v>
      </c>
      <c r="E30" s="7">
        <v>2601</v>
      </c>
      <c r="F30" s="14">
        <v>2336.3000000000002</v>
      </c>
      <c r="G30" s="7">
        <v>1931</v>
      </c>
      <c r="H30" s="14">
        <v>5973.74</v>
      </c>
      <c r="I30" s="14">
        <v>5689.94</v>
      </c>
    </row>
    <row r="31" spans="1:9" ht="15" x14ac:dyDescent="0.25">
      <c r="A31" s="6" t="s">
        <v>47</v>
      </c>
      <c r="B31" s="15">
        <v>3170.1</v>
      </c>
      <c r="C31" s="8">
        <v>17317</v>
      </c>
      <c r="D31" s="8">
        <v>5249</v>
      </c>
      <c r="E31" s="8">
        <v>6762</v>
      </c>
      <c r="F31" s="15">
        <v>7429.7</v>
      </c>
      <c r="G31" s="8">
        <v>8445</v>
      </c>
      <c r="H31" s="15">
        <v>6631.06</v>
      </c>
      <c r="I31" s="15">
        <v>11127.29</v>
      </c>
    </row>
    <row r="32" spans="1:9" ht="15" x14ac:dyDescent="0.25">
      <c r="A32" s="6" t="s">
        <v>48</v>
      </c>
      <c r="B32" s="7">
        <v>266</v>
      </c>
      <c r="C32" s="7">
        <v>1210</v>
      </c>
      <c r="D32" s="7">
        <v>41</v>
      </c>
      <c r="E32" s="7">
        <v>12</v>
      </c>
      <c r="F32" s="14">
        <v>38.6</v>
      </c>
      <c r="G32" s="7">
        <v>14</v>
      </c>
      <c r="H32" s="14">
        <v>104.35</v>
      </c>
      <c r="I32" s="14">
        <v>2.46</v>
      </c>
    </row>
    <row r="33" spans="1:9" ht="15" x14ac:dyDescent="0.25">
      <c r="A33" s="6" t="s">
        <v>49</v>
      </c>
      <c r="B33" s="15">
        <v>15696.1</v>
      </c>
      <c r="C33" s="8">
        <v>13806</v>
      </c>
      <c r="D33" s="8">
        <v>15433</v>
      </c>
      <c r="E33" s="8">
        <v>10334</v>
      </c>
      <c r="F33" s="15">
        <v>14216.7</v>
      </c>
      <c r="G33" s="8">
        <v>36281</v>
      </c>
      <c r="H33" s="15">
        <v>3919.6</v>
      </c>
      <c r="I33" s="15">
        <v>8685.26</v>
      </c>
    </row>
    <row r="34" spans="1:9" ht="15" x14ac:dyDescent="0.25">
      <c r="A34" s="6" t="s">
        <v>50</v>
      </c>
      <c r="B34" s="14">
        <v>56080.7</v>
      </c>
      <c r="C34" s="7">
        <v>127406</v>
      </c>
      <c r="D34" s="7">
        <v>32732</v>
      </c>
      <c r="E34" s="7">
        <v>70624</v>
      </c>
      <c r="F34" s="14">
        <v>35951.9</v>
      </c>
      <c r="G34" s="7">
        <v>81764</v>
      </c>
      <c r="H34" s="14">
        <v>19646.39</v>
      </c>
      <c r="I34" s="14">
        <v>10769.33</v>
      </c>
    </row>
    <row r="35" spans="1:9" ht="15" x14ac:dyDescent="0.25">
      <c r="A35" s="6" t="s">
        <v>51</v>
      </c>
      <c r="B35" s="15">
        <v>76026.899999999994</v>
      </c>
      <c r="C35" s="8">
        <v>63497</v>
      </c>
      <c r="D35" s="8">
        <v>21127</v>
      </c>
      <c r="E35" s="8">
        <v>37468</v>
      </c>
      <c r="F35" s="15">
        <v>13803.5</v>
      </c>
      <c r="G35" s="8">
        <v>27009</v>
      </c>
      <c r="H35" s="15">
        <v>3307.44</v>
      </c>
      <c r="I35" s="15">
        <v>13004.39</v>
      </c>
    </row>
    <row r="36" spans="1:9" ht="15" x14ac:dyDescent="0.25">
      <c r="A36" s="6" t="s">
        <v>52</v>
      </c>
      <c r="B36" s="7">
        <v>9722</v>
      </c>
      <c r="C36" s="7">
        <v>49551</v>
      </c>
      <c r="D36" s="7">
        <v>10487</v>
      </c>
      <c r="E36" s="7">
        <v>16295</v>
      </c>
      <c r="F36" s="14">
        <v>19449.5</v>
      </c>
      <c r="G36" s="7">
        <v>13137</v>
      </c>
      <c r="H36" s="14">
        <v>16547.86</v>
      </c>
      <c r="I36" s="14">
        <v>4187.75</v>
      </c>
    </row>
    <row r="37" spans="1:9" ht="15" x14ac:dyDescent="0.25">
      <c r="A37" s="6" t="s">
        <v>53</v>
      </c>
      <c r="B37" s="15">
        <v>3881.4</v>
      </c>
      <c r="C37" s="8">
        <v>17142</v>
      </c>
      <c r="D37" s="8">
        <v>9237</v>
      </c>
      <c r="E37" s="8">
        <v>5539</v>
      </c>
      <c r="F37" s="15">
        <v>11875.3</v>
      </c>
      <c r="G37" s="8">
        <v>3790</v>
      </c>
      <c r="H37" s="15">
        <v>5762.06</v>
      </c>
      <c r="I37" s="15">
        <v>1008.53</v>
      </c>
    </row>
    <row r="38" spans="1:9" ht="15" x14ac:dyDescent="0.25">
      <c r="A38" s="6" t="s">
        <v>54</v>
      </c>
      <c r="B38" s="14">
        <v>24983.4</v>
      </c>
      <c r="C38" s="7">
        <v>62397</v>
      </c>
      <c r="D38" s="7">
        <v>19244</v>
      </c>
      <c r="E38" s="7">
        <v>22676</v>
      </c>
      <c r="F38" s="14">
        <v>36317.699999999997</v>
      </c>
      <c r="G38" s="7">
        <v>16935</v>
      </c>
      <c r="H38" s="14">
        <v>16319.31</v>
      </c>
      <c r="I38" s="14">
        <v>11848.72</v>
      </c>
    </row>
    <row r="39" spans="1:9" ht="15" x14ac:dyDescent="0.25">
      <c r="A39" s="6" t="s">
        <v>55</v>
      </c>
      <c r="B39" s="15">
        <v>6159.4</v>
      </c>
      <c r="C39" s="8">
        <v>45368</v>
      </c>
      <c r="D39" s="8">
        <v>10535</v>
      </c>
      <c r="E39" s="8">
        <v>12404</v>
      </c>
      <c r="F39" s="15">
        <v>22665.1</v>
      </c>
      <c r="G39" s="8">
        <v>11433</v>
      </c>
      <c r="H39" s="15">
        <v>13051.06</v>
      </c>
      <c r="I39" s="15">
        <v>5116.4399999999996</v>
      </c>
    </row>
    <row r="40" spans="1:9" ht="15" x14ac:dyDescent="0.25">
      <c r="A40" s="6" t="s">
        <v>56</v>
      </c>
      <c r="B40" s="14">
        <v>9733.5</v>
      </c>
      <c r="C40" s="7">
        <v>104449</v>
      </c>
      <c r="D40" s="7">
        <v>8019</v>
      </c>
      <c r="E40" s="7">
        <v>30269</v>
      </c>
      <c r="F40" s="14">
        <v>16008.1</v>
      </c>
      <c r="G40" s="7">
        <v>58627</v>
      </c>
      <c r="H40" s="14">
        <v>21608.84</v>
      </c>
      <c r="I40" s="14">
        <v>14455.33</v>
      </c>
    </row>
    <row r="41" spans="1:9" ht="15" x14ac:dyDescent="0.25">
      <c r="A41" s="6" t="s">
        <v>57</v>
      </c>
      <c r="B41" s="15">
        <v>5619.1</v>
      </c>
      <c r="C41" s="8">
        <v>91887</v>
      </c>
      <c r="D41" s="8">
        <v>13528</v>
      </c>
      <c r="E41" s="8">
        <v>21926</v>
      </c>
      <c r="F41" s="15">
        <v>27023.3</v>
      </c>
      <c r="G41" s="8">
        <v>20018</v>
      </c>
      <c r="H41" s="15">
        <v>27702.53</v>
      </c>
      <c r="I41" s="15">
        <v>8618.24</v>
      </c>
    </row>
    <row r="42" spans="1:9" ht="15" x14ac:dyDescent="0.25">
      <c r="A42" s="6" t="s">
        <v>58</v>
      </c>
      <c r="B42" s="14">
        <v>16748.099999999999</v>
      </c>
      <c r="C42" s="7">
        <v>190571</v>
      </c>
      <c r="D42" s="7">
        <v>16851</v>
      </c>
      <c r="E42" s="7">
        <v>39338</v>
      </c>
      <c r="F42" s="14">
        <v>86000.7</v>
      </c>
      <c r="G42" s="7">
        <v>53659</v>
      </c>
      <c r="H42" s="14">
        <v>20087.13</v>
      </c>
      <c r="I42" s="14">
        <v>20568.96</v>
      </c>
    </row>
    <row r="43" spans="1:9" ht="15" x14ac:dyDescent="0.25">
      <c r="A43" s="6" t="s">
        <v>59</v>
      </c>
      <c r="B43" s="15">
        <v>35084.400000000001</v>
      </c>
      <c r="C43" s="8">
        <v>223312</v>
      </c>
      <c r="D43" s="8">
        <v>46454</v>
      </c>
      <c r="E43" s="8">
        <v>47913</v>
      </c>
      <c r="F43" s="15">
        <v>37771.1</v>
      </c>
      <c r="G43" s="8">
        <v>17560</v>
      </c>
      <c r="H43" s="15">
        <v>29480.46</v>
      </c>
      <c r="I43" s="15">
        <v>29851.97</v>
      </c>
    </row>
    <row r="44" spans="1:9" ht="15" x14ac:dyDescent="0.25">
      <c r="A44" s="6" t="s">
        <v>60</v>
      </c>
      <c r="B44" s="7">
        <v>2228</v>
      </c>
      <c r="C44" s="7">
        <v>34422</v>
      </c>
      <c r="D44" s="7">
        <v>8912</v>
      </c>
      <c r="E44" s="7">
        <v>65543</v>
      </c>
      <c r="F44" s="14">
        <v>17284.2</v>
      </c>
      <c r="G44" s="7">
        <v>10812</v>
      </c>
      <c r="H44" s="14">
        <v>6050.88</v>
      </c>
      <c r="I44" s="14">
        <v>1652.89</v>
      </c>
    </row>
    <row r="45" spans="1:9" ht="15" x14ac:dyDescent="0.25">
      <c r="A45" s="6" t="s">
        <v>61</v>
      </c>
      <c r="B45" s="8">
        <v>12723</v>
      </c>
      <c r="C45" s="8">
        <v>40023</v>
      </c>
      <c r="D45" s="8">
        <v>7077</v>
      </c>
      <c r="E45" s="8">
        <v>18033</v>
      </c>
      <c r="F45" s="15">
        <v>30504.799999999999</v>
      </c>
      <c r="G45" s="8">
        <v>28469</v>
      </c>
      <c r="H45" s="15">
        <v>17714.150000000001</v>
      </c>
      <c r="I45" s="15">
        <v>4829.3500000000004</v>
      </c>
    </row>
    <row r="46" spans="1:9" ht="15" x14ac:dyDescent="0.25">
      <c r="A46" s="6" t="s">
        <v>62</v>
      </c>
      <c r="B46" s="14">
        <v>1167.4000000000001</v>
      </c>
      <c r="C46" s="7" t="s">
        <v>149</v>
      </c>
      <c r="D46" s="7" t="s">
        <v>149</v>
      </c>
      <c r="E46" s="7">
        <v>2255</v>
      </c>
      <c r="F46" s="7" t="s">
        <v>149</v>
      </c>
      <c r="G46" s="7" t="s">
        <v>149</v>
      </c>
      <c r="H46" s="7" t="s">
        <v>149</v>
      </c>
      <c r="I46" s="7" t="s">
        <v>149</v>
      </c>
    </row>
    <row r="47" spans="1:9" ht="15" x14ac:dyDescent="0.25">
      <c r="A47" s="6" t="s">
        <v>63</v>
      </c>
      <c r="B47" s="15">
        <v>11555.6</v>
      </c>
      <c r="C47" s="8" t="s">
        <v>149</v>
      </c>
      <c r="D47" s="8" t="s">
        <v>149</v>
      </c>
      <c r="E47" s="8">
        <v>15778</v>
      </c>
      <c r="F47" s="8" t="s">
        <v>149</v>
      </c>
      <c r="G47" s="8" t="s">
        <v>149</v>
      </c>
      <c r="H47" s="8" t="s">
        <v>149</v>
      </c>
      <c r="I47" s="8" t="s">
        <v>149</v>
      </c>
    </row>
    <row r="48" spans="1:9" ht="15" x14ac:dyDescent="0.25">
      <c r="A48" s="6" t="s">
        <v>64</v>
      </c>
      <c r="B48" s="14">
        <v>803.3</v>
      </c>
      <c r="C48" s="7">
        <v>6658</v>
      </c>
      <c r="D48" s="7">
        <v>1073</v>
      </c>
      <c r="E48" s="7">
        <v>8841</v>
      </c>
      <c r="F48" s="14">
        <v>340.4</v>
      </c>
      <c r="G48" s="7">
        <v>4066</v>
      </c>
      <c r="H48" s="14">
        <v>961.48</v>
      </c>
      <c r="I48" s="14">
        <v>360.42</v>
      </c>
    </row>
    <row r="49" spans="1:9" ht="15" x14ac:dyDescent="0.25">
      <c r="A49" s="6" t="s">
        <v>65</v>
      </c>
      <c r="B49" s="15">
        <v>4391.1000000000004</v>
      </c>
      <c r="C49" s="8">
        <v>8647</v>
      </c>
      <c r="D49" s="8">
        <v>3123</v>
      </c>
      <c r="E49" s="8">
        <v>8148</v>
      </c>
      <c r="F49" s="15">
        <v>737.9</v>
      </c>
      <c r="G49" s="8">
        <v>1532</v>
      </c>
      <c r="H49" s="15">
        <v>1029.04</v>
      </c>
      <c r="I49" s="15">
        <v>2853.4</v>
      </c>
    </row>
    <row r="50" spans="1:9" ht="15" x14ac:dyDescent="0.25">
      <c r="A50" s="6" t="s">
        <v>66</v>
      </c>
      <c r="B50" s="7">
        <v>0</v>
      </c>
      <c r="C50" s="7">
        <v>0</v>
      </c>
      <c r="D50" s="7">
        <v>71</v>
      </c>
      <c r="E50" s="7">
        <v>0</v>
      </c>
      <c r="F50" s="14">
        <v>0.3</v>
      </c>
      <c r="G50" s="7">
        <v>0</v>
      </c>
      <c r="H50" s="7">
        <v>0</v>
      </c>
      <c r="I50" s="7">
        <v>0</v>
      </c>
    </row>
    <row r="51" spans="1:9" ht="15" x14ac:dyDescent="0.25">
      <c r="A51" s="6" t="s">
        <v>67</v>
      </c>
      <c r="B51" s="15">
        <v>4334.5</v>
      </c>
      <c r="C51" s="8">
        <v>13786</v>
      </c>
      <c r="D51" s="8">
        <v>2199</v>
      </c>
      <c r="E51" s="8">
        <v>6260</v>
      </c>
      <c r="F51" s="15">
        <v>2282.4</v>
      </c>
      <c r="G51" s="8">
        <v>6588</v>
      </c>
      <c r="H51" s="15">
        <v>3250.66</v>
      </c>
      <c r="I51" s="15">
        <v>1638.79</v>
      </c>
    </row>
    <row r="52" spans="1:9" ht="15" x14ac:dyDescent="0.25">
      <c r="A52" s="6" t="s">
        <v>68</v>
      </c>
      <c r="B52" s="7">
        <v>2</v>
      </c>
      <c r="C52" s="7" t="s">
        <v>149</v>
      </c>
      <c r="D52" s="7" t="s">
        <v>149</v>
      </c>
      <c r="E52" s="7">
        <v>0</v>
      </c>
      <c r="F52" s="7" t="s">
        <v>149</v>
      </c>
      <c r="G52" s="7" t="s">
        <v>149</v>
      </c>
      <c r="H52" s="7" t="s">
        <v>149</v>
      </c>
      <c r="I52" s="7" t="s">
        <v>149</v>
      </c>
    </row>
    <row r="53" spans="1:9" ht="15" x14ac:dyDescent="0.25">
      <c r="A53" s="6" t="s">
        <v>69</v>
      </c>
      <c r="B53" s="8">
        <v>4319</v>
      </c>
      <c r="C53" s="8" t="s">
        <v>149</v>
      </c>
      <c r="D53" s="8" t="s">
        <v>149</v>
      </c>
      <c r="E53" s="8">
        <v>6260</v>
      </c>
      <c r="F53" s="8" t="s">
        <v>149</v>
      </c>
      <c r="G53" s="8" t="s">
        <v>149</v>
      </c>
      <c r="H53" s="8" t="s">
        <v>149</v>
      </c>
      <c r="I53" s="8" t="s">
        <v>149</v>
      </c>
    </row>
    <row r="54" spans="1:9" ht="15" x14ac:dyDescent="0.25">
      <c r="A54" s="6" t="s">
        <v>70</v>
      </c>
      <c r="B54" s="14">
        <v>13.5</v>
      </c>
      <c r="C54" s="7" t="s">
        <v>149</v>
      </c>
      <c r="D54" s="7" t="s">
        <v>149</v>
      </c>
      <c r="E54" s="7">
        <v>0</v>
      </c>
      <c r="F54" s="7" t="s">
        <v>149</v>
      </c>
      <c r="G54" s="7" t="s">
        <v>149</v>
      </c>
      <c r="H54" s="7" t="s">
        <v>149</v>
      </c>
      <c r="I54" s="7" t="s">
        <v>149</v>
      </c>
    </row>
    <row r="55" spans="1:9" ht="15" x14ac:dyDescent="0.25">
      <c r="A55" s="6" t="s">
        <v>71</v>
      </c>
      <c r="B55" s="15">
        <v>2692.6</v>
      </c>
      <c r="C55" s="8">
        <v>2227</v>
      </c>
      <c r="D55" s="8">
        <v>1000</v>
      </c>
      <c r="E55" s="8">
        <v>959</v>
      </c>
      <c r="F55" s="15">
        <v>240.5</v>
      </c>
      <c r="G55" s="8">
        <v>2733</v>
      </c>
      <c r="H55" s="15">
        <v>4995.41</v>
      </c>
      <c r="I55" s="8">
        <v>0</v>
      </c>
    </row>
    <row r="56" spans="1:9" ht="15" x14ac:dyDescent="0.25">
      <c r="A56" s="6" t="s">
        <v>72</v>
      </c>
      <c r="B56" s="14">
        <v>519.79999999999995</v>
      </c>
      <c r="C56" s="7" t="s">
        <v>149</v>
      </c>
      <c r="D56" s="7" t="s">
        <v>149</v>
      </c>
      <c r="E56" s="7">
        <v>57</v>
      </c>
      <c r="F56" s="7" t="s">
        <v>149</v>
      </c>
      <c r="G56" s="7" t="s">
        <v>149</v>
      </c>
      <c r="H56" s="7" t="s">
        <v>149</v>
      </c>
      <c r="I56" s="7" t="s">
        <v>149</v>
      </c>
    </row>
    <row r="57" spans="1:9" ht="15" x14ac:dyDescent="0.25">
      <c r="A57" s="6" t="s">
        <v>73</v>
      </c>
      <c r="B57" s="15">
        <v>1214.5999999999999</v>
      </c>
      <c r="C57" s="8" t="s">
        <v>149</v>
      </c>
      <c r="D57" s="8" t="s">
        <v>149</v>
      </c>
      <c r="E57" s="8">
        <v>307</v>
      </c>
      <c r="F57" s="8" t="s">
        <v>149</v>
      </c>
      <c r="G57" s="8" t="s">
        <v>149</v>
      </c>
      <c r="H57" s="8" t="s">
        <v>149</v>
      </c>
      <c r="I57" s="8" t="s">
        <v>149</v>
      </c>
    </row>
    <row r="58" spans="1:9" ht="15" x14ac:dyDescent="0.25">
      <c r="A58" s="6" t="s">
        <v>74</v>
      </c>
      <c r="B58" s="14">
        <v>958.2</v>
      </c>
      <c r="C58" s="7" t="s">
        <v>149</v>
      </c>
      <c r="D58" s="7" t="s">
        <v>149</v>
      </c>
      <c r="E58" s="7">
        <v>595</v>
      </c>
      <c r="F58" s="7" t="s">
        <v>149</v>
      </c>
      <c r="G58" s="7" t="s">
        <v>149</v>
      </c>
      <c r="H58" s="7" t="s">
        <v>149</v>
      </c>
      <c r="I58" s="7" t="s">
        <v>149</v>
      </c>
    </row>
    <row r="59" spans="1:9" ht="15" x14ac:dyDescent="0.25">
      <c r="A59" s="6" t="s">
        <v>75</v>
      </c>
      <c r="B59" s="8">
        <v>60</v>
      </c>
      <c r="C59" s="8">
        <v>6010</v>
      </c>
      <c r="D59" s="8">
        <v>338</v>
      </c>
      <c r="E59" s="8">
        <v>0</v>
      </c>
      <c r="F59" s="8">
        <v>432</v>
      </c>
      <c r="G59" s="8">
        <v>0</v>
      </c>
      <c r="H59" s="15">
        <v>410.14</v>
      </c>
      <c r="I59" s="8">
        <v>0</v>
      </c>
    </row>
    <row r="60" spans="1:9" ht="15" x14ac:dyDescent="0.25">
      <c r="A60" s="6" t="s">
        <v>76</v>
      </c>
      <c r="B60" s="14">
        <v>2078.6999999999998</v>
      </c>
      <c r="C60" s="7">
        <v>3299</v>
      </c>
      <c r="D60" s="7">
        <v>2090</v>
      </c>
      <c r="E60" s="7">
        <v>6013</v>
      </c>
      <c r="F60" s="14">
        <v>5473.1</v>
      </c>
      <c r="G60" s="7">
        <v>4402</v>
      </c>
      <c r="H60" s="7">
        <v>0</v>
      </c>
      <c r="I60" s="14">
        <v>533.67999999999995</v>
      </c>
    </row>
    <row r="61" spans="1:9" ht="15" x14ac:dyDescent="0.25">
      <c r="A61" s="6" t="s">
        <v>77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</row>
    <row r="62" spans="1:9" ht="15" x14ac:dyDescent="0.25">
      <c r="A62" s="6" t="s">
        <v>78</v>
      </c>
      <c r="B62" s="14">
        <v>8290.2000000000007</v>
      </c>
      <c r="C62" s="7">
        <v>5108</v>
      </c>
      <c r="D62" s="7">
        <v>7898</v>
      </c>
      <c r="E62" s="14">
        <v>7598.08</v>
      </c>
      <c r="F62" s="7">
        <v>2145</v>
      </c>
      <c r="G62" s="7">
        <v>11037</v>
      </c>
      <c r="H62" s="14">
        <v>15481.67</v>
      </c>
      <c r="I62" s="14">
        <v>808.26</v>
      </c>
    </row>
    <row r="63" spans="1:9" ht="15" x14ac:dyDescent="0.25">
      <c r="A63" s="6" t="s">
        <v>79</v>
      </c>
      <c r="B63" s="15">
        <v>4393.7</v>
      </c>
      <c r="C63" s="8">
        <v>37690</v>
      </c>
      <c r="D63" s="8">
        <v>3078</v>
      </c>
      <c r="E63" s="15">
        <v>33743.5</v>
      </c>
      <c r="F63" s="15">
        <v>2945.3</v>
      </c>
      <c r="G63" s="8">
        <v>8056</v>
      </c>
      <c r="H63" s="8" t="s">
        <v>149</v>
      </c>
      <c r="I63" s="15">
        <v>1160.7</v>
      </c>
    </row>
    <row r="64" spans="1:9" ht="15" x14ac:dyDescent="0.25">
      <c r="A64" s="6" t="s">
        <v>80</v>
      </c>
      <c r="B64" s="14">
        <v>1721.8</v>
      </c>
      <c r="C64" s="7">
        <v>5519</v>
      </c>
      <c r="D64" s="7">
        <v>2465</v>
      </c>
      <c r="E64" s="14">
        <v>5390.25</v>
      </c>
      <c r="F64" s="14">
        <v>602.20000000000005</v>
      </c>
      <c r="G64" s="7">
        <v>4912</v>
      </c>
      <c r="H64" s="7" t="s">
        <v>149</v>
      </c>
      <c r="I64" s="14">
        <v>318.52999999999997</v>
      </c>
    </row>
    <row r="65" spans="1:9" ht="15" x14ac:dyDescent="0.25">
      <c r="A65" s="6" t="s">
        <v>81</v>
      </c>
      <c r="B65" s="15">
        <v>9093.9</v>
      </c>
      <c r="C65" s="8">
        <v>8953</v>
      </c>
      <c r="D65" s="8">
        <v>6141</v>
      </c>
      <c r="E65" s="8">
        <v>14230</v>
      </c>
      <c r="F65" s="15">
        <v>4981.1000000000004</v>
      </c>
      <c r="G65" s="8">
        <v>10198</v>
      </c>
      <c r="H65" s="8" t="s">
        <v>149</v>
      </c>
      <c r="I65" s="15">
        <v>4524.71</v>
      </c>
    </row>
    <row r="66" spans="1:9" ht="15" x14ac:dyDescent="0.25">
      <c r="A66" s="6" t="s">
        <v>82</v>
      </c>
      <c r="B66" s="7">
        <v>1074</v>
      </c>
      <c r="C66" s="7">
        <v>14969</v>
      </c>
      <c r="D66" s="7">
        <v>121</v>
      </c>
      <c r="E66" s="7">
        <v>1557</v>
      </c>
      <c r="F66" s="14">
        <v>688.4</v>
      </c>
      <c r="G66" s="7">
        <v>7185</v>
      </c>
      <c r="H66" s="7" t="s">
        <v>149</v>
      </c>
      <c r="I66" s="14">
        <v>571.82000000000005</v>
      </c>
    </row>
    <row r="67" spans="1:9" ht="15" x14ac:dyDescent="0.25">
      <c r="A67" s="6" t="s">
        <v>83</v>
      </c>
      <c r="B67" s="15">
        <v>404.3</v>
      </c>
      <c r="C67" s="8">
        <v>6687</v>
      </c>
      <c r="D67" s="8">
        <v>3321</v>
      </c>
      <c r="E67" s="8">
        <v>0</v>
      </c>
      <c r="F67" s="8">
        <v>0</v>
      </c>
      <c r="G67" s="8">
        <v>73</v>
      </c>
      <c r="H67" s="15">
        <v>624.54999999999995</v>
      </c>
      <c r="I67" s="8">
        <v>0</v>
      </c>
    </row>
    <row r="68" spans="1:9" ht="15" x14ac:dyDescent="0.25">
      <c r="A68" s="6" t="s">
        <v>84</v>
      </c>
      <c r="B68" s="14">
        <v>327.3</v>
      </c>
      <c r="C68" s="7" t="s">
        <v>149</v>
      </c>
      <c r="D68" s="7" t="s">
        <v>149</v>
      </c>
      <c r="E68" s="7">
        <v>0</v>
      </c>
      <c r="F68" s="7" t="s">
        <v>149</v>
      </c>
      <c r="G68" s="7" t="s">
        <v>149</v>
      </c>
      <c r="H68" s="7" t="s">
        <v>149</v>
      </c>
      <c r="I68" s="7" t="s">
        <v>149</v>
      </c>
    </row>
    <row r="69" spans="1:9" ht="15" x14ac:dyDescent="0.25">
      <c r="A69" s="6" t="s">
        <v>85</v>
      </c>
      <c r="B69" s="8">
        <v>77</v>
      </c>
      <c r="C69" s="8" t="s">
        <v>149</v>
      </c>
      <c r="D69" s="8" t="s">
        <v>149</v>
      </c>
      <c r="E69" s="8">
        <v>0</v>
      </c>
      <c r="F69" s="8" t="s">
        <v>149</v>
      </c>
      <c r="G69" s="8" t="s">
        <v>149</v>
      </c>
      <c r="H69" s="8" t="s">
        <v>149</v>
      </c>
      <c r="I69" s="8" t="s">
        <v>149</v>
      </c>
    </row>
    <row r="70" spans="1:9" ht="15" x14ac:dyDescent="0.25">
      <c r="A70" s="6" t="s">
        <v>86</v>
      </c>
      <c r="B70" s="7">
        <v>1652</v>
      </c>
      <c r="C70" s="7">
        <v>20869</v>
      </c>
      <c r="D70" s="7">
        <v>2746</v>
      </c>
      <c r="E70" s="7">
        <v>1356</v>
      </c>
      <c r="F70" s="14">
        <v>1299.9000000000001</v>
      </c>
      <c r="G70" s="7">
        <v>3438</v>
      </c>
      <c r="H70" s="14">
        <v>958.47</v>
      </c>
      <c r="I70" s="14">
        <v>2372.94</v>
      </c>
    </row>
    <row r="71" spans="1:9" ht="15" x14ac:dyDescent="0.25">
      <c r="A71" s="6" t="s">
        <v>87</v>
      </c>
      <c r="B71" s="15">
        <v>677.6</v>
      </c>
      <c r="C71" s="8">
        <v>3184</v>
      </c>
      <c r="D71" s="8">
        <v>2690</v>
      </c>
      <c r="E71" s="8">
        <v>1823</v>
      </c>
      <c r="F71" s="15">
        <v>882.7</v>
      </c>
      <c r="G71" s="8">
        <v>654</v>
      </c>
      <c r="H71" s="15">
        <v>401.49</v>
      </c>
      <c r="I71" s="15">
        <v>1058.2</v>
      </c>
    </row>
    <row r="72" spans="1:9" ht="15" x14ac:dyDescent="0.25">
      <c r="A72" s="6" t="s">
        <v>88</v>
      </c>
      <c r="B72" s="14">
        <v>385.7</v>
      </c>
      <c r="C72" s="7" t="s">
        <v>149</v>
      </c>
      <c r="D72" s="7" t="s">
        <v>149</v>
      </c>
      <c r="E72" s="7">
        <v>1823</v>
      </c>
      <c r="F72" s="7" t="s">
        <v>149</v>
      </c>
      <c r="G72" s="7" t="s">
        <v>149</v>
      </c>
      <c r="H72" s="7" t="s">
        <v>149</v>
      </c>
      <c r="I72" s="7" t="s">
        <v>149</v>
      </c>
    </row>
    <row r="73" spans="1:9" ht="15" x14ac:dyDescent="0.25">
      <c r="A73" s="6" t="s">
        <v>89</v>
      </c>
      <c r="B73" s="15">
        <v>291.89999999999998</v>
      </c>
      <c r="C73" s="8" t="s">
        <v>149</v>
      </c>
      <c r="D73" s="8" t="s">
        <v>149</v>
      </c>
      <c r="E73" s="8">
        <v>0</v>
      </c>
      <c r="F73" s="8" t="s">
        <v>149</v>
      </c>
      <c r="G73" s="8" t="s">
        <v>149</v>
      </c>
      <c r="H73" s="8" t="s">
        <v>149</v>
      </c>
      <c r="I73" s="8" t="s">
        <v>149</v>
      </c>
    </row>
    <row r="74" spans="1:9" ht="15" x14ac:dyDescent="0.25">
      <c r="A74" s="6" t="s">
        <v>90</v>
      </c>
      <c r="B74" s="14">
        <v>2888.8</v>
      </c>
      <c r="C74" s="7">
        <v>3725</v>
      </c>
      <c r="D74" s="7">
        <v>2467</v>
      </c>
      <c r="E74" s="7">
        <v>3920</v>
      </c>
      <c r="F74" s="7">
        <v>2393</v>
      </c>
      <c r="G74" s="7">
        <v>4353</v>
      </c>
      <c r="H74" s="14">
        <v>1265.48</v>
      </c>
      <c r="I74" s="14">
        <v>2233.1799999999998</v>
      </c>
    </row>
    <row r="75" spans="1:9" ht="15" x14ac:dyDescent="0.25">
      <c r="A75" s="6" t="s">
        <v>91</v>
      </c>
      <c r="B75" s="15">
        <v>8001.5</v>
      </c>
      <c r="C75" s="8">
        <v>25220</v>
      </c>
      <c r="D75" s="8">
        <v>12742</v>
      </c>
      <c r="E75" s="8">
        <v>17922</v>
      </c>
      <c r="F75" s="15">
        <v>4060.7</v>
      </c>
      <c r="G75" s="8">
        <v>13999</v>
      </c>
      <c r="H75" s="15">
        <v>8775.9699999999993</v>
      </c>
      <c r="I75" s="15">
        <v>22576.95</v>
      </c>
    </row>
    <row r="76" spans="1:9" ht="15" x14ac:dyDescent="0.25">
      <c r="A76" s="6" t="s">
        <v>92</v>
      </c>
      <c r="B76" s="14">
        <v>5604.9</v>
      </c>
      <c r="C76" s="7" t="s">
        <v>149</v>
      </c>
      <c r="D76" s="7" t="s">
        <v>149</v>
      </c>
      <c r="E76" s="7">
        <v>17922</v>
      </c>
      <c r="F76" s="7" t="s">
        <v>149</v>
      </c>
      <c r="G76" s="7" t="s">
        <v>149</v>
      </c>
      <c r="H76" s="7" t="s">
        <v>149</v>
      </c>
      <c r="I76" s="7" t="s">
        <v>149</v>
      </c>
    </row>
    <row r="77" spans="1:9" ht="15" x14ac:dyDescent="0.25">
      <c r="A77" s="6" t="s">
        <v>93</v>
      </c>
      <c r="B77" s="15">
        <v>2396.6</v>
      </c>
      <c r="C77" s="8" t="s">
        <v>149</v>
      </c>
      <c r="D77" s="8" t="s">
        <v>149</v>
      </c>
      <c r="E77" s="8">
        <v>0</v>
      </c>
      <c r="F77" s="8" t="s">
        <v>149</v>
      </c>
      <c r="G77" s="8" t="s">
        <v>149</v>
      </c>
      <c r="H77" s="8" t="s">
        <v>149</v>
      </c>
      <c r="I77" s="8" t="s">
        <v>149</v>
      </c>
    </row>
    <row r="78" spans="1:9" ht="15" x14ac:dyDescent="0.25">
      <c r="A78" s="6" t="s">
        <v>94</v>
      </c>
      <c r="B78" s="14">
        <v>3866.5</v>
      </c>
      <c r="C78" s="7">
        <v>23859</v>
      </c>
      <c r="D78" s="7">
        <v>3143</v>
      </c>
      <c r="E78" s="14">
        <v>17975.3</v>
      </c>
      <c r="F78" s="14">
        <v>3881.6</v>
      </c>
      <c r="G78" s="7">
        <v>3581</v>
      </c>
      <c r="H78" s="14">
        <v>976.84</v>
      </c>
      <c r="I78" s="14">
        <v>4042.38</v>
      </c>
    </row>
    <row r="79" spans="1:9" ht="15" x14ac:dyDescent="0.25">
      <c r="A79" s="6" t="s">
        <v>95</v>
      </c>
      <c r="B79" s="8">
        <v>1825</v>
      </c>
      <c r="C79" s="8">
        <v>12116</v>
      </c>
      <c r="D79" s="8">
        <v>1259</v>
      </c>
      <c r="E79" s="8">
        <v>7048</v>
      </c>
      <c r="F79" s="15">
        <v>1101.0999999999999</v>
      </c>
      <c r="G79" s="8">
        <v>1791</v>
      </c>
      <c r="H79" s="15">
        <v>8.4700000000000006</v>
      </c>
      <c r="I79" s="15">
        <v>345.34</v>
      </c>
    </row>
    <row r="80" spans="1:9" ht="15" x14ac:dyDescent="0.25">
      <c r="A80" s="6" t="s">
        <v>96</v>
      </c>
      <c r="B80" s="14">
        <v>8542.7999999999993</v>
      </c>
      <c r="C80" s="7">
        <v>7733</v>
      </c>
      <c r="D80" s="7">
        <v>977</v>
      </c>
      <c r="E80" s="7">
        <v>2056</v>
      </c>
      <c r="F80" s="14">
        <v>3462.9</v>
      </c>
      <c r="G80" s="7">
        <v>6223</v>
      </c>
      <c r="H80" s="14">
        <v>42.45</v>
      </c>
      <c r="I80" s="14">
        <v>280.69</v>
      </c>
    </row>
    <row r="81" spans="1:9" ht="15" x14ac:dyDescent="0.25">
      <c r="A81" s="6" t="s">
        <v>97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15" x14ac:dyDescent="0.25">
      <c r="A82" s="6" t="s">
        <v>98</v>
      </c>
      <c r="B82" s="14">
        <v>552.20000000000005</v>
      </c>
      <c r="C82" s="7">
        <v>1265</v>
      </c>
      <c r="D82" s="7">
        <v>747</v>
      </c>
      <c r="E82" s="7">
        <v>0</v>
      </c>
      <c r="F82" s="14">
        <v>993.3</v>
      </c>
      <c r="G82" s="7">
        <v>13</v>
      </c>
      <c r="H82" s="14">
        <v>1937.71</v>
      </c>
      <c r="I82" s="14">
        <v>2.0699999999999998</v>
      </c>
    </row>
    <row r="83" spans="1:9" ht="15" x14ac:dyDescent="0.25">
      <c r="A83" s="6" t="s">
        <v>99</v>
      </c>
      <c r="B83" s="8">
        <v>25615</v>
      </c>
      <c r="C83" s="8">
        <v>20802</v>
      </c>
      <c r="D83" s="8">
        <v>4924</v>
      </c>
      <c r="E83" s="8">
        <v>22494</v>
      </c>
      <c r="F83" s="15">
        <v>4067.2</v>
      </c>
      <c r="G83" s="8">
        <v>26757</v>
      </c>
      <c r="H83" s="15">
        <v>5320.04</v>
      </c>
      <c r="I83" s="15">
        <v>7796.78</v>
      </c>
    </row>
    <row r="84" spans="1:9" ht="15" x14ac:dyDescent="0.25">
      <c r="A84" s="6" t="s">
        <v>100</v>
      </c>
      <c r="B84" s="14">
        <v>2204.3000000000002</v>
      </c>
      <c r="C84" s="7" t="s">
        <v>149</v>
      </c>
      <c r="D84" s="7" t="s">
        <v>149</v>
      </c>
      <c r="E84" s="7">
        <v>3425</v>
      </c>
      <c r="F84" s="7" t="s">
        <v>149</v>
      </c>
      <c r="G84" s="7" t="s">
        <v>149</v>
      </c>
      <c r="H84" s="7" t="s">
        <v>149</v>
      </c>
      <c r="I84" s="7" t="s">
        <v>149</v>
      </c>
    </row>
    <row r="85" spans="1:9" ht="15" x14ac:dyDescent="0.25">
      <c r="A85" s="6" t="s">
        <v>101</v>
      </c>
      <c r="B85" s="15">
        <v>23410.7</v>
      </c>
      <c r="C85" s="8" t="s">
        <v>149</v>
      </c>
      <c r="D85" s="8" t="s">
        <v>149</v>
      </c>
      <c r="E85" s="8">
        <v>19069</v>
      </c>
      <c r="F85" s="8" t="s">
        <v>149</v>
      </c>
      <c r="G85" s="8" t="s">
        <v>149</v>
      </c>
      <c r="H85" s="8" t="s">
        <v>149</v>
      </c>
      <c r="I85" s="8" t="s">
        <v>149</v>
      </c>
    </row>
    <row r="86" spans="1:9" ht="15" x14ac:dyDescent="0.25">
      <c r="A86" s="6" t="s">
        <v>102</v>
      </c>
      <c r="B86" s="14">
        <v>2295.6</v>
      </c>
      <c r="C86" s="7">
        <v>11822</v>
      </c>
      <c r="D86" s="7">
        <v>4224</v>
      </c>
      <c r="E86" s="7">
        <v>10102</v>
      </c>
      <c r="F86" s="14">
        <v>3296.8</v>
      </c>
      <c r="G86" s="7">
        <v>1644</v>
      </c>
      <c r="H86" s="14">
        <v>2286.1</v>
      </c>
      <c r="I86" s="14">
        <v>2420.14</v>
      </c>
    </row>
    <row r="87" spans="1:9" ht="15" x14ac:dyDescent="0.25">
      <c r="A87" s="6" t="s">
        <v>103</v>
      </c>
      <c r="B87" s="15">
        <v>9202.7000000000007</v>
      </c>
      <c r="C87" s="8">
        <v>21364</v>
      </c>
      <c r="D87" s="8">
        <v>1782</v>
      </c>
      <c r="E87" s="8">
        <v>12183</v>
      </c>
      <c r="F87" s="15">
        <v>4412.3</v>
      </c>
      <c r="G87" s="8">
        <v>3635</v>
      </c>
      <c r="H87" s="15">
        <v>1925.82</v>
      </c>
      <c r="I87" s="15">
        <v>4190.8999999999996</v>
      </c>
    </row>
    <row r="88" spans="1:9" ht="15" x14ac:dyDescent="0.25">
      <c r="A88" s="6" t="s">
        <v>104</v>
      </c>
      <c r="B88" s="14">
        <v>2785.4</v>
      </c>
      <c r="C88" s="7">
        <v>8784</v>
      </c>
      <c r="D88" s="7">
        <v>2356</v>
      </c>
      <c r="E88" s="7">
        <v>7215</v>
      </c>
      <c r="F88" s="14">
        <v>2652.9</v>
      </c>
      <c r="G88" s="7">
        <v>5327</v>
      </c>
      <c r="H88" s="14">
        <v>2379.7199999999998</v>
      </c>
      <c r="I88" s="14">
        <v>2276.5500000000002</v>
      </c>
    </row>
    <row r="89" spans="1:9" ht="15" x14ac:dyDescent="0.25">
      <c r="A89" s="6" t="s">
        <v>105</v>
      </c>
      <c r="B89" s="15">
        <v>389.6</v>
      </c>
      <c r="C89" s="8">
        <v>1963</v>
      </c>
      <c r="D89" s="8">
        <v>1945</v>
      </c>
      <c r="E89" s="8">
        <v>12</v>
      </c>
      <c r="F89" s="8">
        <v>2931</v>
      </c>
      <c r="G89" s="8">
        <v>521</v>
      </c>
      <c r="H89" s="15">
        <v>2107.91</v>
      </c>
      <c r="I89" s="15">
        <v>572.12</v>
      </c>
    </row>
    <row r="90" spans="1:9" ht="15" x14ac:dyDescent="0.25">
      <c r="A90" s="6" t="s">
        <v>106</v>
      </c>
      <c r="B90" s="14">
        <v>382.5</v>
      </c>
      <c r="C90" s="7" t="s">
        <v>149</v>
      </c>
      <c r="D90" s="7" t="s">
        <v>149</v>
      </c>
      <c r="E90" s="7">
        <v>12</v>
      </c>
      <c r="F90" s="7" t="s">
        <v>149</v>
      </c>
      <c r="G90" s="7" t="s">
        <v>149</v>
      </c>
      <c r="H90" s="7" t="s">
        <v>149</v>
      </c>
      <c r="I90" s="7" t="s">
        <v>149</v>
      </c>
    </row>
    <row r="91" spans="1:9" ht="15" x14ac:dyDescent="0.25">
      <c r="A91" s="6" t="s">
        <v>107</v>
      </c>
      <c r="B91" s="15">
        <v>7.1</v>
      </c>
      <c r="C91" s="8" t="s">
        <v>149</v>
      </c>
      <c r="D91" s="8" t="s">
        <v>149</v>
      </c>
      <c r="E91" s="8">
        <v>0</v>
      </c>
      <c r="F91" s="8" t="s">
        <v>149</v>
      </c>
      <c r="G91" s="8" t="s">
        <v>149</v>
      </c>
      <c r="H91" s="8" t="s">
        <v>149</v>
      </c>
      <c r="I91" s="8" t="s">
        <v>149</v>
      </c>
    </row>
    <row r="92" spans="1:9" ht="15" x14ac:dyDescent="0.25">
      <c r="A92" s="6" t="s">
        <v>108</v>
      </c>
      <c r="B92" s="14">
        <v>3726.4</v>
      </c>
      <c r="C92" s="7">
        <v>42475</v>
      </c>
      <c r="D92" s="7">
        <v>889</v>
      </c>
      <c r="E92" s="7">
        <v>15046</v>
      </c>
      <c r="F92" s="14">
        <v>4469.3999999999996</v>
      </c>
      <c r="G92" s="7">
        <v>56144</v>
      </c>
      <c r="H92" s="14">
        <v>410.56</v>
      </c>
      <c r="I92" s="14">
        <v>7772.83</v>
      </c>
    </row>
    <row r="93" spans="1:9" ht="15" x14ac:dyDescent="0.25">
      <c r="A93" s="6" t="s">
        <v>109</v>
      </c>
      <c r="B93" s="15">
        <v>88.1</v>
      </c>
      <c r="C93" s="8">
        <v>2767</v>
      </c>
      <c r="D93" s="8">
        <v>337</v>
      </c>
      <c r="E93" s="8">
        <v>0</v>
      </c>
      <c r="F93" s="15">
        <v>837.6</v>
      </c>
      <c r="G93" s="8">
        <v>90</v>
      </c>
      <c r="H93" s="8">
        <v>0</v>
      </c>
      <c r="I93" s="8">
        <v>0</v>
      </c>
    </row>
    <row r="94" spans="1:9" ht="15" x14ac:dyDescent="0.25">
      <c r="A94" s="6" t="s">
        <v>110</v>
      </c>
      <c r="B94" s="14">
        <v>39.700000000000003</v>
      </c>
      <c r="C94" s="7">
        <v>556</v>
      </c>
      <c r="D94" s="7">
        <v>1089</v>
      </c>
      <c r="E94" s="7">
        <v>0</v>
      </c>
      <c r="F94" s="14">
        <v>868.4</v>
      </c>
      <c r="G94" s="7">
        <v>7064</v>
      </c>
      <c r="H94" s="14">
        <v>134.13</v>
      </c>
      <c r="I94" s="14">
        <v>150.99</v>
      </c>
    </row>
    <row r="95" spans="1:9" ht="15" x14ac:dyDescent="0.25">
      <c r="A95" s="6" t="s">
        <v>111</v>
      </c>
      <c r="B95" s="15">
        <v>2363.8000000000002</v>
      </c>
      <c r="C95" s="8">
        <v>8322</v>
      </c>
      <c r="D95" s="8">
        <v>2605</v>
      </c>
      <c r="E95" s="8">
        <v>22336</v>
      </c>
      <c r="F95" s="15">
        <v>3693.6</v>
      </c>
      <c r="G95" s="8">
        <v>5762</v>
      </c>
      <c r="H95" s="15">
        <v>1071.48</v>
      </c>
      <c r="I95" s="15">
        <v>830.53</v>
      </c>
    </row>
    <row r="96" spans="1:9" ht="15" x14ac:dyDescent="0.25">
      <c r="A96" s="6" t="s">
        <v>112</v>
      </c>
      <c r="B96" s="14">
        <v>141.80000000000001</v>
      </c>
      <c r="C96" s="7" t="s">
        <v>149</v>
      </c>
      <c r="D96" s="7" t="s">
        <v>149</v>
      </c>
      <c r="E96" s="7">
        <v>0</v>
      </c>
      <c r="F96" s="7" t="s">
        <v>149</v>
      </c>
      <c r="G96" s="7" t="s">
        <v>149</v>
      </c>
      <c r="H96" s="7" t="s">
        <v>149</v>
      </c>
      <c r="I96" s="7" t="s">
        <v>149</v>
      </c>
    </row>
    <row r="97" spans="1:9" ht="15" x14ac:dyDescent="0.25">
      <c r="A97" s="6" t="s">
        <v>113</v>
      </c>
      <c r="B97" s="15">
        <v>180.5</v>
      </c>
      <c r="C97" s="8" t="s">
        <v>149</v>
      </c>
      <c r="D97" s="8" t="s">
        <v>149</v>
      </c>
      <c r="E97" s="8">
        <v>0</v>
      </c>
      <c r="F97" s="8" t="s">
        <v>149</v>
      </c>
      <c r="G97" s="8" t="s">
        <v>149</v>
      </c>
      <c r="H97" s="8" t="s">
        <v>149</v>
      </c>
      <c r="I97" s="8" t="s">
        <v>149</v>
      </c>
    </row>
    <row r="98" spans="1:9" ht="15" x14ac:dyDescent="0.25">
      <c r="A98" s="6" t="s">
        <v>114</v>
      </c>
      <c r="B98" s="14">
        <v>2041.5</v>
      </c>
      <c r="C98" s="7" t="s">
        <v>149</v>
      </c>
      <c r="D98" s="7" t="s">
        <v>149</v>
      </c>
      <c r="E98" s="7">
        <v>22336</v>
      </c>
      <c r="F98" s="7" t="s">
        <v>149</v>
      </c>
      <c r="G98" s="7" t="s">
        <v>149</v>
      </c>
      <c r="H98" s="7" t="s">
        <v>149</v>
      </c>
      <c r="I98" s="7" t="s">
        <v>149</v>
      </c>
    </row>
    <row r="99" spans="1:9" ht="15" x14ac:dyDescent="0.25">
      <c r="A99" s="6" t="s">
        <v>115</v>
      </c>
      <c r="B99" s="15">
        <v>579.4</v>
      </c>
      <c r="C99" s="8">
        <v>5815</v>
      </c>
      <c r="D99" s="8">
        <v>506</v>
      </c>
      <c r="E99" s="8">
        <v>595</v>
      </c>
      <c r="F99" s="8">
        <v>73</v>
      </c>
      <c r="G99" s="8">
        <v>866</v>
      </c>
      <c r="H99" s="15">
        <v>300.62</v>
      </c>
      <c r="I99" s="15">
        <v>247.38</v>
      </c>
    </row>
    <row r="100" spans="1:9" ht="15" x14ac:dyDescent="0.25">
      <c r="A100" s="6" t="s">
        <v>116</v>
      </c>
      <c r="B100" s="14">
        <v>172.2</v>
      </c>
      <c r="C100" s="7">
        <v>246</v>
      </c>
      <c r="D100" s="7">
        <v>396</v>
      </c>
      <c r="E100" s="7">
        <v>0</v>
      </c>
      <c r="F100" s="14">
        <v>86.2</v>
      </c>
      <c r="G100" s="7">
        <v>212</v>
      </c>
      <c r="H100" s="14">
        <v>76.5</v>
      </c>
      <c r="I100" s="14">
        <v>50.95</v>
      </c>
    </row>
    <row r="101" spans="1:9" ht="15" x14ac:dyDescent="0.25">
      <c r="A101" s="6" t="s">
        <v>117</v>
      </c>
      <c r="B101" s="15">
        <v>13.9</v>
      </c>
      <c r="C101" s="8">
        <v>156</v>
      </c>
      <c r="D101" s="8">
        <v>34</v>
      </c>
      <c r="E101" s="8">
        <v>909</v>
      </c>
      <c r="F101" s="15">
        <v>38.9</v>
      </c>
      <c r="G101" s="8">
        <v>0</v>
      </c>
      <c r="H101" s="15">
        <v>243.43</v>
      </c>
      <c r="I101" s="15">
        <v>29.96</v>
      </c>
    </row>
    <row r="102" spans="1:9" ht="15" x14ac:dyDescent="0.25">
      <c r="A102" s="6" t="s">
        <v>118</v>
      </c>
      <c r="B102" s="14">
        <v>7.2</v>
      </c>
      <c r="C102" s="7">
        <v>0</v>
      </c>
      <c r="D102" s="7">
        <v>0</v>
      </c>
      <c r="E102" s="7">
        <v>0</v>
      </c>
      <c r="F102" s="14">
        <v>2.5</v>
      </c>
      <c r="G102" s="7">
        <v>0</v>
      </c>
      <c r="H102" s="7">
        <v>0</v>
      </c>
      <c r="I102" s="7">
        <v>0</v>
      </c>
    </row>
    <row r="103" spans="1:9" ht="15" x14ac:dyDescent="0.25">
      <c r="A103" s="6" t="s">
        <v>119</v>
      </c>
      <c r="B103" s="8">
        <v>0</v>
      </c>
      <c r="C103" s="8" t="s">
        <v>149</v>
      </c>
      <c r="D103" s="8" t="s">
        <v>149</v>
      </c>
      <c r="E103" s="8">
        <v>0</v>
      </c>
      <c r="F103" s="8" t="s">
        <v>149</v>
      </c>
      <c r="G103" s="8" t="s">
        <v>149</v>
      </c>
      <c r="H103" s="8" t="s">
        <v>149</v>
      </c>
      <c r="I103" s="8" t="s">
        <v>149</v>
      </c>
    </row>
    <row r="104" spans="1:9" ht="15" x14ac:dyDescent="0.25">
      <c r="A104" s="6" t="s">
        <v>120</v>
      </c>
      <c r="B104" s="14">
        <v>7.2</v>
      </c>
      <c r="C104" s="7" t="s">
        <v>149</v>
      </c>
      <c r="D104" s="7" t="s">
        <v>149</v>
      </c>
      <c r="E104" s="7">
        <v>0</v>
      </c>
      <c r="F104" s="7" t="s">
        <v>149</v>
      </c>
      <c r="G104" s="7" t="s">
        <v>149</v>
      </c>
      <c r="H104" s="7" t="s">
        <v>149</v>
      </c>
      <c r="I104" s="7" t="s">
        <v>149</v>
      </c>
    </row>
    <row r="105" spans="1:9" ht="15" x14ac:dyDescent="0.25">
      <c r="A105" s="6" t="s">
        <v>121</v>
      </c>
      <c r="B105" s="15">
        <v>339.7</v>
      </c>
      <c r="C105" s="8">
        <v>1280</v>
      </c>
      <c r="D105" s="8">
        <v>177</v>
      </c>
      <c r="E105" s="8">
        <v>1523</v>
      </c>
      <c r="F105" s="15">
        <v>638.20000000000005</v>
      </c>
      <c r="G105" s="8">
        <v>1029</v>
      </c>
      <c r="H105" s="15">
        <v>182.06</v>
      </c>
      <c r="I105" s="15">
        <v>180.26</v>
      </c>
    </row>
    <row r="106" spans="1:9" ht="15" x14ac:dyDescent="0.25">
      <c r="A106" s="6" t="s">
        <v>122</v>
      </c>
      <c r="B106" s="14">
        <v>287.3</v>
      </c>
      <c r="C106" s="7" t="s">
        <v>149</v>
      </c>
      <c r="D106" s="7" t="s">
        <v>149</v>
      </c>
      <c r="E106" s="7">
        <v>1153</v>
      </c>
      <c r="F106" s="7" t="s">
        <v>149</v>
      </c>
      <c r="G106" s="7" t="s">
        <v>149</v>
      </c>
      <c r="H106" s="7" t="s">
        <v>149</v>
      </c>
      <c r="I106" s="7" t="s">
        <v>149</v>
      </c>
    </row>
    <row r="107" spans="1:9" ht="15" x14ac:dyDescent="0.25">
      <c r="A107" s="6" t="s">
        <v>123</v>
      </c>
      <c r="B107" s="15">
        <v>52.4</v>
      </c>
      <c r="C107" s="8" t="s">
        <v>149</v>
      </c>
      <c r="D107" s="8" t="s">
        <v>149</v>
      </c>
      <c r="E107" s="8">
        <v>370</v>
      </c>
      <c r="F107" s="8" t="s">
        <v>149</v>
      </c>
      <c r="G107" s="8" t="s">
        <v>149</v>
      </c>
      <c r="H107" s="8" t="s">
        <v>149</v>
      </c>
      <c r="I107" s="8" t="s">
        <v>149</v>
      </c>
    </row>
    <row r="108" spans="1:9" ht="15" x14ac:dyDescent="0.25">
      <c r="A108" s="6" t="s">
        <v>124</v>
      </c>
      <c r="B108" s="7">
        <v>0</v>
      </c>
      <c r="C108" s="7" t="s">
        <v>149</v>
      </c>
      <c r="D108" s="7" t="s">
        <v>149</v>
      </c>
      <c r="E108" s="7">
        <v>0</v>
      </c>
      <c r="F108" s="7" t="s">
        <v>149</v>
      </c>
      <c r="G108" s="7" t="s">
        <v>149</v>
      </c>
      <c r="H108" s="7" t="s">
        <v>149</v>
      </c>
      <c r="I108" s="7" t="s">
        <v>149</v>
      </c>
    </row>
    <row r="109" spans="1:9" ht="15" x14ac:dyDescent="0.25">
      <c r="A109" s="6" t="s">
        <v>125</v>
      </c>
      <c r="B109" s="8">
        <v>113</v>
      </c>
      <c r="C109" s="8">
        <v>242</v>
      </c>
      <c r="D109" s="8">
        <v>237</v>
      </c>
      <c r="E109" s="8">
        <v>0</v>
      </c>
      <c r="F109" s="15">
        <v>50.2</v>
      </c>
      <c r="G109" s="8">
        <v>0</v>
      </c>
      <c r="H109" s="15">
        <v>150.49</v>
      </c>
      <c r="I109" s="8">
        <v>0</v>
      </c>
    </row>
    <row r="110" spans="1:9" ht="15" x14ac:dyDescent="0.25">
      <c r="A110" s="6" t="s">
        <v>126</v>
      </c>
      <c r="B110" s="14">
        <v>294.8</v>
      </c>
      <c r="C110" s="7">
        <v>192</v>
      </c>
      <c r="D110" s="7">
        <v>12</v>
      </c>
      <c r="E110" s="7">
        <v>0</v>
      </c>
      <c r="F110" s="14">
        <v>0.7</v>
      </c>
      <c r="G110" s="7">
        <v>0</v>
      </c>
      <c r="H110" s="7">
        <v>0</v>
      </c>
      <c r="I110" s="7">
        <v>0</v>
      </c>
    </row>
    <row r="111" spans="1:9" ht="15" x14ac:dyDescent="0.25">
      <c r="A111" s="6" t="s">
        <v>127</v>
      </c>
      <c r="B111" s="15">
        <v>19.8</v>
      </c>
      <c r="C111" s="8">
        <v>418</v>
      </c>
      <c r="D111" s="8">
        <v>0</v>
      </c>
      <c r="E111" s="8">
        <v>0</v>
      </c>
      <c r="F111" s="15">
        <v>220.6</v>
      </c>
      <c r="G111" s="8">
        <v>229</v>
      </c>
      <c r="H111" s="15">
        <v>90.35</v>
      </c>
      <c r="I111" s="8">
        <v>0</v>
      </c>
    </row>
    <row r="112" spans="1:9" ht="15" x14ac:dyDescent="0.25">
      <c r="A112" s="6" t="s">
        <v>128</v>
      </c>
      <c r="B112" s="7">
        <v>27</v>
      </c>
      <c r="C112" s="7">
        <v>0</v>
      </c>
      <c r="D112" s="7">
        <v>63</v>
      </c>
      <c r="E112" s="7">
        <v>2061</v>
      </c>
      <c r="F112" s="14">
        <v>2.8</v>
      </c>
      <c r="G112" s="7">
        <v>25</v>
      </c>
      <c r="H112" s="14">
        <v>5.2</v>
      </c>
      <c r="I112" s="14">
        <v>19.510000000000002</v>
      </c>
    </row>
    <row r="113" spans="1:9" ht="15" x14ac:dyDescent="0.25">
      <c r="A113" s="6" t="s">
        <v>129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</row>
    <row r="114" spans="1:9" ht="15" x14ac:dyDescent="0.25">
      <c r="A114" s="6" t="s">
        <v>130</v>
      </c>
      <c r="B114" s="7">
        <v>0</v>
      </c>
      <c r="C114" s="7" t="s">
        <v>149</v>
      </c>
      <c r="D114" s="7" t="s">
        <v>149</v>
      </c>
      <c r="E114" s="7">
        <v>0</v>
      </c>
      <c r="F114" s="7" t="s">
        <v>149</v>
      </c>
      <c r="G114" s="7" t="s">
        <v>149</v>
      </c>
      <c r="H114" s="7" t="s">
        <v>149</v>
      </c>
      <c r="I114" s="7" t="s">
        <v>149</v>
      </c>
    </row>
    <row r="115" spans="1:9" ht="15" x14ac:dyDescent="0.25">
      <c r="A115" s="6" t="s">
        <v>131</v>
      </c>
      <c r="B115" s="8">
        <v>0</v>
      </c>
      <c r="C115" s="8" t="s">
        <v>149</v>
      </c>
      <c r="D115" s="8" t="s">
        <v>149</v>
      </c>
      <c r="E115" s="8">
        <v>0</v>
      </c>
      <c r="F115" s="8" t="s">
        <v>149</v>
      </c>
      <c r="G115" s="8" t="s">
        <v>149</v>
      </c>
      <c r="H115" s="8" t="s">
        <v>149</v>
      </c>
      <c r="I115" s="8" t="s">
        <v>149</v>
      </c>
    </row>
    <row r="116" spans="1:9" ht="11.45" customHeight="1" x14ac:dyDescent="0.25">
      <c r="A116" s="6" t="s">
        <v>157</v>
      </c>
      <c r="B116" s="15">
        <v>5664.9</v>
      </c>
      <c r="C116" s="8">
        <v>15130</v>
      </c>
      <c r="D116" s="8">
        <v>25208</v>
      </c>
      <c r="E116" s="8">
        <v>34498</v>
      </c>
      <c r="F116" s="15">
        <v>21268.3</v>
      </c>
      <c r="G116" s="8">
        <v>10770</v>
      </c>
      <c r="H116" s="15">
        <v>4347.97</v>
      </c>
      <c r="I116" s="15">
        <v>5456.96</v>
      </c>
    </row>
    <row r="117" spans="1:9" ht="15" x14ac:dyDescent="0.25">
      <c r="A117" s="1" t="s">
        <v>150</v>
      </c>
    </row>
    <row r="118" spans="1:9" ht="15" x14ac:dyDescent="0.25">
      <c r="A118" s="1" t="s">
        <v>149</v>
      </c>
      <c r="B118" s="3" t="s">
        <v>151</v>
      </c>
      <c r="C118" s="29">
        <f>C12-importation!C12</f>
        <v>209585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82"/>
  <sheetViews>
    <sheetView topLeftCell="A62" workbookViewId="0">
      <selection activeCell="F81" sqref="F81"/>
    </sheetView>
  </sheetViews>
  <sheetFormatPr baseColWidth="10" defaultColWidth="8.85546875" defaultRowHeight="11.45" customHeight="1" x14ac:dyDescent="0.25"/>
  <cols>
    <col min="2" max="2" width="29.85546875" style="23" customWidth="1"/>
    <col min="3" max="3" width="10" customWidth="1"/>
    <col min="4" max="4" width="12" customWidth="1"/>
    <col min="5" max="10" width="10" customWidth="1"/>
  </cols>
  <sheetData>
    <row r="1" spans="2:10" ht="15" x14ac:dyDescent="0.25">
      <c r="B1" s="22" t="s">
        <v>152</v>
      </c>
    </row>
    <row r="2" spans="2:10" ht="15" x14ac:dyDescent="0.25">
      <c r="B2" s="22" t="s">
        <v>146</v>
      </c>
      <c r="C2" s="1" t="s">
        <v>153</v>
      </c>
    </row>
    <row r="3" spans="2:10" ht="15" x14ac:dyDescent="0.25">
      <c r="B3" s="22" t="s">
        <v>147</v>
      </c>
      <c r="C3" s="3" t="s">
        <v>6</v>
      </c>
    </row>
    <row r="4" spans="2:10" ht="15" x14ac:dyDescent="0.25"/>
    <row r="5" spans="2:10" ht="15" x14ac:dyDescent="0.25">
      <c r="B5" s="24" t="s">
        <v>12</v>
      </c>
      <c r="D5" s="3" t="s">
        <v>18</v>
      </c>
    </row>
    <row r="6" spans="2:10" ht="15" x14ac:dyDescent="0.25">
      <c r="B6" s="24" t="s">
        <v>13</v>
      </c>
      <c r="D6" s="3" t="s">
        <v>19</v>
      </c>
    </row>
    <row r="7" spans="2:10" ht="15" x14ac:dyDescent="0.25">
      <c r="B7" s="24" t="s">
        <v>14</v>
      </c>
      <c r="D7" s="3" t="s">
        <v>20</v>
      </c>
    </row>
    <row r="8" spans="2:10" ht="15" x14ac:dyDescent="0.25">
      <c r="B8" s="24" t="s">
        <v>154</v>
      </c>
      <c r="D8" s="3" t="s">
        <v>156</v>
      </c>
    </row>
    <row r="9" spans="2:10" ht="15" x14ac:dyDescent="0.25">
      <c r="B9" s="24" t="s">
        <v>16</v>
      </c>
      <c r="D9" s="3" t="s">
        <v>22</v>
      </c>
    </row>
    <row r="10" spans="2:10" ht="15" x14ac:dyDescent="0.25"/>
    <row r="11" spans="2:10" ht="15" x14ac:dyDescent="0.25">
      <c r="B11" s="25" t="s">
        <v>148</v>
      </c>
      <c r="C11" s="4" t="s">
        <v>137</v>
      </c>
      <c r="D11" s="4" t="s">
        <v>138</v>
      </c>
      <c r="E11" s="4" t="s">
        <v>139</v>
      </c>
      <c r="F11" s="4" t="s">
        <v>140</v>
      </c>
      <c r="G11" s="4" t="s">
        <v>141</v>
      </c>
      <c r="H11" s="4" t="s">
        <v>142</v>
      </c>
      <c r="I11" s="4" t="s">
        <v>143</v>
      </c>
      <c r="J11" s="4" t="s">
        <v>144</v>
      </c>
    </row>
    <row r="12" spans="2:10" ht="15" x14ac:dyDescent="0.25">
      <c r="B12" s="28" t="s">
        <v>133</v>
      </c>
      <c r="C12" s="14">
        <f>exportation!B12-importation!B12</f>
        <v>16858.299999999988</v>
      </c>
      <c r="D12" s="14">
        <f>exportation!C12-importation!C12</f>
        <v>209585</v>
      </c>
      <c r="E12" s="14">
        <f>exportation!D12-importation!D12</f>
        <v>-4063</v>
      </c>
      <c r="F12" s="14">
        <f>exportation!E12-importation!E12</f>
        <v>-32483.800000000047</v>
      </c>
      <c r="G12" s="14">
        <f>exportation!F12-importation!F12</f>
        <v>25574.800000000047</v>
      </c>
      <c r="H12" s="14">
        <f>exportation!G12-importation!G12</f>
        <v>84154</v>
      </c>
      <c r="I12" s="14">
        <f>exportation!H12-importation!H12</f>
        <v>18323.600000000035</v>
      </c>
      <c r="J12" s="14">
        <f>exportation!I12-importation!I12</f>
        <v>25217.959999999992</v>
      </c>
    </row>
    <row r="13" spans="2:10" ht="15" x14ac:dyDescent="0.25">
      <c r="B13" s="28"/>
      <c r="C13" s="14"/>
      <c r="D13" s="14"/>
      <c r="E13" s="14"/>
      <c r="F13" s="14"/>
      <c r="G13" s="14"/>
      <c r="H13" s="14"/>
      <c r="I13" s="14"/>
      <c r="J13" s="14"/>
    </row>
    <row r="14" spans="2:10" ht="15" x14ac:dyDescent="0.25">
      <c r="B14" s="28" t="s">
        <v>160</v>
      </c>
      <c r="C14" s="14"/>
      <c r="D14" s="14"/>
      <c r="E14" s="14"/>
      <c r="F14" s="14"/>
      <c r="G14" s="14"/>
      <c r="H14" s="14"/>
      <c r="I14" s="14"/>
      <c r="J14" s="14"/>
    </row>
    <row r="15" spans="2:10" ht="15" x14ac:dyDescent="0.25">
      <c r="B15" s="26" t="s">
        <v>29</v>
      </c>
      <c r="C15" s="14">
        <f>exportation!B13-importation!B13</f>
        <v>-3885.2000000000007</v>
      </c>
      <c r="D15" s="14">
        <f>exportation!C13-importation!C13</f>
        <v>-23200</v>
      </c>
      <c r="E15" s="14">
        <f>exportation!D13-importation!D13</f>
        <v>8510</v>
      </c>
      <c r="F15" s="14">
        <f>exportation!E13-importation!E13</f>
        <v>1793</v>
      </c>
      <c r="G15" s="14">
        <f>exportation!F13-importation!F13</f>
        <v>-7564.4</v>
      </c>
      <c r="H15" s="14">
        <f>exportation!G13-importation!G13</f>
        <v>6755</v>
      </c>
      <c r="I15" s="14">
        <f>exportation!H13-importation!H13</f>
        <v>-779.26000000000022</v>
      </c>
      <c r="J15" s="14">
        <f>exportation!I13-importation!I13</f>
        <v>-1877.4899999999998</v>
      </c>
    </row>
    <row r="16" spans="2:10" ht="15" x14ac:dyDescent="0.25">
      <c r="B16" s="26" t="s">
        <v>30</v>
      </c>
      <c r="C16" s="14">
        <f>exportation!B14-importation!B14</f>
        <v>-0.89999999999997726</v>
      </c>
      <c r="D16" s="14">
        <f>exportation!C14-importation!C14</f>
        <v>215</v>
      </c>
      <c r="E16" s="14">
        <f>exportation!D14-importation!D14</f>
        <v>111</v>
      </c>
      <c r="F16" s="14">
        <f>exportation!E14-importation!E14</f>
        <v>286</v>
      </c>
      <c r="G16" s="14">
        <f>exportation!F14-importation!F14</f>
        <v>-105.69999999999999</v>
      </c>
      <c r="H16" s="14">
        <f>exportation!G14-importation!G14</f>
        <v>159</v>
      </c>
      <c r="I16" s="14">
        <f>exportation!H14-importation!H14</f>
        <v>178</v>
      </c>
      <c r="J16" s="14">
        <f>exportation!I14-importation!I14</f>
        <v>-4.0400000000000205</v>
      </c>
    </row>
    <row r="17" spans="2:10" ht="15" x14ac:dyDescent="0.25">
      <c r="B17" s="26" t="s">
        <v>31</v>
      </c>
      <c r="C17" s="14">
        <f>exportation!B15-importation!B15</f>
        <v>-248.99999999999997</v>
      </c>
      <c r="D17" s="14">
        <f>exportation!C15-importation!C15</f>
        <v>-426</v>
      </c>
      <c r="E17" s="14">
        <f>exportation!D15-importation!D15</f>
        <v>-852</v>
      </c>
      <c r="F17" s="14">
        <f>exportation!E15-importation!E15</f>
        <v>-1334</v>
      </c>
      <c r="G17" s="14">
        <f>exportation!F15-importation!F15</f>
        <v>-1262.3</v>
      </c>
      <c r="H17" s="14">
        <f>exportation!G15-importation!G15</f>
        <v>67</v>
      </c>
      <c r="I17" s="14">
        <f>exportation!H15-importation!H15</f>
        <v>-1206.1499999999999</v>
      </c>
      <c r="J17" s="14">
        <f>exportation!I15-importation!I15</f>
        <v>-80.119999999999891</v>
      </c>
    </row>
    <row r="18" spans="2:10" ht="15" x14ac:dyDescent="0.25">
      <c r="B18" s="26" t="s">
        <v>32</v>
      </c>
      <c r="C18" s="14">
        <f>exportation!B16-importation!B16</f>
        <v>-16052.500000000002</v>
      </c>
      <c r="D18" s="14">
        <f>exportation!C16-importation!C16</f>
        <v>-67292</v>
      </c>
      <c r="E18" s="14">
        <f>exportation!D16-importation!D16</f>
        <v>-36017</v>
      </c>
      <c r="F18" s="14">
        <f>exportation!E16-importation!E16</f>
        <v>-30668</v>
      </c>
      <c r="G18" s="14">
        <f>exportation!F16-importation!F16</f>
        <v>-46050.5</v>
      </c>
      <c r="H18" s="14">
        <f>exportation!G16-importation!G16</f>
        <v>-23855</v>
      </c>
      <c r="I18" s="14">
        <f>exportation!H16-importation!H16</f>
        <v>-18171.22</v>
      </c>
      <c r="J18" s="14">
        <f>exportation!I16-importation!I16</f>
        <v>-5595.7199999999993</v>
      </c>
    </row>
    <row r="19" spans="2:10" ht="15" x14ac:dyDescent="0.25">
      <c r="B19" s="26" t="s">
        <v>38</v>
      </c>
      <c r="C19" s="14">
        <f>exportation!B22-importation!B22</f>
        <v>8823.9000000000015</v>
      </c>
      <c r="D19" s="14">
        <f>exportation!C22-importation!C22</f>
        <v>-366</v>
      </c>
      <c r="E19" s="14">
        <f>exportation!D22-importation!D22</f>
        <v>12251</v>
      </c>
      <c r="F19" s="14">
        <f>exportation!E22-importation!E22</f>
        <v>8043</v>
      </c>
      <c r="G19" s="14">
        <f>exportation!F22-importation!F22</f>
        <v>9602.6999999999971</v>
      </c>
      <c r="H19" s="14">
        <f>exportation!G22-importation!G22</f>
        <v>30471</v>
      </c>
      <c r="I19" s="14">
        <f>exportation!H22-importation!H22</f>
        <v>14051.510000000002</v>
      </c>
      <c r="J19" s="14">
        <f>exportation!I22-importation!I22</f>
        <v>-4331.3500000000004</v>
      </c>
    </row>
    <row r="20" spans="2:10" ht="15" x14ac:dyDescent="0.25">
      <c r="B20" s="26" t="s">
        <v>42</v>
      </c>
      <c r="C20" s="14">
        <f>exportation!B26-importation!B26</f>
        <v>-3661</v>
      </c>
      <c r="D20" s="14">
        <f>exportation!C26-importation!C26</f>
        <v>-22210</v>
      </c>
      <c r="E20" s="14">
        <f>exportation!D26-importation!D26</f>
        <v>-2945</v>
      </c>
      <c r="F20" s="14">
        <f>exportation!E26-importation!E26</f>
        <v>-10940</v>
      </c>
      <c r="G20" s="14">
        <f>exportation!F26-importation!F26</f>
        <v>25454.400000000001</v>
      </c>
      <c r="H20" s="14">
        <f>exportation!G26-importation!G26</f>
        <v>-1829</v>
      </c>
      <c r="I20" s="14">
        <f>exportation!H26-importation!H26</f>
        <v>-3545.739999999998</v>
      </c>
      <c r="J20" s="14">
        <f>exportation!I26-importation!I26</f>
        <v>1196.369999999999</v>
      </c>
    </row>
    <row r="21" spans="2:10" ht="15" x14ac:dyDescent="0.25">
      <c r="B21" s="26" t="s">
        <v>46</v>
      </c>
      <c r="C21" s="14">
        <f>exportation!B30-importation!B30</f>
        <v>-152.09999999999991</v>
      </c>
      <c r="D21" s="14">
        <f>exportation!C30-importation!C30</f>
        <v>187</v>
      </c>
      <c r="E21" s="14">
        <f>exportation!D30-importation!D30</f>
        <v>42</v>
      </c>
      <c r="F21" s="14">
        <f>exportation!E30-importation!E30</f>
        <v>-2866</v>
      </c>
      <c r="G21" s="14">
        <f>exportation!F30-importation!F30</f>
        <v>-2511.3000000000002</v>
      </c>
      <c r="H21" s="14">
        <f>exportation!G30-importation!G30</f>
        <v>-2790</v>
      </c>
      <c r="I21" s="14">
        <f>exportation!H30-importation!H30</f>
        <v>3423.3799999999997</v>
      </c>
      <c r="J21" s="14">
        <f>exportation!I30-importation!I30</f>
        <v>3813.33</v>
      </c>
    </row>
    <row r="22" spans="2:10" ht="15" x14ac:dyDescent="0.25">
      <c r="B22" s="26" t="s">
        <v>47</v>
      </c>
      <c r="C22" s="14">
        <f>exportation!B31-importation!B31</f>
        <v>-481.80000000000018</v>
      </c>
      <c r="D22" s="14">
        <f>exportation!C31-importation!C31</f>
        <v>4525</v>
      </c>
      <c r="E22" s="14">
        <f>exportation!D31-importation!D31</f>
        <v>268</v>
      </c>
      <c r="F22" s="14">
        <f>exportation!E31-importation!E31</f>
        <v>-3099</v>
      </c>
      <c r="G22" s="14">
        <f>exportation!F31-importation!F31</f>
        <v>230.5</v>
      </c>
      <c r="H22" s="14">
        <f>exportation!G31-importation!G31</f>
        <v>-680</v>
      </c>
      <c r="I22" s="14">
        <f>exportation!H31-importation!H31</f>
        <v>519.1200000000008</v>
      </c>
      <c r="J22" s="14">
        <f>exportation!I31-importation!I31</f>
        <v>8697.880000000001</v>
      </c>
    </row>
    <row r="23" spans="2:10" ht="15" x14ac:dyDescent="0.25">
      <c r="B23" s="26" t="s">
        <v>48</v>
      </c>
      <c r="C23" s="14">
        <f>exportation!B32-importation!B32</f>
        <v>213.9</v>
      </c>
      <c r="D23" s="14">
        <f>exportation!C32-importation!C32</f>
        <v>492</v>
      </c>
      <c r="E23" s="14">
        <f>exportation!D32-importation!D32</f>
        <v>-8</v>
      </c>
      <c r="F23" s="14">
        <f>exportation!E32-importation!E32</f>
        <v>-18</v>
      </c>
      <c r="G23" s="14">
        <f>exportation!F32-importation!F32</f>
        <v>11.600000000000001</v>
      </c>
      <c r="H23" s="14">
        <f>exportation!G32-importation!G32</f>
        <v>-19</v>
      </c>
      <c r="I23" s="14">
        <f>exportation!H32-importation!H32</f>
        <v>56.829999999999991</v>
      </c>
      <c r="J23" s="14">
        <f>exportation!I32-importation!I32</f>
        <v>-6.61</v>
      </c>
    </row>
    <row r="24" spans="2:10" ht="15" x14ac:dyDescent="0.25">
      <c r="B24" s="26" t="s">
        <v>49</v>
      </c>
      <c r="C24" s="14">
        <f>exportation!B33-importation!B33</f>
        <v>4051.7000000000007</v>
      </c>
      <c r="D24" s="14">
        <f>exportation!C33-importation!C33</f>
        <v>-15085</v>
      </c>
      <c r="E24" s="14">
        <f>exportation!D33-importation!D33</f>
        <v>4100</v>
      </c>
      <c r="F24" s="14">
        <f>exportation!E33-importation!E33</f>
        <v>-20444</v>
      </c>
      <c r="G24" s="14">
        <f>exportation!F33-importation!F33</f>
        <v>2626</v>
      </c>
      <c r="H24" s="14">
        <f>exportation!G33-importation!G33</f>
        <v>14042</v>
      </c>
      <c r="I24" s="14">
        <f>exportation!H33-importation!H33</f>
        <v>-2239.44</v>
      </c>
      <c r="J24" s="14">
        <f>exportation!I33-importation!I33</f>
        <v>3448.1800000000003</v>
      </c>
    </row>
    <row r="25" spans="2:10" ht="15" x14ac:dyDescent="0.25">
      <c r="B25" s="26" t="s">
        <v>50</v>
      </c>
      <c r="C25" s="14">
        <f>exportation!B34-importation!B34</f>
        <v>8139.5</v>
      </c>
      <c r="D25" s="14">
        <f>exportation!C34-importation!C34</f>
        <v>39175</v>
      </c>
      <c r="E25" s="14">
        <f>exportation!D34-importation!D34</f>
        <v>-629</v>
      </c>
      <c r="F25" s="14">
        <f>exportation!E34-importation!E34</f>
        <v>18087</v>
      </c>
      <c r="G25" s="14">
        <f>exportation!F34-importation!F34</f>
        <v>-9142.4000000000015</v>
      </c>
      <c r="H25" s="14">
        <f>exportation!G34-importation!G34</f>
        <v>24965</v>
      </c>
      <c r="I25" s="14">
        <f>exportation!H34-importation!H34</f>
        <v>-9927.4900000000016</v>
      </c>
      <c r="J25" s="14">
        <f>exportation!I34-importation!I34</f>
        <v>-651.46000000000095</v>
      </c>
    </row>
    <row r="26" spans="2:10" ht="15" x14ac:dyDescent="0.25">
      <c r="B26" s="26" t="s">
        <v>51</v>
      </c>
      <c r="C26" s="14">
        <f>exportation!B35-importation!B35</f>
        <v>25953.599999999991</v>
      </c>
      <c r="D26" s="14">
        <f>exportation!C35-importation!C35</f>
        <v>13994</v>
      </c>
      <c r="E26" s="14">
        <f>exportation!D35-importation!D35</f>
        <v>-3404</v>
      </c>
      <c r="F26" s="14">
        <f>exportation!E35-importation!E35</f>
        <v>4180</v>
      </c>
      <c r="G26" s="14">
        <f>exportation!F35-importation!F35</f>
        <v>-5281.5999999999985</v>
      </c>
      <c r="H26" s="14">
        <f>exportation!G35-importation!G35</f>
        <v>5874</v>
      </c>
      <c r="I26" s="14">
        <f>exportation!H35-importation!H35</f>
        <v>-5577.5499999999993</v>
      </c>
      <c r="J26" s="14">
        <f>exportation!I35-importation!I35</f>
        <v>7659.2999999999993</v>
      </c>
    </row>
    <row r="27" spans="2:10" ht="15" x14ac:dyDescent="0.25">
      <c r="B27" s="26" t="s">
        <v>52</v>
      </c>
      <c r="C27" s="14">
        <f>exportation!B36-importation!B36</f>
        <v>449.89999999999964</v>
      </c>
      <c r="D27" s="14">
        <f>exportation!C36-importation!C36</f>
        <v>13921</v>
      </c>
      <c r="E27" s="14">
        <f>exportation!D36-importation!D36</f>
        <v>-859</v>
      </c>
      <c r="F27" s="14">
        <f>exportation!E36-importation!E36</f>
        <v>-5419</v>
      </c>
      <c r="G27" s="14">
        <f>exportation!F36-importation!F36</f>
        <v>6342.4</v>
      </c>
      <c r="H27" s="14">
        <f>exportation!G36-importation!G36</f>
        <v>-2887</v>
      </c>
      <c r="I27" s="14">
        <f>exportation!H36-importation!H36</f>
        <v>4579.34</v>
      </c>
      <c r="J27" s="14">
        <f>exportation!I36-importation!I36</f>
        <v>-1091.5100000000002</v>
      </c>
    </row>
    <row r="28" spans="2:10" ht="15" x14ac:dyDescent="0.25">
      <c r="B28" s="26" t="s">
        <v>53</v>
      </c>
      <c r="C28" s="14">
        <f>exportation!B37-importation!B37</f>
        <v>410.80000000000018</v>
      </c>
      <c r="D28" s="14">
        <f>exportation!C37-importation!C37</f>
        <v>5229</v>
      </c>
      <c r="E28" s="14">
        <f>exportation!D37-importation!D37</f>
        <v>5465</v>
      </c>
      <c r="F28" s="14">
        <f>exportation!E37-importation!E37</f>
        <v>-3255</v>
      </c>
      <c r="G28" s="14">
        <f>exportation!F37-importation!F37</f>
        <v>6952.4999999999991</v>
      </c>
      <c r="H28" s="14">
        <f>exportation!G37-importation!G37</f>
        <v>-1086</v>
      </c>
      <c r="I28" s="14">
        <f>exportation!H37-importation!H37</f>
        <v>1810.8100000000004</v>
      </c>
      <c r="J28" s="14">
        <f>exportation!I37-importation!I37</f>
        <v>-1302.7099999999998</v>
      </c>
    </row>
    <row r="29" spans="2:10" ht="15" x14ac:dyDescent="0.25">
      <c r="B29" s="26" t="s">
        <v>54</v>
      </c>
      <c r="C29" s="14">
        <f>exportation!B38-importation!B38</f>
        <v>10304.400000000001</v>
      </c>
      <c r="D29" s="14">
        <f>exportation!C38-importation!C38</f>
        <v>-13611</v>
      </c>
      <c r="E29" s="14">
        <f>exportation!D38-importation!D38</f>
        <v>1415</v>
      </c>
      <c r="F29" s="14">
        <f>exportation!E38-importation!E38</f>
        <v>-5723</v>
      </c>
      <c r="G29" s="14">
        <f>exportation!F38-importation!F38</f>
        <v>-8129.9000000000015</v>
      </c>
      <c r="H29" s="14">
        <f>exportation!G38-importation!G38</f>
        <v>-2796</v>
      </c>
      <c r="I29" s="14">
        <f>exportation!H38-importation!H38</f>
        <v>-5906.8799999999992</v>
      </c>
      <c r="J29" s="14">
        <f>exportation!I38-importation!I38</f>
        <v>2882.869999999999</v>
      </c>
    </row>
    <row r="30" spans="2:10" ht="15" x14ac:dyDescent="0.25">
      <c r="B30" s="26" t="s">
        <v>55</v>
      </c>
      <c r="C30" s="14">
        <f>exportation!B39-importation!B39</f>
        <v>-536</v>
      </c>
      <c r="D30" s="14">
        <f>exportation!C39-importation!C39</f>
        <v>11574</v>
      </c>
      <c r="E30" s="14">
        <f>exportation!D39-importation!D39</f>
        <v>1917</v>
      </c>
      <c r="F30" s="14">
        <f>exportation!E39-importation!E39</f>
        <v>-6130</v>
      </c>
      <c r="G30" s="14">
        <f>exportation!F39-importation!F39</f>
        <v>11931.499999999998</v>
      </c>
      <c r="H30" s="14">
        <f>exportation!G39-importation!G39</f>
        <v>-611</v>
      </c>
      <c r="I30" s="14">
        <f>exportation!H39-importation!H39</f>
        <v>2490.9599999999991</v>
      </c>
      <c r="J30" s="14">
        <f>exportation!I39-importation!I39</f>
        <v>-359.03999999999996</v>
      </c>
    </row>
    <row r="31" spans="2:10" ht="15" x14ac:dyDescent="0.25">
      <c r="B31" s="26" t="s">
        <v>56</v>
      </c>
      <c r="C31" s="14">
        <f>exportation!B40-importation!B40</f>
        <v>-6177.1</v>
      </c>
      <c r="D31" s="14">
        <f>exportation!C40-importation!C40</f>
        <v>-17213</v>
      </c>
      <c r="E31" s="14">
        <f>exportation!D40-importation!D40</f>
        <v>-17865</v>
      </c>
      <c r="F31" s="14">
        <f>exportation!E40-importation!E40</f>
        <v>-21804</v>
      </c>
      <c r="G31" s="14">
        <f>exportation!F40-importation!F40</f>
        <v>-16540.300000000003</v>
      </c>
      <c r="H31" s="14">
        <f>exportation!G40-importation!G40</f>
        <v>-224</v>
      </c>
      <c r="I31" s="14">
        <f>exportation!H40-importation!H40</f>
        <v>-7753.9199999999983</v>
      </c>
      <c r="J31" s="14">
        <f>exportation!I40-importation!I40</f>
        <v>-3981.4699999999993</v>
      </c>
    </row>
    <row r="32" spans="2:10" ht="15" x14ac:dyDescent="0.25">
      <c r="B32" s="26" t="s">
        <v>57</v>
      </c>
      <c r="C32" s="14">
        <f>exportation!B41-importation!B41</f>
        <v>-5724.6</v>
      </c>
      <c r="D32" s="14">
        <f>exportation!C41-importation!C41</f>
        <v>13589</v>
      </c>
      <c r="E32" s="14">
        <f>exportation!D41-importation!D41</f>
        <v>-4225</v>
      </c>
      <c r="F32" s="14">
        <f>exportation!E41-importation!E41</f>
        <v>-9849</v>
      </c>
      <c r="G32" s="14">
        <f>exportation!F41-importation!F41</f>
        <v>3755</v>
      </c>
      <c r="H32" s="14">
        <f>exportation!G41-importation!G41</f>
        <v>-2759</v>
      </c>
      <c r="I32" s="14">
        <f>exportation!H41-importation!H41</f>
        <v>8768.36</v>
      </c>
      <c r="J32" s="14">
        <f>exportation!I41-importation!I41</f>
        <v>-1743.4600000000009</v>
      </c>
    </row>
    <row r="33" spans="2:10" ht="15" x14ac:dyDescent="0.25">
      <c r="B33" s="26" t="s">
        <v>58</v>
      </c>
      <c r="C33" s="14">
        <f>exportation!B42-importation!B42</f>
        <v>-1021.6000000000022</v>
      </c>
      <c r="D33" s="14">
        <f>exportation!C42-importation!C42</f>
        <v>101600</v>
      </c>
      <c r="E33" s="14">
        <f>exportation!D42-importation!D42</f>
        <v>-4255</v>
      </c>
      <c r="F33" s="14">
        <f>exportation!E42-importation!E42</f>
        <v>-10529</v>
      </c>
      <c r="G33" s="14">
        <f>exportation!F42-importation!F42</f>
        <v>50518.2</v>
      </c>
      <c r="H33" s="14">
        <f>exportation!G42-importation!G42</f>
        <v>18123</v>
      </c>
      <c r="I33" s="14">
        <f>exportation!H42-importation!H42</f>
        <v>-4267.869999999999</v>
      </c>
      <c r="J33" s="14">
        <f>exportation!I42-importation!I42</f>
        <v>5427.8799999999992</v>
      </c>
    </row>
    <row r="34" spans="2:10" ht="15" x14ac:dyDescent="0.25">
      <c r="B34" s="26" t="s">
        <v>59</v>
      </c>
      <c r="C34" s="14">
        <f>exportation!B43-importation!B43</f>
        <v>-651.90000000000146</v>
      </c>
      <c r="D34" s="14">
        <f>exportation!C43-importation!C43</f>
        <v>106913</v>
      </c>
      <c r="E34" s="14">
        <f>exportation!D43-importation!D43</f>
        <v>10564</v>
      </c>
      <c r="F34" s="14">
        <f>exportation!E43-importation!E43</f>
        <v>-15237</v>
      </c>
      <c r="G34" s="14">
        <f>exportation!F43-importation!F43</f>
        <v>644.69999999999709</v>
      </c>
      <c r="H34" s="14">
        <f>exportation!G43-importation!G43</f>
        <v>-6846</v>
      </c>
      <c r="I34" s="14">
        <f>exportation!H43-importation!H43</f>
        <v>1089.0699999999997</v>
      </c>
      <c r="J34" s="14">
        <f>exportation!I43-importation!I43</f>
        <v>10461.64</v>
      </c>
    </row>
    <row r="35" spans="2:10" ht="15" x14ac:dyDescent="0.25">
      <c r="B35" s="26" t="s">
        <v>60</v>
      </c>
      <c r="C35" s="14">
        <f>exportation!B44-importation!B44</f>
        <v>-1540.1999999999998</v>
      </c>
      <c r="D35" s="14">
        <f>exportation!C44-importation!C44</f>
        <v>10844</v>
      </c>
      <c r="E35" s="14">
        <f>exportation!D44-importation!D44</f>
        <v>2175</v>
      </c>
      <c r="F35" s="14">
        <f>exportation!E44-importation!E44</f>
        <v>32623</v>
      </c>
      <c r="G35" s="14">
        <f>exportation!F44-importation!F44</f>
        <v>7550.8000000000011</v>
      </c>
      <c r="H35" s="14">
        <f>exportation!G44-importation!G44</f>
        <v>2037</v>
      </c>
      <c r="I35" s="14">
        <f>exportation!H44-importation!H44</f>
        <v>2370.9900000000002</v>
      </c>
      <c r="J35" s="14">
        <f>exportation!I44-importation!I44</f>
        <v>-383.37999999999988</v>
      </c>
    </row>
    <row r="36" spans="2:10" ht="15" x14ac:dyDescent="0.25">
      <c r="B36" s="26" t="s">
        <v>61</v>
      </c>
      <c r="C36" s="14">
        <f>exportation!B45-importation!B45</f>
        <v>-2774.3999999999996</v>
      </c>
      <c r="D36" s="14">
        <f>exportation!C45-importation!C45</f>
        <v>-3865</v>
      </c>
      <c r="E36" s="14">
        <f>exportation!D45-importation!D45</f>
        <v>-6385</v>
      </c>
      <c r="F36" s="14">
        <f>exportation!E45-importation!E45</f>
        <v>-13369</v>
      </c>
      <c r="G36" s="14">
        <f>exportation!F45-importation!F45</f>
        <v>14145</v>
      </c>
      <c r="H36" s="14">
        <f>exportation!G45-importation!G45</f>
        <v>2313</v>
      </c>
      <c r="I36" s="14">
        <f>exportation!H45-importation!H45</f>
        <v>9042.6800000000021</v>
      </c>
      <c r="J36" s="14">
        <f>exportation!I45-importation!I45</f>
        <v>-1860.7399999999998</v>
      </c>
    </row>
    <row r="37" spans="2:10" ht="15" x14ac:dyDescent="0.25">
      <c r="B37" s="26" t="s">
        <v>64</v>
      </c>
      <c r="C37" s="14">
        <f>exportation!B48-importation!B48</f>
        <v>-26.600000000000023</v>
      </c>
      <c r="D37" s="14">
        <f>exportation!C48-importation!C48</f>
        <v>2533</v>
      </c>
      <c r="E37" s="14">
        <f>exportation!D48-importation!D48</f>
        <v>-634</v>
      </c>
      <c r="F37" s="14">
        <f>exportation!E48-importation!E48</f>
        <v>2845</v>
      </c>
      <c r="G37" s="14">
        <f>exportation!F48-importation!F48</f>
        <v>-284.20000000000005</v>
      </c>
      <c r="H37" s="14">
        <f>exportation!G48-importation!G48</f>
        <v>883</v>
      </c>
      <c r="I37" s="14">
        <f>exportation!H48-importation!H48</f>
        <v>442.63</v>
      </c>
      <c r="J37" s="14">
        <f>exportation!I48-importation!I48</f>
        <v>-275.95999999999998</v>
      </c>
    </row>
    <row r="38" spans="2:10" ht="15" x14ac:dyDescent="0.25">
      <c r="B38" s="26" t="s">
        <v>65</v>
      </c>
      <c r="C38" s="14">
        <f>exportation!B49-importation!B49</f>
        <v>-2603.7999999999993</v>
      </c>
      <c r="D38" s="14">
        <f>exportation!C49-importation!C49</f>
        <v>-3031</v>
      </c>
      <c r="E38" s="14">
        <f>exportation!D49-importation!D49</f>
        <v>231</v>
      </c>
      <c r="F38" s="14">
        <f>exportation!E49-importation!E49</f>
        <v>3117</v>
      </c>
      <c r="G38" s="14">
        <f>exportation!F49-importation!F49</f>
        <v>-4568.4000000000005</v>
      </c>
      <c r="H38" s="14">
        <f>exportation!G49-importation!G49</f>
        <v>-110</v>
      </c>
      <c r="I38" s="14">
        <f>exportation!H49-importation!H49</f>
        <v>124.13</v>
      </c>
      <c r="J38" s="14">
        <f>exportation!I49-importation!I49</f>
        <v>2102.8900000000003</v>
      </c>
    </row>
    <row r="39" spans="2:10" ht="15" x14ac:dyDescent="0.25">
      <c r="B39" s="26" t="s">
        <v>66</v>
      </c>
      <c r="C39" s="14">
        <f>exportation!B50-importation!B50</f>
        <v>-101.4</v>
      </c>
      <c r="D39" s="14">
        <f>exportation!C50-importation!C50</f>
        <v>0</v>
      </c>
      <c r="E39" s="14">
        <f>exportation!D50-importation!D50</f>
        <v>58</v>
      </c>
      <c r="F39" s="14">
        <f>exportation!E50-importation!E50</f>
        <v>0</v>
      </c>
      <c r="G39" s="14">
        <f>exportation!F50-importation!F50</f>
        <v>-7.8999999999999995</v>
      </c>
      <c r="H39" s="14">
        <f>exportation!G50-importation!G50</f>
        <v>-12</v>
      </c>
      <c r="I39" s="14">
        <f>exportation!H50-importation!H50</f>
        <v>0</v>
      </c>
      <c r="J39" s="14">
        <f>exportation!I50-importation!I50</f>
        <v>0</v>
      </c>
    </row>
    <row r="40" spans="2:10" ht="15" x14ac:dyDescent="0.25">
      <c r="B40" s="26" t="s">
        <v>67</v>
      </c>
      <c r="C40" s="14">
        <f>exportation!B51-importation!B51</f>
        <v>-5474.2999999999993</v>
      </c>
      <c r="D40" s="14">
        <f>exportation!C51-importation!C51</f>
        <v>228</v>
      </c>
      <c r="E40" s="14">
        <f>exportation!D51-importation!D51</f>
        <v>-1638</v>
      </c>
      <c r="F40" s="14">
        <f>exportation!E51-importation!E51</f>
        <v>4210</v>
      </c>
      <c r="G40" s="14">
        <f>exportation!F51-importation!F51</f>
        <v>-4020.6</v>
      </c>
      <c r="H40" s="14">
        <f>exportation!G51-importation!G51</f>
        <v>2185</v>
      </c>
      <c r="I40" s="14">
        <f>exportation!H51-importation!H51</f>
        <v>1211.56</v>
      </c>
      <c r="J40" s="14">
        <f>exportation!I51-importation!I51</f>
        <v>466.17000000000007</v>
      </c>
    </row>
    <row r="41" spans="2:10" ht="15" x14ac:dyDescent="0.25">
      <c r="B41" s="26"/>
      <c r="C41" s="14"/>
      <c r="D41" s="14"/>
      <c r="E41" s="14"/>
      <c r="F41" s="14"/>
      <c r="G41" s="14"/>
      <c r="H41" s="14"/>
      <c r="I41" s="14"/>
      <c r="J41" s="14"/>
    </row>
    <row r="42" spans="2:10" ht="15" x14ac:dyDescent="0.25">
      <c r="B42" s="28" t="s">
        <v>159</v>
      </c>
      <c r="C42" s="14"/>
      <c r="D42" s="14"/>
      <c r="E42" s="14"/>
      <c r="F42" s="14"/>
      <c r="G42" s="14"/>
      <c r="H42" s="14"/>
      <c r="I42" s="14"/>
      <c r="J42" s="14"/>
    </row>
    <row r="43" spans="2:10" ht="15" x14ac:dyDescent="0.25">
      <c r="B43" s="26" t="s">
        <v>71</v>
      </c>
      <c r="C43" s="14">
        <f>exportation!B55-importation!B55</f>
        <v>267.69999999999982</v>
      </c>
      <c r="D43" s="14">
        <f>exportation!C55-importation!C55</f>
        <v>-169</v>
      </c>
      <c r="E43" s="14">
        <f>exportation!D55-importation!D55</f>
        <v>882</v>
      </c>
      <c r="F43" s="14">
        <f>exportation!E55-importation!E55</f>
        <v>-1435</v>
      </c>
      <c r="G43" s="14">
        <f>exportation!F55-importation!F55</f>
        <v>39.599999999999994</v>
      </c>
      <c r="H43" s="14">
        <f>exportation!G55-importation!G55</f>
        <v>546</v>
      </c>
      <c r="I43" s="14">
        <f>exportation!H55-importation!H55</f>
        <v>4217.04</v>
      </c>
      <c r="J43" s="14">
        <f>exportation!I55-importation!I55</f>
        <v>0</v>
      </c>
    </row>
    <row r="44" spans="2:10" ht="15" x14ac:dyDescent="0.25">
      <c r="B44" s="26" t="s">
        <v>75</v>
      </c>
      <c r="C44" s="14">
        <f>exportation!B59-importation!B59</f>
        <v>-306.2</v>
      </c>
      <c r="D44" s="14">
        <f>exportation!C59-importation!C59</f>
        <v>-3579</v>
      </c>
      <c r="E44" s="14">
        <f>exportation!D59-importation!D59</f>
        <v>-1172</v>
      </c>
      <c r="F44" s="14">
        <f>exportation!E59-importation!E59</f>
        <v>0</v>
      </c>
      <c r="G44" s="14">
        <f>exportation!F59-importation!F59</f>
        <v>312.10000000000002</v>
      </c>
      <c r="H44" s="14">
        <f>exportation!G59-importation!G59</f>
        <v>0</v>
      </c>
      <c r="I44" s="14">
        <f>exportation!H59-importation!H59</f>
        <v>227.23</v>
      </c>
      <c r="J44" s="14">
        <f>exportation!I59-importation!I59</f>
        <v>0</v>
      </c>
    </row>
    <row r="45" spans="2:10" ht="15" x14ac:dyDescent="0.25">
      <c r="B45" s="26" t="s">
        <v>76</v>
      </c>
      <c r="C45" s="14">
        <f>exportation!B60-importation!B60</f>
        <v>788.09999999999991</v>
      </c>
      <c r="D45" s="14">
        <f>exportation!C60-importation!C60</f>
        <v>-960</v>
      </c>
      <c r="E45" s="14">
        <f>exportation!D60-importation!D60</f>
        <v>653</v>
      </c>
      <c r="F45" s="14">
        <f>exportation!E60-importation!E60</f>
        <v>-468</v>
      </c>
      <c r="G45" s="14">
        <f>exportation!F60-importation!F60</f>
        <v>239.60000000000036</v>
      </c>
      <c r="H45" s="14">
        <f>exportation!G60-importation!G60</f>
        <v>-1771</v>
      </c>
      <c r="I45" s="14">
        <f>exportation!H60-importation!H60</f>
        <v>-862.33</v>
      </c>
      <c r="J45" s="14">
        <f>exportation!I60-importation!I60</f>
        <v>-744.4</v>
      </c>
    </row>
    <row r="46" spans="2:10" ht="15" x14ac:dyDescent="0.25">
      <c r="B46" s="26" t="s">
        <v>77</v>
      </c>
      <c r="C46" s="14">
        <f>exportation!B61-importation!B61</f>
        <v>0</v>
      </c>
      <c r="D46" s="14">
        <f>exportation!C61-importation!C61</f>
        <v>0</v>
      </c>
      <c r="E46" s="14">
        <f>exportation!D61-importation!D61</f>
        <v>0</v>
      </c>
      <c r="F46" s="14">
        <f>exportation!E61-importation!E61</f>
        <v>0</v>
      </c>
      <c r="G46" s="14">
        <f>exportation!F61-importation!F61</f>
        <v>0</v>
      </c>
      <c r="H46" s="14">
        <f>exportation!G61-importation!G61</f>
        <v>0</v>
      </c>
      <c r="I46" s="14">
        <f>exportation!H61-importation!H61</f>
        <v>-574.89</v>
      </c>
      <c r="J46" s="14">
        <f>exportation!I61-importation!I61</f>
        <v>0</v>
      </c>
    </row>
    <row r="47" spans="2:10" ht="15" x14ac:dyDescent="0.25">
      <c r="B47" s="26" t="s">
        <v>78</v>
      </c>
      <c r="C47" s="14">
        <f>exportation!B62-importation!B62</f>
        <v>-248.69999999999891</v>
      </c>
      <c r="D47" s="14">
        <f>exportation!C62-importation!C62</f>
        <v>-7250</v>
      </c>
      <c r="E47" s="14">
        <f>exportation!D62-importation!D62</f>
        <v>7735</v>
      </c>
      <c r="F47" s="14">
        <f>exportation!E62-importation!E62</f>
        <v>-1025</v>
      </c>
      <c r="G47" s="14">
        <f>exportation!F62-importation!F62</f>
        <v>-2521.8000000000002</v>
      </c>
      <c r="H47" s="14">
        <f>exportation!G62-importation!G62</f>
        <v>1507</v>
      </c>
      <c r="I47" s="14">
        <f>exportation!H62-importation!H62</f>
        <v>11593.82</v>
      </c>
      <c r="J47" s="14">
        <f>exportation!I62-importation!I62</f>
        <v>-2473.7600000000002</v>
      </c>
    </row>
    <row r="48" spans="2:10" ht="15" x14ac:dyDescent="0.25">
      <c r="B48" s="26" t="s">
        <v>79</v>
      </c>
      <c r="C48" s="14">
        <f>exportation!B63-importation!B63</f>
        <v>186.69999999999982</v>
      </c>
      <c r="D48" s="14">
        <f>exportation!C63-importation!C63</f>
        <v>26623</v>
      </c>
      <c r="E48" s="14">
        <f>exportation!D63-importation!D63</f>
        <v>1595</v>
      </c>
      <c r="F48" s="14">
        <f>exportation!E63-importation!E63</f>
        <v>32232</v>
      </c>
      <c r="G48" s="14">
        <f>exportation!F63-importation!F63</f>
        <v>2915.6000000000004</v>
      </c>
      <c r="H48" s="14">
        <f>exportation!G63-importation!G63</f>
        <v>4001</v>
      </c>
      <c r="I48" s="14" t="e">
        <f>exportation!H63-importation!H63</f>
        <v>#VALUE!</v>
      </c>
      <c r="J48" s="14">
        <f>exportation!I63-importation!I63</f>
        <v>-698.3599999999999</v>
      </c>
    </row>
    <row r="49" spans="2:10" ht="15" x14ac:dyDescent="0.25">
      <c r="B49" s="26" t="s">
        <v>80</v>
      </c>
      <c r="C49" s="14">
        <f>exportation!B64-importation!B64</f>
        <v>-137.20000000000005</v>
      </c>
      <c r="D49" s="14">
        <f>exportation!C64-importation!C64</f>
        <v>3865</v>
      </c>
      <c r="E49" s="14">
        <f>exportation!D64-importation!D64</f>
        <v>1959</v>
      </c>
      <c r="F49" s="14">
        <f>exportation!E64-importation!E64</f>
        <v>1885</v>
      </c>
      <c r="G49" s="14">
        <f>exportation!F64-importation!F64</f>
        <v>-2156.8999999999996</v>
      </c>
      <c r="H49" s="14">
        <f>exportation!G64-importation!G64</f>
        <v>3441</v>
      </c>
      <c r="I49" s="14" t="e">
        <f>exportation!H64-importation!H64</f>
        <v>#VALUE!</v>
      </c>
      <c r="J49" s="14">
        <f>exportation!I64-importation!I64</f>
        <v>-593.51</v>
      </c>
    </row>
    <row r="50" spans="2:10" ht="15" x14ac:dyDescent="0.25">
      <c r="B50" s="26" t="s">
        <v>81</v>
      </c>
      <c r="C50" s="14">
        <f>exportation!B65-importation!B65</f>
        <v>3866.5</v>
      </c>
      <c r="D50" s="14">
        <f>exportation!C65-importation!C65</f>
        <v>-5786</v>
      </c>
      <c r="E50" s="14">
        <f>exportation!D65-importation!D65</f>
        <v>3174</v>
      </c>
      <c r="F50" s="14">
        <f>exportation!E65-importation!E65</f>
        <v>278</v>
      </c>
      <c r="G50" s="14">
        <f>exportation!F65-importation!F65</f>
        <v>1733.7000000000003</v>
      </c>
      <c r="H50" s="14">
        <f>exportation!G65-importation!G65</f>
        <v>4626</v>
      </c>
      <c r="I50" s="14" t="e">
        <f>exportation!H65-importation!H65</f>
        <v>#VALUE!</v>
      </c>
      <c r="J50" s="14">
        <f>exportation!I65-importation!I65</f>
        <v>3200.12</v>
      </c>
    </row>
    <row r="51" spans="2:10" ht="15" x14ac:dyDescent="0.25">
      <c r="B51" s="26" t="s">
        <v>82</v>
      </c>
      <c r="C51" s="14">
        <f>exportation!B66-importation!B66</f>
        <v>617.1</v>
      </c>
      <c r="D51" s="14">
        <f>exportation!C66-importation!C66</f>
        <v>7419</v>
      </c>
      <c r="E51" s="14">
        <f>exportation!D66-importation!D66</f>
        <v>50</v>
      </c>
      <c r="F51" s="14">
        <f>exportation!E66-importation!E66</f>
        <v>1279</v>
      </c>
      <c r="G51" s="14">
        <f>exportation!F66-importation!F66</f>
        <v>217.5</v>
      </c>
      <c r="H51" s="14">
        <f>exportation!G66-importation!G66</f>
        <v>-537</v>
      </c>
      <c r="I51" s="14" t="e">
        <f>exportation!H66-importation!H66</f>
        <v>#VALUE!</v>
      </c>
      <c r="J51" s="14">
        <f>exportation!I66-importation!I66</f>
        <v>366.63000000000005</v>
      </c>
    </row>
    <row r="52" spans="2:10" ht="15" x14ac:dyDescent="0.25">
      <c r="B52" s="26" t="s">
        <v>83</v>
      </c>
      <c r="C52" s="14">
        <f>exportation!B67-importation!B67</f>
        <v>-443.49999999999994</v>
      </c>
      <c r="D52" s="14">
        <f>exportation!C67-importation!C67</f>
        <v>-1393</v>
      </c>
      <c r="E52" s="14">
        <f>exportation!D67-importation!D67</f>
        <v>1737</v>
      </c>
      <c r="F52" s="14">
        <f>exportation!E67-importation!E67</f>
        <v>0</v>
      </c>
      <c r="G52" s="14">
        <f>exportation!F67-importation!F67</f>
        <v>-2750.3</v>
      </c>
      <c r="H52" s="14">
        <f>exportation!G67-importation!G67</f>
        <v>-1326</v>
      </c>
      <c r="I52" s="14">
        <f>exportation!H67-importation!H67</f>
        <v>-279.15000000000009</v>
      </c>
      <c r="J52" s="14">
        <f>exportation!I67-importation!I67</f>
        <v>-14.68</v>
      </c>
    </row>
    <row r="53" spans="2:10" ht="15" x14ac:dyDescent="0.25">
      <c r="B53" s="26" t="s">
        <v>86</v>
      </c>
      <c r="C53" s="14">
        <f>exportation!B70-importation!B70</f>
        <v>-2110.9</v>
      </c>
      <c r="D53" s="14">
        <f>exportation!C70-importation!C70</f>
        <v>-3397</v>
      </c>
      <c r="E53" s="14">
        <f>exportation!D70-importation!D70</f>
        <v>-400</v>
      </c>
      <c r="F53" s="14">
        <f>exportation!E70-importation!E70</f>
        <v>-467</v>
      </c>
      <c r="G53" s="14">
        <f>exportation!F70-importation!F70</f>
        <v>558.30000000000007</v>
      </c>
      <c r="H53" s="14">
        <f>exportation!G70-importation!G70</f>
        <v>711</v>
      </c>
      <c r="I53" s="14">
        <f>exportation!H70-importation!H70</f>
        <v>527.63000000000011</v>
      </c>
      <c r="J53" s="14">
        <f>exportation!I70-importation!I70</f>
        <v>1594.94</v>
      </c>
    </row>
    <row r="54" spans="2:10" ht="15" x14ac:dyDescent="0.25">
      <c r="B54" s="26" t="s">
        <v>87</v>
      </c>
      <c r="C54" s="14">
        <f>exportation!B71-importation!B71</f>
        <v>-794.4</v>
      </c>
      <c r="D54" s="14">
        <f>exportation!C71-importation!C71</f>
        <v>-1566</v>
      </c>
      <c r="E54" s="14">
        <f>exportation!D71-importation!D71</f>
        <v>-853</v>
      </c>
      <c r="F54" s="14">
        <f>exportation!E71-importation!E71</f>
        <v>-128</v>
      </c>
      <c r="G54" s="14">
        <f>exportation!F71-importation!F71</f>
        <v>-419.20000000000005</v>
      </c>
      <c r="H54" s="14">
        <f>exportation!G71-importation!G71</f>
        <v>-61</v>
      </c>
      <c r="I54" s="14">
        <f>exportation!H71-importation!H71</f>
        <v>-96.12</v>
      </c>
      <c r="J54" s="14">
        <f>exportation!I71-importation!I71</f>
        <v>-4251.51</v>
      </c>
    </row>
    <row r="55" spans="2:10" ht="15" x14ac:dyDescent="0.25">
      <c r="B55" s="26" t="s">
        <v>90</v>
      </c>
      <c r="C55" s="14">
        <f>exportation!B74-importation!B74</f>
        <v>593.60000000000036</v>
      </c>
      <c r="D55" s="14">
        <f>exportation!C74-importation!C74</f>
        <v>-486</v>
      </c>
      <c r="E55" s="14">
        <f>exportation!D74-importation!D74</f>
        <v>-9</v>
      </c>
      <c r="F55" s="14">
        <f>exportation!E74-importation!E74</f>
        <v>326</v>
      </c>
      <c r="G55" s="14">
        <f>exportation!F74-importation!F74</f>
        <v>-1741.3000000000002</v>
      </c>
      <c r="H55" s="14">
        <f>exportation!G74-importation!G74</f>
        <v>323</v>
      </c>
      <c r="I55" s="14">
        <f>exportation!H74-importation!H74</f>
        <v>-517.86999999999989</v>
      </c>
      <c r="J55" s="14">
        <f>exportation!I74-importation!I74</f>
        <v>464.48999999999978</v>
      </c>
    </row>
    <row r="56" spans="2:10" ht="15" x14ac:dyDescent="0.25">
      <c r="B56" s="26" t="s">
        <v>91</v>
      </c>
      <c r="C56" s="14">
        <f>exportation!B75-importation!B75</f>
        <v>-3033</v>
      </c>
      <c r="D56" s="14">
        <f>exportation!C75-importation!C75</f>
        <v>-1453</v>
      </c>
      <c r="E56" s="14">
        <f>exportation!D75-importation!D75</f>
        <v>3097</v>
      </c>
      <c r="F56" s="14">
        <f>exportation!E75-importation!E75</f>
        <v>-2287</v>
      </c>
      <c r="G56" s="14">
        <f>exportation!F75-importation!F75</f>
        <v>-510.60000000000036</v>
      </c>
      <c r="H56" s="14">
        <f>exportation!G75-importation!G75</f>
        <v>4077</v>
      </c>
      <c r="I56" s="14">
        <f>exportation!H75-importation!H75</f>
        <v>2852.3199999999997</v>
      </c>
      <c r="J56" s="14">
        <f>exportation!I75-importation!I75</f>
        <v>10337.66</v>
      </c>
    </row>
    <row r="57" spans="2:10" ht="15" x14ac:dyDescent="0.25">
      <c r="B57" s="26" t="s">
        <v>94</v>
      </c>
      <c r="C57" s="14">
        <f>exportation!B78-importation!B78</f>
        <v>-97.599999999999909</v>
      </c>
      <c r="D57" s="14">
        <f>exportation!C78-importation!C78</f>
        <v>6974</v>
      </c>
      <c r="E57" s="14">
        <f>exportation!D78-importation!D78</f>
        <v>639</v>
      </c>
      <c r="F57" s="14">
        <f>exportation!E78-importation!E78</f>
        <v>9415.1999999999989</v>
      </c>
      <c r="G57" s="14">
        <f>exportation!F78-importation!F78</f>
        <v>-1688.7999999999997</v>
      </c>
      <c r="H57" s="14">
        <f>exportation!G78-importation!G78</f>
        <v>-10248</v>
      </c>
      <c r="I57" s="14">
        <f>exportation!H78-importation!H78</f>
        <v>19.019999999999982</v>
      </c>
      <c r="J57" s="14">
        <f>exportation!I78-importation!I78</f>
        <v>2120.34</v>
      </c>
    </row>
    <row r="58" spans="2:10" ht="15" x14ac:dyDescent="0.25">
      <c r="B58" s="26" t="s">
        <v>95</v>
      </c>
      <c r="C58" s="14">
        <f>exportation!B79-importation!B79</f>
        <v>234</v>
      </c>
      <c r="D58" s="14">
        <f>exportation!C79-importation!C79</f>
        <v>6276</v>
      </c>
      <c r="E58" s="14">
        <f>exportation!D79-importation!D79</f>
        <v>-236</v>
      </c>
      <c r="F58" s="14">
        <f>exportation!E79-importation!E79</f>
        <v>-889</v>
      </c>
      <c r="G58" s="14">
        <f>exportation!F79-importation!F79</f>
        <v>-530.80000000000018</v>
      </c>
      <c r="H58" s="14">
        <f>exportation!G79-importation!G79</f>
        <v>361</v>
      </c>
      <c r="I58" s="14">
        <f>exportation!H79-importation!H79</f>
        <v>-219.02</v>
      </c>
      <c r="J58" s="14">
        <f>exportation!I79-importation!I79</f>
        <v>88.899999999999977</v>
      </c>
    </row>
    <row r="59" spans="2:10" ht="15" x14ac:dyDescent="0.25">
      <c r="B59" s="26" t="s">
        <v>96</v>
      </c>
      <c r="C59" s="14">
        <f>exportation!B80-importation!B80</f>
        <v>5367.1999999999989</v>
      </c>
      <c r="D59" s="14">
        <f>exportation!C80-importation!C80</f>
        <v>507</v>
      </c>
      <c r="E59" s="14">
        <f>exportation!D80-importation!D80</f>
        <v>-6</v>
      </c>
      <c r="F59" s="14">
        <f>exportation!E80-importation!E80</f>
        <v>-1809</v>
      </c>
      <c r="G59" s="14">
        <f>exportation!F80-importation!F80</f>
        <v>-2358.4</v>
      </c>
      <c r="H59" s="14">
        <f>exportation!G80-importation!G80</f>
        <v>3160</v>
      </c>
      <c r="I59" s="14">
        <f>exportation!H80-importation!H80</f>
        <v>7.5300000000000011</v>
      </c>
      <c r="J59" s="14">
        <f>exportation!I80-importation!I80</f>
        <v>155.32999999999998</v>
      </c>
    </row>
    <row r="60" spans="2:10" ht="15" x14ac:dyDescent="0.25">
      <c r="B60" s="26" t="s">
        <v>98</v>
      </c>
      <c r="C60" s="14">
        <f>exportation!B82-importation!B82</f>
        <v>493.00000000000006</v>
      </c>
      <c r="D60" s="14">
        <f>exportation!C82-importation!C82</f>
        <v>370</v>
      </c>
      <c r="E60" s="14">
        <f>exportation!D82-importation!D82</f>
        <v>272</v>
      </c>
      <c r="F60" s="14">
        <f>exportation!E82-importation!E82</f>
        <v>0</v>
      </c>
      <c r="G60" s="14">
        <f>exportation!F82-importation!F82</f>
        <v>20.899999999999977</v>
      </c>
      <c r="H60" s="14">
        <f>exportation!G82-importation!G82</f>
        <v>-95</v>
      </c>
      <c r="I60" s="14">
        <f>exportation!H82-importation!H82</f>
        <v>1567.02</v>
      </c>
      <c r="J60" s="14">
        <f>exportation!I82-importation!I82</f>
        <v>2.0699999999999998</v>
      </c>
    </row>
    <row r="61" spans="2:10" ht="15" x14ac:dyDescent="0.25">
      <c r="B61" s="26" t="s">
        <v>99</v>
      </c>
      <c r="C61" s="14">
        <f>exportation!B83-importation!B83</f>
        <v>3495.0999999999985</v>
      </c>
      <c r="D61" s="14">
        <f>exportation!C83-importation!C83</f>
        <v>2400</v>
      </c>
      <c r="E61" s="14">
        <f>exportation!D83-importation!D83</f>
        <v>2061</v>
      </c>
      <c r="F61" s="14">
        <f>exportation!E83-importation!E83</f>
        <v>6944</v>
      </c>
      <c r="G61" s="14">
        <f>exportation!F83-importation!F83</f>
        <v>-847.30000000000018</v>
      </c>
      <c r="H61" s="14">
        <f>exportation!G83-importation!G83</f>
        <v>-6154</v>
      </c>
      <c r="I61" s="14">
        <f>exportation!H83-importation!H83</f>
        <v>1073.1199999999999</v>
      </c>
      <c r="J61" s="14">
        <f>exportation!I83-importation!I83</f>
        <v>-2337.6500000000005</v>
      </c>
    </row>
    <row r="62" spans="2:10" ht="15" x14ac:dyDescent="0.25">
      <c r="B62" s="26" t="s">
        <v>102</v>
      </c>
      <c r="C62" s="14">
        <f>exportation!B86-importation!B86</f>
        <v>-139.09999999999991</v>
      </c>
      <c r="D62" s="14">
        <f>exportation!C86-importation!C86</f>
        <v>2614</v>
      </c>
      <c r="E62" s="14">
        <f>exportation!D86-importation!D86</f>
        <v>2608</v>
      </c>
      <c r="F62" s="14">
        <f>exportation!E86-importation!E86</f>
        <v>1310</v>
      </c>
      <c r="G62" s="14">
        <f>exportation!F86-importation!F86</f>
        <v>-346.5</v>
      </c>
      <c r="H62" s="14">
        <f>exportation!G86-importation!G86</f>
        <v>592</v>
      </c>
      <c r="I62" s="14">
        <f>exportation!H86-importation!H86</f>
        <v>1195.01</v>
      </c>
      <c r="J62" s="14">
        <f>exportation!I86-importation!I86</f>
        <v>-291.14000000000033</v>
      </c>
    </row>
    <row r="63" spans="2:10" ht="15" x14ac:dyDescent="0.25">
      <c r="B63" s="26" t="s">
        <v>103</v>
      </c>
      <c r="C63" s="14">
        <f>exportation!B87-importation!B87</f>
        <v>694.20000000000073</v>
      </c>
      <c r="D63" s="14">
        <f>exportation!C87-importation!C87</f>
        <v>-1282</v>
      </c>
      <c r="E63" s="14">
        <f>exportation!D87-importation!D87</f>
        <v>1417</v>
      </c>
      <c r="F63" s="14">
        <f>exportation!E87-importation!E87</f>
        <v>543</v>
      </c>
      <c r="G63" s="14">
        <f>exportation!F87-importation!F87</f>
        <v>2763.5</v>
      </c>
      <c r="H63" s="14">
        <f>exportation!G87-importation!G87</f>
        <v>-1440</v>
      </c>
      <c r="I63" s="14">
        <f>exportation!H87-importation!H87</f>
        <v>1611.1799999999998</v>
      </c>
      <c r="J63" s="14">
        <f>exportation!I87-importation!I87</f>
        <v>479.4699999999998</v>
      </c>
    </row>
    <row r="64" spans="2:10" ht="15" x14ac:dyDescent="0.25">
      <c r="B64" s="26" t="s">
        <v>104</v>
      </c>
      <c r="C64" s="14">
        <f>exportation!B88-importation!B88</f>
        <v>-163.40000000000009</v>
      </c>
      <c r="D64" s="14">
        <f>exportation!C88-importation!C88</f>
        <v>-8291</v>
      </c>
      <c r="E64" s="14">
        <f>exportation!D88-importation!D88</f>
        <v>-508</v>
      </c>
      <c r="F64" s="14">
        <f>exportation!E88-importation!E88</f>
        <v>-493</v>
      </c>
      <c r="G64" s="14">
        <f>exportation!F88-importation!F88</f>
        <v>-44.599999999999909</v>
      </c>
      <c r="H64" s="14">
        <f>exportation!G88-importation!G88</f>
        <v>-5734</v>
      </c>
      <c r="I64" s="14">
        <f>exportation!H88-importation!H88</f>
        <v>546.77999999999975</v>
      </c>
      <c r="J64" s="14">
        <f>exportation!I88-importation!I88</f>
        <v>-2990</v>
      </c>
    </row>
    <row r="65" spans="2:10" ht="15" x14ac:dyDescent="0.25">
      <c r="B65" s="26" t="s">
        <v>105</v>
      </c>
      <c r="C65" s="14">
        <f>exportation!B89-importation!B89</f>
        <v>-51.799999999999955</v>
      </c>
      <c r="D65" s="14">
        <f>exportation!C89-importation!C89</f>
        <v>-106</v>
      </c>
      <c r="E65" s="14">
        <f>exportation!D89-importation!D89</f>
        <v>906</v>
      </c>
      <c r="F65" s="14">
        <f>exportation!E89-importation!E89</f>
        <v>-21</v>
      </c>
      <c r="G65" s="14">
        <f>exportation!F89-importation!F89</f>
        <v>-1381.1999999999998</v>
      </c>
      <c r="H65" s="14">
        <f>exportation!G89-importation!G89</f>
        <v>36</v>
      </c>
      <c r="I65" s="14">
        <f>exportation!H89-importation!H89</f>
        <v>1653.27</v>
      </c>
      <c r="J65" s="14">
        <f>exportation!I89-importation!I89</f>
        <v>-1366.1799999999998</v>
      </c>
    </row>
    <row r="66" spans="2:10" ht="15" x14ac:dyDescent="0.25">
      <c r="B66" s="26" t="s">
        <v>108</v>
      </c>
      <c r="C66" s="14">
        <f>exportation!B92-importation!B92</f>
        <v>288.59999999999991</v>
      </c>
      <c r="D66" s="14">
        <f>exportation!C92-importation!C92</f>
        <v>27513</v>
      </c>
      <c r="E66" s="14">
        <f>exportation!D92-importation!D92</f>
        <v>-114</v>
      </c>
      <c r="F66" s="14">
        <f>exportation!E92-importation!E92</f>
        <v>-1163</v>
      </c>
      <c r="G66" s="14">
        <f>exportation!F92-importation!F92</f>
        <v>-1657.5</v>
      </c>
      <c r="H66" s="14">
        <f>exportation!G92-importation!G92</f>
        <v>15654</v>
      </c>
      <c r="I66" s="14">
        <f>exportation!H92-importation!H92</f>
        <v>-577.99</v>
      </c>
      <c r="J66" s="14">
        <f>exportation!I92-importation!I92</f>
        <v>1988.08</v>
      </c>
    </row>
    <row r="67" spans="2:10" ht="15" x14ac:dyDescent="0.25">
      <c r="B67" s="26" t="s">
        <v>109</v>
      </c>
      <c r="C67" s="14">
        <f>exportation!B93-importation!B93</f>
        <v>-193.4</v>
      </c>
      <c r="D67" s="14">
        <f>exportation!C93-importation!C93</f>
        <v>359</v>
      </c>
      <c r="E67" s="14">
        <f>exportation!D93-importation!D93</f>
        <v>234</v>
      </c>
      <c r="F67" s="14">
        <f>exportation!E93-importation!E93</f>
        <v>0</v>
      </c>
      <c r="G67" s="14">
        <f>exportation!F93-importation!F93</f>
        <v>-444.4</v>
      </c>
      <c r="H67" s="14">
        <f>exportation!G93-importation!G93</f>
        <v>-499</v>
      </c>
      <c r="I67" s="14">
        <f>exportation!H93-importation!H93</f>
        <v>0</v>
      </c>
      <c r="J67" s="14">
        <f>exportation!I93-importation!I93</f>
        <v>-150.88999999999999</v>
      </c>
    </row>
    <row r="68" spans="2:10" ht="15" x14ac:dyDescent="0.25">
      <c r="B68" s="26" t="s">
        <v>110</v>
      </c>
      <c r="C68" s="14">
        <f>exportation!B94-importation!B94</f>
        <v>32.1</v>
      </c>
      <c r="D68" s="14">
        <f>exportation!C94-importation!C94</f>
        <v>-57</v>
      </c>
      <c r="E68" s="14">
        <f>exportation!D94-importation!D94</f>
        <v>435</v>
      </c>
      <c r="F68" s="14">
        <f>exportation!E94-importation!E94</f>
        <v>0</v>
      </c>
      <c r="G68" s="14">
        <f>exportation!F94-importation!F94</f>
        <v>-239.30000000000007</v>
      </c>
      <c r="H68" s="14">
        <f>exportation!G94-importation!G94</f>
        <v>6711</v>
      </c>
      <c r="I68" s="14">
        <f>exportation!H94-importation!H94</f>
        <v>-5.0000000000011369E-2</v>
      </c>
      <c r="J68" s="14">
        <f>exportation!I94-importation!I94</f>
        <v>150.99</v>
      </c>
    </row>
    <row r="69" spans="2:10" ht="15" x14ac:dyDescent="0.25">
      <c r="B69" s="26" t="s">
        <v>111</v>
      </c>
      <c r="C69" s="14">
        <f>exportation!B95-importation!B95</f>
        <v>128.30000000000018</v>
      </c>
      <c r="D69" s="14">
        <f>exportation!C95-importation!C95</f>
        <v>-1835</v>
      </c>
      <c r="E69" s="14">
        <f>exportation!D95-importation!D95</f>
        <v>2197</v>
      </c>
      <c r="F69" s="14">
        <f>exportation!E95-importation!E95</f>
        <v>7480</v>
      </c>
      <c r="G69" s="14">
        <f>exportation!F95-importation!F95</f>
        <v>1772</v>
      </c>
      <c r="H69" s="14">
        <f>exportation!G95-importation!G95</f>
        <v>3890</v>
      </c>
      <c r="I69" s="14">
        <f>exportation!H95-importation!H95</f>
        <v>850.16000000000008</v>
      </c>
      <c r="J69" s="14">
        <f>exportation!I95-importation!I95</f>
        <v>-1506.24</v>
      </c>
    </row>
    <row r="70" spans="2:10" ht="15" x14ac:dyDescent="0.25">
      <c r="B70" s="26" t="s">
        <v>115</v>
      </c>
      <c r="C70" s="14">
        <f>exportation!B99-importation!B99</f>
        <v>565.29999999999995</v>
      </c>
      <c r="D70" s="14">
        <f>exportation!C99-importation!C99</f>
        <v>4343</v>
      </c>
      <c r="E70" s="14">
        <f>exportation!D99-importation!D99</f>
        <v>373</v>
      </c>
      <c r="F70" s="14">
        <f>exportation!E99-importation!E99</f>
        <v>595</v>
      </c>
      <c r="G70" s="14">
        <f>exportation!F99-importation!F99</f>
        <v>73</v>
      </c>
      <c r="H70" s="14">
        <f>exportation!G99-importation!G99</f>
        <v>829</v>
      </c>
      <c r="I70" s="14">
        <f>exportation!H99-importation!H99</f>
        <v>300.62</v>
      </c>
      <c r="J70" s="14">
        <f>exportation!I99-importation!I99</f>
        <v>188.05</v>
      </c>
    </row>
    <row r="71" spans="2:10" ht="15" x14ac:dyDescent="0.25">
      <c r="B71" s="26" t="s">
        <v>116</v>
      </c>
      <c r="C71" s="14">
        <f>exportation!B100-importation!B100</f>
        <v>72.099999999999994</v>
      </c>
      <c r="D71" s="14">
        <f>exportation!C100-importation!C100</f>
        <v>6</v>
      </c>
      <c r="E71" s="14">
        <f>exportation!D100-importation!D100</f>
        <v>148</v>
      </c>
      <c r="F71" s="14">
        <f>exportation!E100-importation!E100</f>
        <v>0</v>
      </c>
      <c r="G71" s="14">
        <f>exportation!F100-importation!F100</f>
        <v>39.1</v>
      </c>
      <c r="H71" s="14">
        <f>exportation!G100-importation!G100</f>
        <v>-14</v>
      </c>
      <c r="I71" s="14">
        <f>exportation!H100-importation!H100</f>
        <v>-16.450000000000003</v>
      </c>
      <c r="J71" s="14">
        <f>exportation!I100-importation!I100</f>
        <v>-83.969999999999985</v>
      </c>
    </row>
    <row r="72" spans="2:10" ht="15" x14ac:dyDescent="0.25">
      <c r="B72" s="26" t="s">
        <v>117</v>
      </c>
      <c r="C72" s="14">
        <f>exportation!B101-importation!B101</f>
        <v>-2.5999999999999996</v>
      </c>
      <c r="D72" s="14">
        <f>exportation!C101-importation!C101</f>
        <v>116</v>
      </c>
      <c r="E72" s="14">
        <f>exportation!D101-importation!D101</f>
        <v>11</v>
      </c>
      <c r="F72" s="14">
        <f>exportation!E101-importation!E101</f>
        <v>1</v>
      </c>
      <c r="G72" s="14">
        <f>exportation!F101-importation!F101</f>
        <v>27.799999999999997</v>
      </c>
      <c r="H72" s="14">
        <f>exportation!G101-importation!G101</f>
        <v>0</v>
      </c>
      <c r="I72" s="14">
        <f>exportation!H101-importation!H101</f>
        <v>152.46</v>
      </c>
      <c r="J72" s="14">
        <f>exportation!I101-importation!I101</f>
        <v>-36.270000000000003</v>
      </c>
    </row>
    <row r="73" spans="2:10" ht="15" x14ac:dyDescent="0.25">
      <c r="B73" s="26" t="s">
        <v>118</v>
      </c>
      <c r="C73" s="14">
        <f>exportation!B102-importation!B102</f>
        <v>7.2</v>
      </c>
      <c r="D73" s="14">
        <f>exportation!C102-importation!C102</f>
        <v>0</v>
      </c>
      <c r="E73" s="14">
        <f>exportation!D102-importation!D102</f>
        <v>-8</v>
      </c>
      <c r="F73" s="14">
        <f>exportation!E102-importation!E102</f>
        <v>0</v>
      </c>
      <c r="G73" s="14">
        <f>exportation!F102-importation!F102</f>
        <v>-4.5999999999999996</v>
      </c>
      <c r="H73" s="14">
        <f>exportation!G102-importation!G102</f>
        <v>0</v>
      </c>
      <c r="I73" s="14">
        <f>exportation!H102-importation!H102</f>
        <v>0</v>
      </c>
      <c r="J73" s="14">
        <f>exportation!I102-importation!I102</f>
        <v>0</v>
      </c>
    </row>
    <row r="74" spans="2:10" ht="15" x14ac:dyDescent="0.25">
      <c r="B74" s="26" t="s">
        <v>121</v>
      </c>
      <c r="C74" s="14">
        <f>exportation!B105-importation!B105</f>
        <v>-4.3000000000000114</v>
      </c>
      <c r="D74" s="14">
        <f>exportation!C105-importation!C105</f>
        <v>-1189</v>
      </c>
      <c r="E74" s="14">
        <f>exportation!D105-importation!D105</f>
        <v>33</v>
      </c>
      <c r="F74" s="14">
        <f>exportation!E105-importation!E105</f>
        <v>211</v>
      </c>
      <c r="G74" s="14">
        <f>exportation!F105-importation!F105</f>
        <v>332.70000000000005</v>
      </c>
      <c r="H74" s="14">
        <f>exportation!G105-importation!G105</f>
        <v>287</v>
      </c>
      <c r="I74" s="14">
        <f>exportation!H105-importation!H105</f>
        <v>-183.42000000000002</v>
      </c>
      <c r="J74" s="14">
        <f>exportation!I105-importation!I105</f>
        <v>-984.07999999999993</v>
      </c>
    </row>
    <row r="75" spans="2:10" ht="15" x14ac:dyDescent="0.25">
      <c r="B75" s="26" t="s">
        <v>125</v>
      </c>
      <c r="C75" s="14">
        <f>exportation!B109-importation!B109</f>
        <v>22.099999999999994</v>
      </c>
      <c r="D75" s="14">
        <f>exportation!C109-importation!C109</f>
        <v>180</v>
      </c>
      <c r="E75" s="14">
        <f>exportation!D109-importation!D109</f>
        <v>175</v>
      </c>
      <c r="F75" s="14">
        <f>exportation!E109-importation!E109</f>
        <v>0</v>
      </c>
      <c r="G75" s="14">
        <f>exportation!F109-importation!F109</f>
        <v>24.500000000000004</v>
      </c>
      <c r="H75" s="14">
        <f>exportation!G109-importation!G109</f>
        <v>-1</v>
      </c>
      <c r="I75" s="14">
        <f>exportation!H109-importation!H109</f>
        <v>17.77000000000001</v>
      </c>
      <c r="J75" s="14">
        <f>exportation!I109-importation!I109</f>
        <v>0</v>
      </c>
    </row>
    <row r="76" spans="2:10" ht="15" x14ac:dyDescent="0.25">
      <c r="B76" s="26" t="s">
        <v>126</v>
      </c>
      <c r="C76" s="14">
        <f>exportation!B110-importation!B110</f>
        <v>185.10000000000002</v>
      </c>
      <c r="D76" s="14">
        <f>exportation!C110-importation!C110</f>
        <v>-42</v>
      </c>
      <c r="E76" s="14">
        <f>exportation!D110-importation!D110</f>
        <v>-49</v>
      </c>
      <c r="F76" s="14">
        <f>exportation!E110-importation!E110</f>
        <v>0</v>
      </c>
      <c r="G76" s="14">
        <f>exportation!F110-importation!F110</f>
        <v>-4.3999999999999995</v>
      </c>
      <c r="H76" s="14">
        <f>exportation!G110-importation!G110</f>
        <v>0</v>
      </c>
      <c r="I76" s="14">
        <f>exportation!H110-importation!H110</f>
        <v>0</v>
      </c>
      <c r="J76" s="14">
        <f>exportation!I110-importation!I110</f>
        <v>0</v>
      </c>
    </row>
    <row r="77" spans="2:10" ht="15" x14ac:dyDescent="0.25">
      <c r="B77" s="26" t="s">
        <v>127</v>
      </c>
      <c r="C77" s="14">
        <f>exportation!B111-importation!B111</f>
        <v>-479.09999999999997</v>
      </c>
      <c r="D77" s="14">
        <f>exportation!C111-importation!C111</f>
        <v>141</v>
      </c>
      <c r="E77" s="14">
        <f>exportation!D111-importation!D111</f>
        <v>0</v>
      </c>
      <c r="F77" s="14">
        <f>exportation!E111-importation!E111</f>
        <v>0</v>
      </c>
      <c r="G77" s="14">
        <f>exportation!F111-importation!F111</f>
        <v>-137.1</v>
      </c>
      <c r="H77" s="14">
        <f>exportation!G111-importation!G111</f>
        <v>-84</v>
      </c>
      <c r="I77" s="14">
        <f>exportation!H111-importation!H111</f>
        <v>85.309999999999988</v>
      </c>
      <c r="J77" s="14">
        <f>exportation!I111-importation!I111</f>
        <v>0</v>
      </c>
    </row>
    <row r="78" spans="2:10" ht="15" x14ac:dyDescent="0.25">
      <c r="B78" s="26" t="s">
        <v>128</v>
      </c>
      <c r="C78" s="14">
        <f>exportation!B112-importation!B112</f>
        <v>-73.8</v>
      </c>
      <c r="D78" s="14">
        <f>exportation!C112-importation!C112</f>
        <v>0</v>
      </c>
      <c r="E78" s="14">
        <f>exportation!D112-importation!D112</f>
        <v>-490</v>
      </c>
      <c r="F78" s="14">
        <f>exportation!E112-importation!E112</f>
        <v>702</v>
      </c>
      <c r="G78" s="14">
        <f>exportation!F112-importation!F112</f>
        <v>-6.1000000000000005</v>
      </c>
      <c r="H78" s="14">
        <f>exportation!G112-importation!G112</f>
        <v>-4</v>
      </c>
      <c r="I78" s="14">
        <f>exportation!H112-importation!H112</f>
        <v>-47.8</v>
      </c>
      <c r="J78" s="14">
        <f>exportation!I112-importation!I112</f>
        <v>-7.889999999999997</v>
      </c>
    </row>
    <row r="79" spans="2:10" ht="15" x14ac:dyDescent="0.25">
      <c r="B79" s="26" t="s">
        <v>135</v>
      </c>
      <c r="C79" s="14">
        <f>importation!B119</f>
        <v>-1742.9</v>
      </c>
      <c r="D79" s="14">
        <f>importation!C119</f>
        <v>-4739</v>
      </c>
      <c r="E79" s="14">
        <f>importation!D119</f>
        <v>-5360</v>
      </c>
      <c r="F79" s="14">
        <f>importation!E119</f>
        <v>-5942.83</v>
      </c>
      <c r="G79" s="14">
        <f>importation!F119</f>
        <v>-2118</v>
      </c>
      <c r="H79" s="14">
        <f>importation!G119</f>
        <v>-2600</v>
      </c>
      <c r="I79" s="14">
        <f>importation!H119</f>
        <v>-4454.74</v>
      </c>
      <c r="J79" s="14">
        <f>importation!I119</f>
        <v>0</v>
      </c>
    </row>
    <row r="80" spans="2:10" ht="11.45" customHeight="1" x14ac:dyDescent="0.25">
      <c r="B80" s="27" t="s">
        <v>158</v>
      </c>
      <c r="C80">
        <f>exportation!B116-importation!B118</f>
        <v>-7401.2000000000007</v>
      </c>
      <c r="D80">
        <f>exportation!C116-importation!C118</f>
        <v>-19933</v>
      </c>
      <c r="E80">
        <f>exportation!D116-importation!D118</f>
        <v>16289</v>
      </c>
      <c r="F80">
        <f>exportation!E116-importation!E118</f>
        <v>2076</v>
      </c>
      <c r="G80">
        <f>exportation!F116-importation!F118</f>
        <v>12035.199999999999</v>
      </c>
      <c r="H80">
        <f>exportation!G116-importation!G118</f>
        <v>2729</v>
      </c>
      <c r="I80">
        <f>exportation!H116-importation!H118</f>
        <v>794.34000000000015</v>
      </c>
      <c r="J80">
        <f>exportation!I116-importation!I118</f>
        <v>-1943.5199999999995</v>
      </c>
    </row>
    <row r="81" spans="2:10" ht="15" x14ac:dyDescent="0.25">
      <c r="B81" s="31" t="s">
        <v>133</v>
      </c>
      <c r="C81" s="30">
        <f t="shared" ref="C81:J81" si="0">C79+C80+C12</f>
        <v>7714.199999999988</v>
      </c>
      <c r="D81" s="30">
        <f t="shared" si="0"/>
        <v>184913</v>
      </c>
      <c r="E81" s="30">
        <f t="shared" si="0"/>
        <v>6866</v>
      </c>
      <c r="F81" s="30">
        <f t="shared" si="0"/>
        <v>-36350.630000000048</v>
      </c>
      <c r="G81" s="30">
        <f t="shared" si="0"/>
        <v>35492.000000000044</v>
      </c>
      <c r="H81" s="30">
        <f t="shared" si="0"/>
        <v>84283</v>
      </c>
      <c r="I81" s="30">
        <f t="shared" si="0"/>
        <v>14663.200000000035</v>
      </c>
      <c r="J81" s="30">
        <f t="shared" si="0"/>
        <v>23274.439999999991</v>
      </c>
    </row>
    <row r="82" spans="2:10" ht="15" x14ac:dyDescent="0.25">
      <c r="B82" s="24" t="s">
        <v>149</v>
      </c>
      <c r="C82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80"/>
  <sheetViews>
    <sheetView tabSelected="1" topLeftCell="A31" workbookViewId="0">
      <selection activeCell="N75" sqref="N75"/>
    </sheetView>
  </sheetViews>
  <sheetFormatPr baseColWidth="10" defaultColWidth="8.85546875" defaultRowHeight="11.45" customHeight="1" x14ac:dyDescent="0.25"/>
  <cols>
    <col min="1" max="1" width="2.7109375" customWidth="1"/>
    <col min="2" max="2" width="55.28515625" style="36" customWidth="1"/>
    <col min="3" max="3" width="10" style="32" customWidth="1"/>
    <col min="4" max="4" width="12" style="32" customWidth="1"/>
    <col min="5" max="10" width="10" style="32" customWidth="1"/>
  </cols>
  <sheetData>
    <row r="1" spans="2:10" ht="15" x14ac:dyDescent="0.25">
      <c r="B1" s="35" t="s">
        <v>152</v>
      </c>
    </row>
    <row r="2" spans="2:10" ht="15" x14ac:dyDescent="0.25">
      <c r="B2" s="35" t="s">
        <v>146</v>
      </c>
      <c r="C2" s="33" t="s">
        <v>153</v>
      </c>
    </row>
    <row r="3" spans="2:10" ht="15" x14ac:dyDescent="0.25">
      <c r="B3" s="35" t="s">
        <v>147</v>
      </c>
      <c r="C3" s="34" t="s">
        <v>6</v>
      </c>
    </row>
    <row r="4" spans="2:10" ht="15" x14ac:dyDescent="0.25"/>
    <row r="5" spans="2:10" ht="15" x14ac:dyDescent="0.25">
      <c r="B5" s="37" t="s">
        <v>12</v>
      </c>
      <c r="D5" s="34" t="s">
        <v>18</v>
      </c>
    </row>
    <row r="6" spans="2:10" ht="15" x14ac:dyDescent="0.25">
      <c r="B6" s="37" t="s">
        <v>13</v>
      </c>
      <c r="D6" s="34" t="s">
        <v>19</v>
      </c>
    </row>
    <row r="7" spans="2:10" ht="15" x14ac:dyDescent="0.25">
      <c r="B7" s="37" t="s">
        <v>14</v>
      </c>
      <c r="D7" s="34" t="s">
        <v>20</v>
      </c>
    </row>
    <row r="8" spans="2:10" ht="15" x14ac:dyDescent="0.25">
      <c r="B8" s="37" t="s">
        <v>154</v>
      </c>
      <c r="D8" s="34" t="s">
        <v>156</v>
      </c>
    </row>
    <row r="9" spans="2:10" ht="15" x14ac:dyDescent="0.25">
      <c r="B9" s="37" t="s">
        <v>16</v>
      </c>
      <c r="D9" s="34" t="s">
        <v>22</v>
      </c>
    </row>
    <row r="10" spans="2:10" ht="15" x14ac:dyDescent="0.25"/>
    <row r="11" spans="2:10" ht="15" x14ac:dyDescent="0.25">
      <c r="B11" s="53" t="s">
        <v>148</v>
      </c>
      <c r="C11" s="50" t="s">
        <v>137</v>
      </c>
      <c r="D11" s="51" t="s">
        <v>138</v>
      </c>
      <c r="E11" s="51" t="s">
        <v>139</v>
      </c>
      <c r="F11" s="51" t="s">
        <v>140</v>
      </c>
      <c r="G11" s="51" t="s">
        <v>141</v>
      </c>
      <c r="H11" s="51" t="s">
        <v>142</v>
      </c>
      <c r="I11" s="51" t="s">
        <v>143</v>
      </c>
      <c r="J11" s="52" t="s">
        <v>144</v>
      </c>
    </row>
    <row r="12" spans="2:10" ht="15" x14ac:dyDescent="0.25">
      <c r="B12" s="49" t="s">
        <v>163</v>
      </c>
      <c r="C12" s="63">
        <f>solde!C12/1000</f>
        <v>16.858299999999989</v>
      </c>
      <c r="D12" s="61">
        <f>solde!D12/1000</f>
        <v>209.58500000000001</v>
      </c>
      <c r="E12" s="61">
        <f>solde!E12/1000</f>
        <v>-4.0629999999999997</v>
      </c>
      <c r="F12" s="61">
        <f>solde!F12/1000</f>
        <v>-32.483800000000045</v>
      </c>
      <c r="G12" s="61">
        <f>solde!G12/1000</f>
        <v>25.574800000000046</v>
      </c>
      <c r="H12" s="61">
        <f>solde!H12/1000</f>
        <v>84.153999999999996</v>
      </c>
      <c r="I12" s="61">
        <f>solde!I12/1000</f>
        <v>18.323600000000035</v>
      </c>
      <c r="J12" s="62">
        <f>solde!J12/1000</f>
        <v>25.217959999999991</v>
      </c>
    </row>
    <row r="13" spans="2:10" ht="15" x14ac:dyDescent="0.25">
      <c r="B13" s="39"/>
      <c r="C13" s="41"/>
      <c r="D13" s="41"/>
      <c r="E13" s="41"/>
      <c r="F13" s="41"/>
      <c r="G13" s="41"/>
      <c r="H13" s="41"/>
      <c r="I13" s="41"/>
      <c r="J13" s="41"/>
    </row>
    <row r="14" spans="2:10" ht="15" x14ac:dyDescent="0.25">
      <c r="B14" s="56" t="s">
        <v>160</v>
      </c>
      <c r="C14" s="65">
        <f>SUM(C15:C40)</f>
        <v>7.2332999999999927</v>
      </c>
      <c r="D14" s="64">
        <f t="shared" ref="D14:J14" si="0">SUM(D15:D40)</f>
        <v>158.71999999999994</v>
      </c>
      <c r="E14" s="64">
        <f t="shared" si="0"/>
        <v>-32.609000000000002</v>
      </c>
      <c r="F14" s="67">
        <f t="shared" si="0"/>
        <v>-85.5</v>
      </c>
      <c r="G14" s="64">
        <f t="shared" si="0"/>
        <v>34.295799999999993</v>
      </c>
      <c r="H14" s="64">
        <f t="shared" si="0"/>
        <v>61.370000000000019</v>
      </c>
      <c r="I14" s="64">
        <f t="shared" si="0"/>
        <v>-9.2161499999999918</v>
      </c>
      <c r="J14" s="66">
        <f t="shared" si="0"/>
        <v>22.611450000000001</v>
      </c>
    </row>
    <row r="15" spans="2:10" ht="15" x14ac:dyDescent="0.25">
      <c r="B15" s="57" t="s">
        <v>29</v>
      </c>
      <c r="C15" s="42">
        <f>solde!C15/1000</f>
        <v>-3.8852000000000007</v>
      </c>
      <c r="D15" s="41">
        <f>solde!D15/1000</f>
        <v>-23.2</v>
      </c>
      <c r="E15" s="41">
        <f>solde!E15/1000</f>
        <v>8.51</v>
      </c>
      <c r="F15" s="47">
        <f>solde!F15/1000</f>
        <v>1.7929999999999999</v>
      </c>
      <c r="G15" s="41">
        <f>solde!G15/1000</f>
        <v>-7.5644</v>
      </c>
      <c r="H15" s="41">
        <f>solde!H15/1000</f>
        <v>6.7549999999999999</v>
      </c>
      <c r="I15" s="41">
        <f>solde!I15/1000</f>
        <v>-0.77926000000000017</v>
      </c>
      <c r="J15" s="43">
        <f>solde!J15/1000</f>
        <v>-1.8774899999999999</v>
      </c>
    </row>
    <row r="16" spans="2:10" ht="15" x14ac:dyDescent="0.25">
      <c r="B16" s="57" t="s">
        <v>30</v>
      </c>
      <c r="C16" s="42">
        <f>solde!C16/1000</f>
        <v>-8.9999999999997732E-4</v>
      </c>
      <c r="D16" s="41">
        <f>solde!D16/1000</f>
        <v>0.215</v>
      </c>
      <c r="E16" s="41">
        <f>solde!E16/1000</f>
        <v>0.111</v>
      </c>
      <c r="F16" s="47">
        <f>solde!F16/1000</f>
        <v>0.28599999999999998</v>
      </c>
      <c r="G16" s="41">
        <f>solde!G16/1000</f>
        <v>-0.10569999999999999</v>
      </c>
      <c r="H16" s="41">
        <f>solde!H16/1000</f>
        <v>0.159</v>
      </c>
      <c r="I16" s="41">
        <f>solde!I16/1000</f>
        <v>0.17799999999999999</v>
      </c>
      <c r="J16" s="43">
        <f>solde!J16/1000</f>
        <v>-4.0400000000000201E-3</v>
      </c>
    </row>
    <row r="17" spans="2:10" ht="15" x14ac:dyDescent="0.25">
      <c r="B17" s="57" t="s">
        <v>31</v>
      </c>
      <c r="C17" s="42">
        <f>solde!C17/1000</f>
        <v>-0.24899999999999997</v>
      </c>
      <c r="D17" s="41">
        <f>solde!D17/1000</f>
        <v>-0.42599999999999999</v>
      </c>
      <c r="E17" s="41">
        <f>solde!E17/1000</f>
        <v>-0.85199999999999998</v>
      </c>
      <c r="F17" s="47">
        <f>solde!F17/1000</f>
        <v>-1.3340000000000001</v>
      </c>
      <c r="G17" s="41">
        <f>solde!G17/1000</f>
        <v>-1.2623</v>
      </c>
      <c r="H17" s="41">
        <f>solde!H17/1000</f>
        <v>6.7000000000000004E-2</v>
      </c>
      <c r="I17" s="41">
        <f>solde!I17/1000</f>
        <v>-1.2061499999999998</v>
      </c>
      <c r="J17" s="43">
        <f>solde!J17/1000</f>
        <v>-8.0119999999999886E-2</v>
      </c>
    </row>
    <row r="18" spans="2:10" ht="15" x14ac:dyDescent="0.25">
      <c r="B18" s="57" t="s">
        <v>32</v>
      </c>
      <c r="C18" s="42">
        <f>solde!C18/1000</f>
        <v>-16.052500000000002</v>
      </c>
      <c r="D18" s="41">
        <f>solde!D18/1000</f>
        <v>-67.292000000000002</v>
      </c>
      <c r="E18" s="41">
        <f>solde!E18/1000</f>
        <v>-36.017000000000003</v>
      </c>
      <c r="F18" s="47">
        <f>solde!F18/1000</f>
        <v>-30.667999999999999</v>
      </c>
      <c r="G18" s="41">
        <f>solde!G18/1000</f>
        <v>-46.0505</v>
      </c>
      <c r="H18" s="41">
        <f>solde!H18/1000</f>
        <v>-23.855</v>
      </c>
      <c r="I18" s="41">
        <f>solde!I18/1000</f>
        <v>-18.171220000000002</v>
      </c>
      <c r="J18" s="43">
        <f>solde!J18/1000</f>
        <v>-5.5957199999999991</v>
      </c>
    </row>
    <row r="19" spans="2:10" ht="15" x14ac:dyDescent="0.25">
      <c r="B19" s="57" t="s">
        <v>38</v>
      </c>
      <c r="C19" s="42">
        <f>solde!C19/1000</f>
        <v>8.8239000000000019</v>
      </c>
      <c r="D19" s="41">
        <f>solde!D19/1000</f>
        <v>-0.36599999999999999</v>
      </c>
      <c r="E19" s="41">
        <f>solde!E19/1000</f>
        <v>12.250999999999999</v>
      </c>
      <c r="F19" s="47">
        <f>solde!F19/1000</f>
        <v>8.0429999999999993</v>
      </c>
      <c r="G19" s="41">
        <f>solde!G19/1000</f>
        <v>9.6026999999999969</v>
      </c>
      <c r="H19" s="41">
        <f>solde!H19/1000</f>
        <v>30.471</v>
      </c>
      <c r="I19" s="41">
        <f>solde!I19/1000</f>
        <v>14.051510000000002</v>
      </c>
      <c r="J19" s="43">
        <f>solde!J19/1000</f>
        <v>-4.3313500000000005</v>
      </c>
    </row>
    <row r="20" spans="2:10" ht="15" x14ac:dyDescent="0.25">
      <c r="B20" s="57" t="s">
        <v>42</v>
      </c>
      <c r="C20" s="42">
        <f>solde!C20/1000</f>
        <v>-3.661</v>
      </c>
      <c r="D20" s="41">
        <f>solde!D20/1000</f>
        <v>-22.21</v>
      </c>
      <c r="E20" s="41">
        <f>solde!E20/1000</f>
        <v>-2.9449999999999998</v>
      </c>
      <c r="F20" s="47">
        <f>solde!F20/1000</f>
        <v>-10.94</v>
      </c>
      <c r="G20" s="41">
        <f>solde!G20/1000</f>
        <v>25.4544</v>
      </c>
      <c r="H20" s="41">
        <f>solde!H20/1000</f>
        <v>-1.829</v>
      </c>
      <c r="I20" s="41">
        <f>solde!I20/1000</f>
        <v>-3.5457399999999981</v>
      </c>
      <c r="J20" s="43">
        <f>solde!J20/1000</f>
        <v>1.196369999999999</v>
      </c>
    </row>
    <row r="21" spans="2:10" ht="15" x14ac:dyDescent="0.25">
      <c r="B21" s="57" t="s">
        <v>46</v>
      </c>
      <c r="C21" s="42">
        <f>solde!C21/1000</f>
        <v>-0.1520999999999999</v>
      </c>
      <c r="D21" s="41">
        <f>solde!D21/1000</f>
        <v>0.187</v>
      </c>
      <c r="E21" s="41">
        <f>solde!E21/1000</f>
        <v>4.2000000000000003E-2</v>
      </c>
      <c r="F21" s="47">
        <f>solde!F21/1000</f>
        <v>-2.8660000000000001</v>
      </c>
      <c r="G21" s="41">
        <f>solde!G21/1000</f>
        <v>-2.5113000000000003</v>
      </c>
      <c r="H21" s="41">
        <f>solde!H21/1000</f>
        <v>-2.79</v>
      </c>
      <c r="I21" s="41">
        <f>solde!I21/1000</f>
        <v>3.4233799999999999</v>
      </c>
      <c r="J21" s="43">
        <f>solde!J21/1000</f>
        <v>3.8133300000000001</v>
      </c>
    </row>
    <row r="22" spans="2:10" ht="15" x14ac:dyDescent="0.25">
      <c r="B22" s="57" t="s">
        <v>47</v>
      </c>
      <c r="C22" s="42">
        <f>solde!C22/1000</f>
        <v>-0.48180000000000017</v>
      </c>
      <c r="D22" s="41">
        <f>solde!D22/1000</f>
        <v>4.5250000000000004</v>
      </c>
      <c r="E22" s="41">
        <f>solde!E22/1000</f>
        <v>0.26800000000000002</v>
      </c>
      <c r="F22" s="47">
        <f>solde!F22/1000</f>
        <v>-3.0990000000000002</v>
      </c>
      <c r="G22" s="41">
        <f>solde!G22/1000</f>
        <v>0.23050000000000001</v>
      </c>
      <c r="H22" s="41">
        <f>solde!H22/1000</f>
        <v>-0.68</v>
      </c>
      <c r="I22" s="41">
        <f>solde!I22/1000</f>
        <v>0.5191200000000008</v>
      </c>
      <c r="J22" s="43">
        <f>solde!J22/1000</f>
        <v>8.6978800000000014</v>
      </c>
    </row>
    <row r="23" spans="2:10" ht="15" x14ac:dyDescent="0.25">
      <c r="B23" s="57" t="s">
        <v>48</v>
      </c>
      <c r="C23" s="42">
        <f>solde!C23/1000</f>
        <v>0.21390000000000001</v>
      </c>
      <c r="D23" s="41">
        <f>solde!D23/1000</f>
        <v>0.49199999999999999</v>
      </c>
      <c r="E23" s="41">
        <f>solde!E23/1000</f>
        <v>-8.0000000000000002E-3</v>
      </c>
      <c r="F23" s="47">
        <f>solde!F23/1000</f>
        <v>-1.7999999999999999E-2</v>
      </c>
      <c r="G23" s="41">
        <f>solde!G23/1000</f>
        <v>1.1600000000000001E-2</v>
      </c>
      <c r="H23" s="41">
        <f>solde!H23/1000</f>
        <v>-1.9E-2</v>
      </c>
      <c r="I23" s="41">
        <f>solde!I23/1000</f>
        <v>5.6829999999999992E-2</v>
      </c>
      <c r="J23" s="43">
        <f>solde!J23/1000</f>
        <v>-6.6100000000000004E-3</v>
      </c>
    </row>
    <row r="24" spans="2:10" ht="15" x14ac:dyDescent="0.25">
      <c r="B24" s="57" t="s">
        <v>49</v>
      </c>
      <c r="C24" s="42">
        <f>solde!C24/1000</f>
        <v>4.0517000000000003</v>
      </c>
      <c r="D24" s="41">
        <f>solde!D24/1000</f>
        <v>-15.085000000000001</v>
      </c>
      <c r="E24" s="41">
        <f>solde!E24/1000</f>
        <v>4.0999999999999996</v>
      </c>
      <c r="F24" s="47">
        <f>solde!F24/1000</f>
        <v>-20.443999999999999</v>
      </c>
      <c r="G24" s="41">
        <f>solde!G24/1000</f>
        <v>2.6259999999999999</v>
      </c>
      <c r="H24" s="41">
        <f>solde!H24/1000</f>
        <v>14.042</v>
      </c>
      <c r="I24" s="41">
        <f>solde!I24/1000</f>
        <v>-2.2394400000000001</v>
      </c>
      <c r="J24" s="43">
        <f>solde!J24/1000</f>
        <v>3.4481800000000002</v>
      </c>
    </row>
    <row r="25" spans="2:10" ht="15" x14ac:dyDescent="0.25">
      <c r="B25" s="57" t="s">
        <v>50</v>
      </c>
      <c r="C25" s="42">
        <f>solde!C25/1000</f>
        <v>8.1395</v>
      </c>
      <c r="D25" s="41">
        <f>solde!D25/1000</f>
        <v>39.174999999999997</v>
      </c>
      <c r="E25" s="41">
        <f>solde!E25/1000</f>
        <v>-0.629</v>
      </c>
      <c r="F25" s="47">
        <f>solde!F25/1000</f>
        <v>18.087</v>
      </c>
      <c r="G25" s="41">
        <f>solde!G25/1000</f>
        <v>-9.1424000000000021</v>
      </c>
      <c r="H25" s="41">
        <f>solde!H25/1000</f>
        <v>24.965</v>
      </c>
      <c r="I25" s="41">
        <f>solde!I25/1000</f>
        <v>-9.9274900000000024</v>
      </c>
      <c r="J25" s="43">
        <f>solde!J25/1000</f>
        <v>-0.65146000000000093</v>
      </c>
    </row>
    <row r="26" spans="2:10" ht="15" x14ac:dyDescent="0.25">
      <c r="B26" s="57" t="s">
        <v>51</v>
      </c>
      <c r="C26" s="42">
        <f>solde!C26/1000</f>
        <v>25.953599999999991</v>
      </c>
      <c r="D26" s="41">
        <f>solde!D26/1000</f>
        <v>13.994</v>
      </c>
      <c r="E26" s="41">
        <f>solde!E26/1000</f>
        <v>-3.4039999999999999</v>
      </c>
      <c r="F26" s="47">
        <f>solde!F26/1000</f>
        <v>4.18</v>
      </c>
      <c r="G26" s="41">
        <f>solde!G26/1000</f>
        <v>-5.2815999999999983</v>
      </c>
      <c r="H26" s="41">
        <f>solde!H26/1000</f>
        <v>5.8739999999999997</v>
      </c>
      <c r="I26" s="41">
        <f>solde!I26/1000</f>
        <v>-5.5775499999999996</v>
      </c>
      <c r="J26" s="43">
        <f>solde!J26/1000</f>
        <v>7.6592999999999991</v>
      </c>
    </row>
    <row r="27" spans="2:10" ht="15" x14ac:dyDescent="0.25">
      <c r="B27" s="57" t="s">
        <v>52</v>
      </c>
      <c r="C27" s="42">
        <f>solde!C27/1000</f>
        <v>0.44989999999999963</v>
      </c>
      <c r="D27" s="41">
        <f>solde!D27/1000</f>
        <v>13.920999999999999</v>
      </c>
      <c r="E27" s="41">
        <f>solde!E27/1000</f>
        <v>-0.85899999999999999</v>
      </c>
      <c r="F27" s="47">
        <f>solde!F27/1000</f>
        <v>-5.4189999999999996</v>
      </c>
      <c r="G27" s="41">
        <f>solde!G27/1000</f>
        <v>6.3423999999999996</v>
      </c>
      <c r="H27" s="41">
        <f>solde!H27/1000</f>
        <v>-2.887</v>
      </c>
      <c r="I27" s="41">
        <f>solde!I27/1000</f>
        <v>4.5793400000000002</v>
      </c>
      <c r="J27" s="43">
        <f>solde!J27/1000</f>
        <v>-1.0915100000000002</v>
      </c>
    </row>
    <row r="28" spans="2:10" ht="15" x14ac:dyDescent="0.25">
      <c r="B28" s="57" t="s">
        <v>53</v>
      </c>
      <c r="C28" s="42">
        <f>solde!C28/1000</f>
        <v>0.41080000000000017</v>
      </c>
      <c r="D28" s="41">
        <f>solde!D28/1000</f>
        <v>5.2290000000000001</v>
      </c>
      <c r="E28" s="41">
        <f>solde!E28/1000</f>
        <v>5.4649999999999999</v>
      </c>
      <c r="F28" s="47">
        <f>solde!F28/1000</f>
        <v>-3.2549999999999999</v>
      </c>
      <c r="G28" s="41">
        <f>solde!G28/1000</f>
        <v>6.9524999999999988</v>
      </c>
      <c r="H28" s="41">
        <f>solde!H28/1000</f>
        <v>-1.0860000000000001</v>
      </c>
      <c r="I28" s="41">
        <f>solde!I28/1000</f>
        <v>1.8108100000000005</v>
      </c>
      <c r="J28" s="43">
        <f>solde!J28/1000</f>
        <v>-1.3027099999999998</v>
      </c>
    </row>
    <row r="29" spans="2:10" ht="15" x14ac:dyDescent="0.25">
      <c r="B29" s="57" t="s">
        <v>54</v>
      </c>
      <c r="C29" s="42">
        <f>solde!C29/1000</f>
        <v>10.304400000000001</v>
      </c>
      <c r="D29" s="41">
        <f>solde!D29/1000</f>
        <v>-13.611000000000001</v>
      </c>
      <c r="E29" s="41">
        <f>solde!E29/1000</f>
        <v>1.415</v>
      </c>
      <c r="F29" s="47">
        <f>solde!F29/1000</f>
        <v>-5.7229999999999999</v>
      </c>
      <c r="G29" s="41">
        <f>solde!G29/1000</f>
        <v>-8.129900000000001</v>
      </c>
      <c r="H29" s="41">
        <f>solde!H29/1000</f>
        <v>-2.7959999999999998</v>
      </c>
      <c r="I29" s="41">
        <f>solde!I29/1000</f>
        <v>-5.9068799999999992</v>
      </c>
      <c r="J29" s="43">
        <f>solde!J29/1000</f>
        <v>2.8828699999999992</v>
      </c>
    </row>
    <row r="30" spans="2:10" ht="15" x14ac:dyDescent="0.25">
      <c r="B30" s="57" t="s">
        <v>55</v>
      </c>
      <c r="C30" s="42">
        <f>solde!C30/1000</f>
        <v>-0.53600000000000003</v>
      </c>
      <c r="D30" s="41">
        <f>solde!D30/1000</f>
        <v>11.574</v>
      </c>
      <c r="E30" s="41">
        <f>solde!E30/1000</f>
        <v>1.917</v>
      </c>
      <c r="F30" s="47">
        <f>solde!F30/1000</f>
        <v>-6.13</v>
      </c>
      <c r="G30" s="41">
        <f>solde!G30/1000</f>
        <v>11.931499999999998</v>
      </c>
      <c r="H30" s="41">
        <f>solde!H30/1000</f>
        <v>-0.61099999999999999</v>
      </c>
      <c r="I30" s="41">
        <f>solde!I30/1000</f>
        <v>2.490959999999999</v>
      </c>
      <c r="J30" s="43">
        <f>solde!J30/1000</f>
        <v>-0.35903999999999997</v>
      </c>
    </row>
    <row r="31" spans="2:10" ht="15" x14ac:dyDescent="0.25">
      <c r="B31" s="57" t="s">
        <v>56</v>
      </c>
      <c r="C31" s="42">
        <f>solde!C31/1000</f>
        <v>-6.1771000000000003</v>
      </c>
      <c r="D31" s="41">
        <f>solde!D31/1000</f>
        <v>-17.213000000000001</v>
      </c>
      <c r="E31" s="41">
        <f>solde!E31/1000</f>
        <v>-17.864999999999998</v>
      </c>
      <c r="F31" s="47">
        <f>solde!F31/1000</f>
        <v>-21.803999999999998</v>
      </c>
      <c r="G31" s="41">
        <f>solde!G31/1000</f>
        <v>-16.540300000000002</v>
      </c>
      <c r="H31" s="41">
        <f>solde!H31/1000</f>
        <v>-0.224</v>
      </c>
      <c r="I31" s="41">
        <f>solde!I31/1000</f>
        <v>-7.7539199999999981</v>
      </c>
      <c r="J31" s="43">
        <f>solde!J31/1000</f>
        <v>-3.9814699999999994</v>
      </c>
    </row>
    <row r="32" spans="2:10" ht="15" x14ac:dyDescent="0.25">
      <c r="B32" s="57" t="s">
        <v>57</v>
      </c>
      <c r="C32" s="42">
        <f>solde!C32/1000</f>
        <v>-5.7246000000000006</v>
      </c>
      <c r="D32" s="41">
        <f>solde!D32/1000</f>
        <v>13.589</v>
      </c>
      <c r="E32" s="41">
        <f>solde!E32/1000</f>
        <v>-4.2249999999999996</v>
      </c>
      <c r="F32" s="47">
        <f>solde!F32/1000</f>
        <v>-9.8490000000000002</v>
      </c>
      <c r="G32" s="41">
        <f>solde!G32/1000</f>
        <v>3.7549999999999999</v>
      </c>
      <c r="H32" s="41">
        <f>solde!H32/1000</f>
        <v>-2.7589999999999999</v>
      </c>
      <c r="I32" s="41">
        <f>solde!I32/1000</f>
        <v>8.7683600000000013</v>
      </c>
      <c r="J32" s="43">
        <f>solde!J32/1000</f>
        <v>-1.7434600000000009</v>
      </c>
    </row>
    <row r="33" spans="2:10" ht="15" x14ac:dyDescent="0.25">
      <c r="B33" s="57" t="s">
        <v>58</v>
      </c>
      <c r="C33" s="42">
        <f>solde!C33/1000</f>
        <v>-1.0216000000000023</v>
      </c>
      <c r="D33" s="41">
        <f>solde!D33/1000</f>
        <v>101.6</v>
      </c>
      <c r="E33" s="41">
        <f>solde!E33/1000</f>
        <v>-4.2549999999999999</v>
      </c>
      <c r="F33" s="47">
        <f>solde!F33/1000</f>
        <v>-10.529</v>
      </c>
      <c r="G33" s="41">
        <f>solde!G33/1000</f>
        <v>50.5182</v>
      </c>
      <c r="H33" s="41">
        <f>solde!H33/1000</f>
        <v>18.123000000000001</v>
      </c>
      <c r="I33" s="41">
        <f>solde!I33/1000</f>
        <v>-4.2678699999999994</v>
      </c>
      <c r="J33" s="43">
        <f>solde!J33/1000</f>
        <v>5.4278799999999991</v>
      </c>
    </row>
    <row r="34" spans="2:10" ht="15" x14ac:dyDescent="0.25">
      <c r="B34" s="57" t="s">
        <v>59</v>
      </c>
      <c r="C34" s="42">
        <f>solde!C34/1000</f>
        <v>-0.65190000000000148</v>
      </c>
      <c r="D34" s="41">
        <f>solde!D34/1000</f>
        <v>106.913</v>
      </c>
      <c r="E34" s="41">
        <f>solde!E34/1000</f>
        <v>10.564</v>
      </c>
      <c r="F34" s="47">
        <f>solde!F34/1000</f>
        <v>-15.237</v>
      </c>
      <c r="G34" s="41">
        <f>solde!G34/1000</f>
        <v>0.64469999999999705</v>
      </c>
      <c r="H34" s="41">
        <f>solde!H34/1000</f>
        <v>-6.8460000000000001</v>
      </c>
      <c r="I34" s="41">
        <f>solde!I34/1000</f>
        <v>1.0890699999999998</v>
      </c>
      <c r="J34" s="43">
        <f>solde!J34/1000</f>
        <v>10.461639999999999</v>
      </c>
    </row>
    <row r="35" spans="2:10" ht="15" x14ac:dyDescent="0.25">
      <c r="B35" s="57" t="s">
        <v>60</v>
      </c>
      <c r="C35" s="42">
        <f>solde!C35/1000</f>
        <v>-1.5401999999999998</v>
      </c>
      <c r="D35" s="41">
        <f>solde!D35/1000</f>
        <v>10.843999999999999</v>
      </c>
      <c r="E35" s="41">
        <f>solde!E35/1000</f>
        <v>2.1749999999999998</v>
      </c>
      <c r="F35" s="47">
        <f>solde!F35/1000</f>
        <v>32.622999999999998</v>
      </c>
      <c r="G35" s="41">
        <f>solde!G35/1000</f>
        <v>7.5508000000000015</v>
      </c>
      <c r="H35" s="41">
        <f>solde!H35/1000</f>
        <v>2.0369999999999999</v>
      </c>
      <c r="I35" s="41">
        <f>solde!I35/1000</f>
        <v>2.3709900000000004</v>
      </c>
      <c r="J35" s="43">
        <f>solde!J35/1000</f>
        <v>-0.38337999999999989</v>
      </c>
    </row>
    <row r="36" spans="2:10" ht="15" x14ac:dyDescent="0.25">
      <c r="B36" s="57" t="s">
        <v>61</v>
      </c>
      <c r="C36" s="42">
        <f>solde!C36/1000</f>
        <v>-2.7743999999999995</v>
      </c>
      <c r="D36" s="41">
        <f>solde!D36/1000</f>
        <v>-3.8650000000000002</v>
      </c>
      <c r="E36" s="41">
        <f>solde!E36/1000</f>
        <v>-6.3849999999999998</v>
      </c>
      <c r="F36" s="47">
        <f>solde!F36/1000</f>
        <v>-13.369</v>
      </c>
      <c r="G36" s="41">
        <f>solde!G36/1000</f>
        <v>14.145</v>
      </c>
      <c r="H36" s="41">
        <f>solde!H36/1000</f>
        <v>2.3130000000000002</v>
      </c>
      <c r="I36" s="41">
        <f>solde!I36/1000</f>
        <v>9.0426800000000025</v>
      </c>
      <c r="J36" s="43">
        <f>solde!J36/1000</f>
        <v>-1.8607399999999998</v>
      </c>
    </row>
    <row r="37" spans="2:10" ht="15" x14ac:dyDescent="0.25">
      <c r="B37" s="57" t="s">
        <v>64</v>
      </c>
      <c r="C37" s="42">
        <f>solde!C37/1000</f>
        <v>-2.6600000000000023E-2</v>
      </c>
      <c r="D37" s="41">
        <f>solde!D37/1000</f>
        <v>2.5329999999999999</v>
      </c>
      <c r="E37" s="41">
        <f>solde!E37/1000</f>
        <v>-0.63400000000000001</v>
      </c>
      <c r="F37" s="47">
        <f>solde!F37/1000</f>
        <v>2.8450000000000002</v>
      </c>
      <c r="G37" s="41">
        <f>solde!G37/1000</f>
        <v>-0.28420000000000006</v>
      </c>
      <c r="H37" s="41">
        <f>solde!H37/1000</f>
        <v>0.88300000000000001</v>
      </c>
      <c r="I37" s="41">
        <f>solde!I37/1000</f>
        <v>0.44262999999999997</v>
      </c>
      <c r="J37" s="43">
        <f>solde!J37/1000</f>
        <v>-0.27595999999999998</v>
      </c>
    </row>
    <row r="38" spans="2:10" ht="15" x14ac:dyDescent="0.25">
      <c r="B38" s="57" t="s">
        <v>65</v>
      </c>
      <c r="C38" s="42">
        <f>solde!C38/1000</f>
        <v>-2.6037999999999992</v>
      </c>
      <c r="D38" s="41">
        <f>solde!D38/1000</f>
        <v>-3.0310000000000001</v>
      </c>
      <c r="E38" s="41">
        <f>solde!E38/1000</f>
        <v>0.23100000000000001</v>
      </c>
      <c r="F38" s="47">
        <f>solde!F38/1000</f>
        <v>3.117</v>
      </c>
      <c r="G38" s="41">
        <f>solde!G38/1000</f>
        <v>-4.5684000000000005</v>
      </c>
      <c r="H38" s="41">
        <f>solde!H38/1000</f>
        <v>-0.11</v>
      </c>
      <c r="I38" s="41">
        <f>solde!I38/1000</f>
        <v>0.12412999999999999</v>
      </c>
      <c r="J38" s="43">
        <f>solde!J38/1000</f>
        <v>2.1028900000000004</v>
      </c>
    </row>
    <row r="39" spans="2:10" ht="15" x14ac:dyDescent="0.25">
      <c r="B39" s="57" t="s">
        <v>66</v>
      </c>
      <c r="C39" s="42">
        <f>solde!C39/1000</f>
        <v>-0.1014</v>
      </c>
      <c r="D39" s="41">
        <f>solde!D39/1000</f>
        <v>0</v>
      </c>
      <c r="E39" s="41">
        <f>solde!E39/1000</f>
        <v>5.8000000000000003E-2</v>
      </c>
      <c r="F39" s="47">
        <f>solde!F39/1000</f>
        <v>0</v>
      </c>
      <c r="G39" s="41">
        <f>solde!G39/1000</f>
        <v>-7.899999999999999E-3</v>
      </c>
      <c r="H39" s="41">
        <f>solde!H39/1000</f>
        <v>-1.2E-2</v>
      </c>
      <c r="I39" s="41">
        <f>solde!I39/1000</f>
        <v>0</v>
      </c>
      <c r="J39" s="43">
        <f>solde!J39/1000</f>
        <v>0</v>
      </c>
    </row>
    <row r="40" spans="2:10" ht="15" x14ac:dyDescent="0.25">
      <c r="B40" s="58" t="s">
        <v>67</v>
      </c>
      <c r="C40" s="44">
        <f>solde!C40/1000</f>
        <v>-5.4742999999999995</v>
      </c>
      <c r="D40" s="45">
        <f>solde!D40/1000</f>
        <v>0.22800000000000001</v>
      </c>
      <c r="E40" s="45">
        <f>solde!E40/1000</f>
        <v>-1.6379999999999999</v>
      </c>
      <c r="F40" s="48">
        <f>solde!F40/1000</f>
        <v>4.21</v>
      </c>
      <c r="G40" s="45">
        <f>solde!G40/1000</f>
        <v>-4.0206</v>
      </c>
      <c r="H40" s="45">
        <f>solde!H40/1000</f>
        <v>2.1850000000000001</v>
      </c>
      <c r="I40" s="45">
        <f>solde!I40/1000</f>
        <v>1.21156</v>
      </c>
      <c r="J40" s="46">
        <f>solde!J40/1000</f>
        <v>0.46617000000000008</v>
      </c>
    </row>
    <row r="41" spans="2:10" ht="9" customHeight="1" x14ac:dyDescent="0.25">
      <c r="B41" s="38"/>
      <c r="C41" s="40"/>
      <c r="D41" s="40"/>
      <c r="E41" s="40"/>
      <c r="F41" s="40"/>
      <c r="G41" s="40"/>
      <c r="H41" s="40"/>
      <c r="I41" s="40"/>
      <c r="J41" s="40"/>
    </row>
    <row r="42" spans="2:10" ht="15" x14ac:dyDescent="0.25">
      <c r="B42" s="72" t="s">
        <v>159</v>
      </c>
      <c r="C42" s="64">
        <f>SUM(C43:C73)</f>
        <v>2.1332999999999966</v>
      </c>
      <c r="D42" s="64">
        <f t="shared" ref="D42:J42" si="1">SUM(D43:D74)</f>
        <v>25.573999999999995</v>
      </c>
      <c r="E42" s="64">
        <f t="shared" si="1"/>
        <v>38.963999999999999</v>
      </c>
      <c r="F42" s="67">
        <f t="shared" si="1"/>
        <v>49.148369999999993</v>
      </c>
      <c r="G42" s="64">
        <f t="shared" si="1"/>
        <v>1.5580000000000003</v>
      </c>
      <c r="H42" s="64">
        <f t="shared" si="1"/>
        <v>23.427</v>
      </c>
      <c r="I42" s="64">
        <f t="shared" si="1"/>
        <v>21.308019999999992</v>
      </c>
      <c r="J42" s="64">
        <f t="shared" si="1"/>
        <v>0.93414999999999759</v>
      </c>
    </row>
    <row r="43" spans="2:10" ht="15" x14ac:dyDescent="0.25">
      <c r="B43" s="73" t="s">
        <v>71</v>
      </c>
      <c r="C43" s="41">
        <f>solde!C43/1000</f>
        <v>0.26769999999999983</v>
      </c>
      <c r="D43" s="41">
        <f>solde!D43/1000</f>
        <v>-0.16900000000000001</v>
      </c>
      <c r="E43" s="41">
        <f>solde!E43/1000</f>
        <v>0.88200000000000001</v>
      </c>
      <c r="F43" s="47">
        <f>solde!F43/1000</f>
        <v>-1.4350000000000001</v>
      </c>
      <c r="G43" s="41">
        <f>solde!G43/1000</f>
        <v>3.9599999999999996E-2</v>
      </c>
      <c r="H43" s="41">
        <f>solde!H43/1000</f>
        <v>0.54600000000000004</v>
      </c>
      <c r="I43" s="41">
        <f>solde!I43/1000</f>
        <v>4.2170399999999999</v>
      </c>
      <c r="J43" s="43">
        <f>solde!J43/1000</f>
        <v>0</v>
      </c>
    </row>
    <row r="44" spans="2:10" ht="15" x14ac:dyDescent="0.25">
      <c r="B44" s="73" t="s">
        <v>75</v>
      </c>
      <c r="C44" s="41">
        <f>solde!C44/1000</f>
        <v>-0.30619999999999997</v>
      </c>
      <c r="D44" s="41">
        <f>solde!D44/1000</f>
        <v>-3.5790000000000002</v>
      </c>
      <c r="E44" s="41">
        <f>solde!E44/1000</f>
        <v>-1.1719999999999999</v>
      </c>
      <c r="F44" s="47">
        <f>solde!F44/1000</f>
        <v>0</v>
      </c>
      <c r="G44" s="41">
        <f>solde!G44/1000</f>
        <v>0.31210000000000004</v>
      </c>
      <c r="H44" s="41">
        <f>solde!H44/1000</f>
        <v>0</v>
      </c>
      <c r="I44" s="41">
        <f>solde!I44/1000</f>
        <v>0.22722999999999999</v>
      </c>
      <c r="J44" s="43">
        <f>solde!J44/1000</f>
        <v>0</v>
      </c>
    </row>
    <row r="45" spans="2:10" ht="15" x14ac:dyDescent="0.25">
      <c r="B45" s="73" t="s">
        <v>76</v>
      </c>
      <c r="C45" s="41">
        <f>solde!C45/1000</f>
        <v>0.78809999999999991</v>
      </c>
      <c r="D45" s="41">
        <f>solde!D45/1000</f>
        <v>-0.96</v>
      </c>
      <c r="E45" s="41">
        <f>solde!E45/1000</f>
        <v>0.65300000000000002</v>
      </c>
      <c r="F45" s="47">
        <f>solde!F45/1000</f>
        <v>-0.46800000000000003</v>
      </c>
      <c r="G45" s="41">
        <f>solde!G45/1000</f>
        <v>0.23960000000000037</v>
      </c>
      <c r="H45" s="41">
        <f>solde!H45/1000</f>
        <v>-1.7709999999999999</v>
      </c>
      <c r="I45" s="41">
        <f>solde!I45/1000</f>
        <v>-0.86233000000000004</v>
      </c>
      <c r="J45" s="43">
        <f>solde!J45/1000</f>
        <v>-0.74439999999999995</v>
      </c>
    </row>
    <row r="46" spans="2:10" ht="15" x14ac:dyDescent="0.25">
      <c r="B46" s="73" t="s">
        <v>77</v>
      </c>
      <c r="C46" s="41">
        <f>solde!C46/1000</f>
        <v>0</v>
      </c>
      <c r="D46" s="41">
        <f>solde!D46/1000</f>
        <v>0</v>
      </c>
      <c r="E46" s="41">
        <f>solde!E46/1000</f>
        <v>0</v>
      </c>
      <c r="F46" s="47">
        <f>solde!F46/1000</f>
        <v>0</v>
      </c>
      <c r="G46" s="41">
        <f>solde!G46/1000</f>
        <v>0</v>
      </c>
      <c r="H46" s="41">
        <f>solde!H46/1000</f>
        <v>0</v>
      </c>
      <c r="I46" s="41">
        <f>solde!I46/1000</f>
        <v>-0.57489000000000001</v>
      </c>
      <c r="J46" s="43">
        <f>solde!J46/1000</f>
        <v>0</v>
      </c>
    </row>
    <row r="47" spans="2:10" ht="15" x14ac:dyDescent="0.25">
      <c r="B47" s="73" t="s">
        <v>78</v>
      </c>
      <c r="C47" s="41">
        <f>solde!C47/1000</f>
        <v>-0.24869999999999892</v>
      </c>
      <c r="D47" s="41">
        <f>solde!D47/1000</f>
        <v>-7.25</v>
      </c>
      <c r="E47" s="41">
        <f>solde!E47/1000</f>
        <v>7.7350000000000003</v>
      </c>
      <c r="F47" s="47">
        <f>solde!F47/1000</f>
        <v>-1.0249999999999999</v>
      </c>
      <c r="G47" s="41">
        <f>solde!G47/1000</f>
        <v>-2.5218000000000003</v>
      </c>
      <c r="H47" s="41">
        <f>solde!H47/1000</f>
        <v>1.5069999999999999</v>
      </c>
      <c r="I47" s="41">
        <f>solde!I47/1000</f>
        <v>11.593819999999999</v>
      </c>
      <c r="J47" s="43">
        <f>solde!J47/1000</f>
        <v>-2.4737600000000004</v>
      </c>
    </row>
    <row r="48" spans="2:10" ht="15" x14ac:dyDescent="0.25">
      <c r="B48" s="73" t="s">
        <v>79</v>
      </c>
      <c r="C48" s="41">
        <f>solde!C48/1000</f>
        <v>0.18669999999999981</v>
      </c>
      <c r="D48" s="41">
        <f>solde!D48/1000</f>
        <v>26.623000000000001</v>
      </c>
      <c r="E48" s="41">
        <f>solde!E48/1000</f>
        <v>1.595</v>
      </c>
      <c r="F48" s="47">
        <f>solde!F48/1000</f>
        <v>32.231999999999999</v>
      </c>
      <c r="G48" s="41">
        <f>solde!G48/1000</f>
        <v>2.9156000000000004</v>
      </c>
      <c r="H48" s="41">
        <f>solde!H48/1000</f>
        <v>4.0010000000000003</v>
      </c>
      <c r="I48" s="41" t="s">
        <v>149</v>
      </c>
      <c r="J48" s="43">
        <f>solde!J48/1000</f>
        <v>-0.69835999999999987</v>
      </c>
    </row>
    <row r="49" spans="2:10" ht="15" x14ac:dyDescent="0.25">
      <c r="B49" s="73" t="s">
        <v>80</v>
      </c>
      <c r="C49" s="41">
        <f>solde!C49/1000</f>
        <v>-0.13720000000000004</v>
      </c>
      <c r="D49" s="41">
        <f>solde!D49/1000</f>
        <v>3.8650000000000002</v>
      </c>
      <c r="E49" s="41">
        <f>solde!E49/1000</f>
        <v>1.9590000000000001</v>
      </c>
      <c r="F49" s="47">
        <f>solde!F49/1000</f>
        <v>1.885</v>
      </c>
      <c r="G49" s="41">
        <f>solde!G49/1000</f>
        <v>-2.1568999999999998</v>
      </c>
      <c r="H49" s="41">
        <f>solde!H49/1000</f>
        <v>3.4409999999999998</v>
      </c>
      <c r="I49" s="41" t="s">
        <v>149</v>
      </c>
      <c r="J49" s="43">
        <f>solde!J49/1000</f>
        <v>-0.59350999999999998</v>
      </c>
    </row>
    <row r="50" spans="2:10" ht="15" x14ac:dyDescent="0.25">
      <c r="B50" s="73" t="s">
        <v>81</v>
      </c>
      <c r="C50" s="41">
        <f>solde!C50/1000</f>
        <v>3.8664999999999998</v>
      </c>
      <c r="D50" s="41">
        <f>solde!D50/1000</f>
        <v>-5.7859999999999996</v>
      </c>
      <c r="E50" s="41">
        <f>solde!E50/1000</f>
        <v>3.1739999999999999</v>
      </c>
      <c r="F50" s="47">
        <f>solde!F50/1000</f>
        <v>0.27800000000000002</v>
      </c>
      <c r="G50" s="41">
        <f>solde!G50/1000</f>
        <v>1.7337000000000002</v>
      </c>
      <c r="H50" s="41">
        <f>solde!H50/1000</f>
        <v>4.6260000000000003</v>
      </c>
      <c r="I50" s="41" t="s">
        <v>149</v>
      </c>
      <c r="J50" s="43">
        <f>solde!J50/1000</f>
        <v>3.2001200000000001</v>
      </c>
    </row>
    <row r="51" spans="2:10" ht="15" x14ac:dyDescent="0.25">
      <c r="B51" s="73" t="s">
        <v>82</v>
      </c>
      <c r="C51" s="41">
        <f>solde!C51/1000</f>
        <v>0.61709999999999998</v>
      </c>
      <c r="D51" s="41">
        <f>solde!D51/1000</f>
        <v>7.4189999999999996</v>
      </c>
      <c r="E51" s="41">
        <f>solde!E51/1000</f>
        <v>0.05</v>
      </c>
      <c r="F51" s="47">
        <f>solde!F51/1000</f>
        <v>1.2789999999999999</v>
      </c>
      <c r="G51" s="41">
        <f>solde!G51/1000</f>
        <v>0.2175</v>
      </c>
      <c r="H51" s="41">
        <f>solde!H51/1000</f>
        <v>-0.53700000000000003</v>
      </c>
      <c r="I51" s="41" t="s">
        <v>149</v>
      </c>
      <c r="J51" s="43">
        <f>solde!J51/1000</f>
        <v>0.36663000000000007</v>
      </c>
    </row>
    <row r="52" spans="2:10" ht="15" x14ac:dyDescent="0.25">
      <c r="B52" s="73" t="s">
        <v>83</v>
      </c>
      <c r="C52" s="41">
        <f>solde!C52/1000</f>
        <v>-0.44349999999999995</v>
      </c>
      <c r="D52" s="41">
        <f>solde!D52/1000</f>
        <v>-1.393</v>
      </c>
      <c r="E52" s="41">
        <f>solde!E52/1000</f>
        <v>1.7370000000000001</v>
      </c>
      <c r="F52" s="47">
        <f>solde!F52/1000</f>
        <v>0</v>
      </c>
      <c r="G52" s="41">
        <f>solde!G52/1000</f>
        <v>-2.7503000000000002</v>
      </c>
      <c r="H52" s="41">
        <f>solde!H52/1000</f>
        <v>-1.3260000000000001</v>
      </c>
      <c r="I52" s="41">
        <f>solde!I52/1000</f>
        <v>-0.27915000000000006</v>
      </c>
      <c r="J52" s="43">
        <f>solde!J52/1000</f>
        <v>-1.468E-2</v>
      </c>
    </row>
    <row r="53" spans="2:10" ht="15" x14ac:dyDescent="0.25">
      <c r="B53" s="73" t="s">
        <v>86</v>
      </c>
      <c r="C53" s="41">
        <f>solde!C53/1000</f>
        <v>-2.1109</v>
      </c>
      <c r="D53" s="41">
        <f>solde!D53/1000</f>
        <v>-3.3969999999999998</v>
      </c>
      <c r="E53" s="41">
        <f>solde!E53/1000</f>
        <v>-0.4</v>
      </c>
      <c r="F53" s="47">
        <f>solde!F53/1000</f>
        <v>-0.46700000000000003</v>
      </c>
      <c r="G53" s="41">
        <f>solde!G53/1000</f>
        <v>0.55830000000000002</v>
      </c>
      <c r="H53" s="41">
        <f>solde!H53/1000</f>
        <v>0.71099999999999997</v>
      </c>
      <c r="I53" s="41">
        <f>solde!I53/1000</f>
        <v>0.52763000000000015</v>
      </c>
      <c r="J53" s="43">
        <f>solde!J53/1000</f>
        <v>1.59494</v>
      </c>
    </row>
    <row r="54" spans="2:10" ht="15" x14ac:dyDescent="0.25">
      <c r="B54" s="73" t="s">
        <v>87</v>
      </c>
      <c r="C54" s="41">
        <f>solde!C54/1000</f>
        <v>-0.7944</v>
      </c>
      <c r="D54" s="41">
        <f>solde!D54/1000</f>
        <v>-1.5660000000000001</v>
      </c>
      <c r="E54" s="41">
        <f>solde!E54/1000</f>
        <v>-0.85299999999999998</v>
      </c>
      <c r="F54" s="47">
        <f>solde!F54/1000</f>
        <v>-0.128</v>
      </c>
      <c r="G54" s="41">
        <f>solde!G54/1000</f>
        <v>-0.41920000000000007</v>
      </c>
      <c r="H54" s="41">
        <f>solde!H54/1000</f>
        <v>-6.0999999999999999E-2</v>
      </c>
      <c r="I54" s="41">
        <f>solde!I54/1000</f>
        <v>-9.6120000000000011E-2</v>
      </c>
      <c r="J54" s="43">
        <f>solde!J54/1000</f>
        <v>-4.2515100000000006</v>
      </c>
    </row>
    <row r="55" spans="2:10" ht="15" x14ac:dyDescent="0.25">
      <c r="B55" s="73" t="s">
        <v>90</v>
      </c>
      <c r="C55" s="41">
        <f>solde!C55/1000</f>
        <v>0.59360000000000035</v>
      </c>
      <c r="D55" s="41">
        <f>solde!D55/1000</f>
        <v>-0.48599999999999999</v>
      </c>
      <c r="E55" s="41">
        <f>solde!E55/1000</f>
        <v>-8.9999999999999993E-3</v>
      </c>
      <c r="F55" s="47">
        <f>solde!F55/1000</f>
        <v>0.32600000000000001</v>
      </c>
      <c r="G55" s="41">
        <f>solde!G55/1000</f>
        <v>-1.7413000000000003</v>
      </c>
      <c r="H55" s="41">
        <f>solde!H55/1000</f>
        <v>0.32300000000000001</v>
      </c>
      <c r="I55" s="41">
        <f>solde!I55/1000</f>
        <v>-0.51786999999999994</v>
      </c>
      <c r="J55" s="43">
        <f>solde!J55/1000</f>
        <v>0.46448999999999979</v>
      </c>
    </row>
    <row r="56" spans="2:10" ht="15" x14ac:dyDescent="0.25">
      <c r="B56" s="73" t="s">
        <v>91</v>
      </c>
      <c r="C56" s="41">
        <f>solde!C56/1000</f>
        <v>-3.0329999999999999</v>
      </c>
      <c r="D56" s="41">
        <f>solde!D56/1000</f>
        <v>-1.4530000000000001</v>
      </c>
      <c r="E56" s="41">
        <f>solde!E56/1000</f>
        <v>3.097</v>
      </c>
      <c r="F56" s="47">
        <f>solde!F56/1000</f>
        <v>-2.2869999999999999</v>
      </c>
      <c r="G56" s="41">
        <f>solde!G56/1000</f>
        <v>-0.51060000000000039</v>
      </c>
      <c r="H56" s="41">
        <f>solde!H56/1000</f>
        <v>4.077</v>
      </c>
      <c r="I56" s="41">
        <f>solde!I56/1000</f>
        <v>2.8523199999999997</v>
      </c>
      <c r="J56" s="43">
        <f>solde!J56/1000</f>
        <v>10.33766</v>
      </c>
    </row>
    <row r="57" spans="2:10" ht="15" x14ac:dyDescent="0.25">
      <c r="B57" s="73" t="s">
        <v>94</v>
      </c>
      <c r="C57" s="41">
        <f>solde!C57/1000</f>
        <v>-9.7599999999999909E-2</v>
      </c>
      <c r="D57" s="41">
        <f>solde!D57/1000</f>
        <v>6.9740000000000002</v>
      </c>
      <c r="E57" s="41">
        <f>solde!E57/1000</f>
        <v>0.63900000000000001</v>
      </c>
      <c r="F57" s="47">
        <f>solde!F57/1000</f>
        <v>9.4151999999999987</v>
      </c>
      <c r="G57" s="41">
        <f>solde!G57/1000</f>
        <v>-1.6887999999999996</v>
      </c>
      <c r="H57" s="41">
        <f>solde!H57/1000</f>
        <v>-10.247999999999999</v>
      </c>
      <c r="I57" s="41">
        <f>solde!I57/1000</f>
        <v>1.9019999999999981E-2</v>
      </c>
      <c r="J57" s="43">
        <f>solde!J57/1000</f>
        <v>2.1203400000000001</v>
      </c>
    </row>
    <row r="58" spans="2:10" ht="15" x14ac:dyDescent="0.25">
      <c r="B58" s="73" t="s">
        <v>95</v>
      </c>
      <c r="C58" s="41">
        <f>solde!C58/1000</f>
        <v>0.23400000000000001</v>
      </c>
      <c r="D58" s="41">
        <f>solde!D58/1000</f>
        <v>6.2759999999999998</v>
      </c>
      <c r="E58" s="41">
        <f>solde!E58/1000</f>
        <v>-0.23599999999999999</v>
      </c>
      <c r="F58" s="47">
        <f>solde!F58/1000</f>
        <v>-0.88900000000000001</v>
      </c>
      <c r="G58" s="41">
        <f>solde!G58/1000</f>
        <v>-0.53080000000000016</v>
      </c>
      <c r="H58" s="41">
        <f>solde!H58/1000</f>
        <v>0.36099999999999999</v>
      </c>
      <c r="I58" s="41">
        <f>solde!I58/1000</f>
        <v>-0.21902000000000002</v>
      </c>
      <c r="J58" s="43">
        <f>solde!J58/1000</f>
        <v>8.8899999999999979E-2</v>
      </c>
    </row>
    <row r="59" spans="2:10" ht="15" x14ac:dyDescent="0.25">
      <c r="B59" s="73" t="s">
        <v>96</v>
      </c>
      <c r="C59" s="41">
        <f>solde!C59/1000</f>
        <v>5.3671999999999986</v>
      </c>
      <c r="D59" s="41">
        <f>solde!D59/1000</f>
        <v>0.50700000000000001</v>
      </c>
      <c r="E59" s="41">
        <f>solde!E59/1000</f>
        <v>-6.0000000000000001E-3</v>
      </c>
      <c r="F59" s="47">
        <f>solde!F59/1000</f>
        <v>-1.8089999999999999</v>
      </c>
      <c r="G59" s="41">
        <f>solde!G59/1000</f>
        <v>-2.3584000000000001</v>
      </c>
      <c r="H59" s="41">
        <f>solde!H59/1000</f>
        <v>3.16</v>
      </c>
      <c r="I59" s="41">
        <f>solde!I59/1000</f>
        <v>7.5300000000000011E-3</v>
      </c>
      <c r="J59" s="43">
        <f>solde!J59/1000</f>
        <v>0.15533</v>
      </c>
    </row>
    <row r="60" spans="2:10" ht="15" x14ac:dyDescent="0.25">
      <c r="B60" s="73" t="s">
        <v>98</v>
      </c>
      <c r="C60" s="41">
        <f>solde!C60/1000</f>
        <v>0.49300000000000005</v>
      </c>
      <c r="D60" s="41">
        <f>solde!D60/1000</f>
        <v>0.37</v>
      </c>
      <c r="E60" s="41">
        <f>solde!E60/1000</f>
        <v>0.27200000000000002</v>
      </c>
      <c r="F60" s="47">
        <f>solde!F60/1000</f>
        <v>0</v>
      </c>
      <c r="G60" s="41">
        <f>solde!G60/1000</f>
        <v>2.0899999999999978E-2</v>
      </c>
      <c r="H60" s="41">
        <f>solde!H60/1000</f>
        <v>-9.5000000000000001E-2</v>
      </c>
      <c r="I60" s="41">
        <f>solde!I60/1000</f>
        <v>1.5670200000000001</v>
      </c>
      <c r="J60" s="43">
        <f>solde!J60/1000</f>
        <v>2.0699999999999998E-3</v>
      </c>
    </row>
    <row r="61" spans="2:10" ht="15" x14ac:dyDescent="0.25">
      <c r="B61" s="73" t="s">
        <v>99</v>
      </c>
      <c r="C61" s="41">
        <f>solde!C61/1000</f>
        <v>3.4950999999999985</v>
      </c>
      <c r="D61" s="41">
        <f>solde!D61/1000</f>
        <v>2.4</v>
      </c>
      <c r="E61" s="41">
        <f>solde!E61/1000</f>
        <v>2.0609999999999999</v>
      </c>
      <c r="F61" s="47">
        <f>solde!F61/1000</f>
        <v>6.944</v>
      </c>
      <c r="G61" s="41">
        <f>solde!G61/1000</f>
        <v>-0.84730000000000016</v>
      </c>
      <c r="H61" s="41">
        <f>solde!H61/1000</f>
        <v>-6.1539999999999999</v>
      </c>
      <c r="I61" s="41">
        <f>solde!I61/1000</f>
        <v>1.0731199999999999</v>
      </c>
      <c r="J61" s="43">
        <f>solde!J61/1000</f>
        <v>-2.3376500000000004</v>
      </c>
    </row>
    <row r="62" spans="2:10" ht="15" x14ac:dyDescent="0.25">
      <c r="B62" s="73" t="s">
        <v>102</v>
      </c>
      <c r="C62" s="41">
        <f>solde!C62/1000</f>
        <v>-0.13909999999999992</v>
      </c>
      <c r="D62" s="41">
        <f>solde!D62/1000</f>
        <v>2.6139999999999999</v>
      </c>
      <c r="E62" s="41">
        <f>solde!E62/1000</f>
        <v>2.6080000000000001</v>
      </c>
      <c r="F62" s="47">
        <f>solde!F62/1000</f>
        <v>1.31</v>
      </c>
      <c r="G62" s="41">
        <f>solde!G62/1000</f>
        <v>-0.34649999999999997</v>
      </c>
      <c r="H62" s="41">
        <f>solde!H62/1000</f>
        <v>0.59199999999999997</v>
      </c>
      <c r="I62" s="41">
        <f>solde!I62/1000</f>
        <v>1.1950099999999999</v>
      </c>
      <c r="J62" s="43">
        <f>solde!J62/1000</f>
        <v>-0.29114000000000034</v>
      </c>
    </row>
    <row r="63" spans="2:10" ht="15" x14ac:dyDescent="0.25">
      <c r="B63" s="73" t="s">
        <v>103</v>
      </c>
      <c r="C63" s="41">
        <f>solde!C63/1000</f>
        <v>0.69420000000000071</v>
      </c>
      <c r="D63" s="41">
        <f>solde!D63/1000</f>
        <v>-1.282</v>
      </c>
      <c r="E63" s="41">
        <f>solde!E63/1000</f>
        <v>1.417</v>
      </c>
      <c r="F63" s="47">
        <f>solde!F63/1000</f>
        <v>0.54300000000000004</v>
      </c>
      <c r="G63" s="41">
        <f>solde!G63/1000</f>
        <v>2.7635000000000001</v>
      </c>
      <c r="H63" s="41">
        <f>solde!H63/1000</f>
        <v>-1.44</v>
      </c>
      <c r="I63" s="41">
        <f>solde!I63/1000</f>
        <v>1.6111799999999998</v>
      </c>
      <c r="J63" s="43">
        <f>solde!J63/1000</f>
        <v>0.47946999999999979</v>
      </c>
    </row>
    <row r="64" spans="2:10" ht="15" x14ac:dyDescent="0.25">
      <c r="B64" s="73" t="s">
        <v>104</v>
      </c>
      <c r="C64" s="41">
        <f>solde!C64/1000</f>
        <v>-0.1634000000000001</v>
      </c>
      <c r="D64" s="41">
        <f>solde!D64/1000</f>
        <v>-8.2910000000000004</v>
      </c>
      <c r="E64" s="41">
        <f>solde!E64/1000</f>
        <v>-0.50800000000000001</v>
      </c>
      <c r="F64" s="47">
        <f>solde!F64/1000</f>
        <v>-0.49299999999999999</v>
      </c>
      <c r="G64" s="41">
        <f>solde!G64/1000</f>
        <v>-4.4599999999999911E-2</v>
      </c>
      <c r="H64" s="41">
        <f>solde!H64/1000</f>
        <v>-5.734</v>
      </c>
      <c r="I64" s="41">
        <f>solde!I64/1000</f>
        <v>0.54677999999999971</v>
      </c>
      <c r="J64" s="43">
        <f>solde!J64/1000</f>
        <v>-2.99</v>
      </c>
    </row>
    <row r="65" spans="2:10" ht="15" x14ac:dyDescent="0.25">
      <c r="B65" s="73" t="s">
        <v>105</v>
      </c>
      <c r="C65" s="41">
        <f>solde!C65/1000</f>
        <v>-5.1799999999999957E-2</v>
      </c>
      <c r="D65" s="41">
        <f>solde!D65/1000</f>
        <v>-0.106</v>
      </c>
      <c r="E65" s="41">
        <f>solde!E65/1000</f>
        <v>0.90600000000000003</v>
      </c>
      <c r="F65" s="47">
        <f>solde!F65/1000</f>
        <v>-2.1000000000000001E-2</v>
      </c>
      <c r="G65" s="41">
        <f>solde!G65/1000</f>
        <v>-1.3811999999999998</v>
      </c>
      <c r="H65" s="41">
        <f>solde!H65/1000</f>
        <v>3.5999999999999997E-2</v>
      </c>
      <c r="I65" s="41">
        <f>solde!I65/1000</f>
        <v>1.65327</v>
      </c>
      <c r="J65" s="43">
        <f>solde!J65/1000</f>
        <v>-1.3661799999999997</v>
      </c>
    </row>
    <row r="66" spans="2:10" ht="15" x14ac:dyDescent="0.25">
      <c r="B66" s="73" t="s">
        <v>108</v>
      </c>
      <c r="C66" s="41">
        <f>solde!C66/1000</f>
        <v>0.28859999999999991</v>
      </c>
      <c r="D66" s="41">
        <f>solde!D66/1000</f>
        <v>27.513000000000002</v>
      </c>
      <c r="E66" s="41">
        <f>solde!E66/1000</f>
        <v>-0.114</v>
      </c>
      <c r="F66" s="47">
        <f>solde!F66/1000</f>
        <v>-1.163</v>
      </c>
      <c r="G66" s="41">
        <f>solde!G66/1000</f>
        <v>-1.6575</v>
      </c>
      <c r="H66" s="41">
        <f>solde!H66/1000</f>
        <v>15.654</v>
      </c>
      <c r="I66" s="41">
        <f>solde!I66/1000</f>
        <v>-0.57799</v>
      </c>
      <c r="J66" s="43">
        <f>solde!J66/1000</f>
        <v>1.9880799999999998</v>
      </c>
    </row>
    <row r="67" spans="2:10" ht="15" x14ac:dyDescent="0.25">
      <c r="B67" s="73" t="s">
        <v>110</v>
      </c>
      <c r="C67" s="41">
        <f>solde!C68/1000</f>
        <v>3.2100000000000004E-2</v>
      </c>
      <c r="D67" s="41">
        <f>solde!D68/1000</f>
        <v>-5.7000000000000002E-2</v>
      </c>
      <c r="E67" s="41">
        <f>solde!E68/1000</f>
        <v>0.435</v>
      </c>
      <c r="F67" s="47">
        <f>solde!F68/1000</f>
        <v>0</v>
      </c>
      <c r="G67" s="41">
        <f>solde!G68/1000</f>
        <v>-0.23930000000000007</v>
      </c>
      <c r="H67" s="41">
        <f>solde!H68/1000</f>
        <v>6.7110000000000003</v>
      </c>
      <c r="I67" s="41">
        <f>solde!I68/1000</f>
        <v>-5.0000000000011366E-5</v>
      </c>
      <c r="J67" s="43">
        <f>solde!J68/1000</f>
        <v>0.15099000000000001</v>
      </c>
    </row>
    <row r="68" spans="2:10" ht="15" x14ac:dyDescent="0.25">
      <c r="B68" s="73" t="s">
        <v>111</v>
      </c>
      <c r="C68" s="41">
        <f>solde!C69/1000</f>
        <v>0.12830000000000019</v>
      </c>
      <c r="D68" s="41">
        <f>solde!D69/1000</f>
        <v>-1.835</v>
      </c>
      <c r="E68" s="41">
        <f>solde!E69/1000</f>
        <v>2.1970000000000001</v>
      </c>
      <c r="F68" s="47">
        <f>solde!F69/1000</f>
        <v>7.48</v>
      </c>
      <c r="G68" s="41">
        <f>solde!G69/1000</f>
        <v>1.772</v>
      </c>
      <c r="H68" s="41">
        <f>solde!H69/1000</f>
        <v>3.89</v>
      </c>
      <c r="I68" s="41">
        <f>solde!I69/1000</f>
        <v>0.85016000000000003</v>
      </c>
      <c r="J68" s="43">
        <f>solde!J69/1000</f>
        <v>-1.50624</v>
      </c>
    </row>
    <row r="69" spans="2:10" ht="15" x14ac:dyDescent="0.25">
      <c r="B69" s="73" t="s">
        <v>115</v>
      </c>
      <c r="C69" s="41">
        <f>solde!C70/1000</f>
        <v>0.56529999999999991</v>
      </c>
      <c r="D69" s="41">
        <f>solde!D70/1000</f>
        <v>4.343</v>
      </c>
      <c r="E69" s="41">
        <f>solde!E70/1000</f>
        <v>0.373</v>
      </c>
      <c r="F69" s="47">
        <f>solde!F70/1000</f>
        <v>0.59499999999999997</v>
      </c>
      <c r="G69" s="41">
        <f>solde!G70/1000</f>
        <v>7.2999999999999995E-2</v>
      </c>
      <c r="H69" s="41">
        <f>solde!H70/1000</f>
        <v>0.82899999999999996</v>
      </c>
      <c r="I69" s="41">
        <f>solde!I70/1000</f>
        <v>0.30062</v>
      </c>
      <c r="J69" s="43">
        <f>solde!J70/1000</f>
        <v>0.18805000000000002</v>
      </c>
    </row>
    <row r="70" spans="2:10" ht="15" x14ac:dyDescent="0.25">
      <c r="B70" s="73" t="s">
        <v>121</v>
      </c>
      <c r="C70" s="41">
        <f>solde!C74/1000</f>
        <v>-4.3000000000000113E-3</v>
      </c>
      <c r="D70" s="41">
        <f>solde!D74/1000</f>
        <v>-1.1890000000000001</v>
      </c>
      <c r="E70" s="41">
        <f>solde!E74/1000</f>
        <v>3.3000000000000002E-2</v>
      </c>
      <c r="F70" s="47">
        <f>solde!F74/1000</f>
        <v>0.21099999999999999</v>
      </c>
      <c r="G70" s="41">
        <f>solde!G74/1000</f>
        <v>0.33270000000000005</v>
      </c>
      <c r="H70" s="41">
        <f>solde!H74/1000</f>
        <v>0.28699999999999998</v>
      </c>
      <c r="I70" s="41">
        <f>solde!I74/1000</f>
        <v>-0.18342000000000003</v>
      </c>
      <c r="J70" s="43">
        <f>solde!J74/1000</f>
        <v>-0.98407999999999995</v>
      </c>
    </row>
    <row r="71" spans="2:10" ht="15" x14ac:dyDescent="0.25">
      <c r="B71" s="73" t="s">
        <v>127</v>
      </c>
      <c r="C71" s="41">
        <f>solde!C77/1000</f>
        <v>-0.47909999999999997</v>
      </c>
      <c r="D71" s="41">
        <f>solde!D77/1000</f>
        <v>0.14099999999999999</v>
      </c>
      <c r="E71" s="41">
        <f>solde!E77/1000</f>
        <v>0</v>
      </c>
      <c r="F71" s="47">
        <f>solde!F77/1000</f>
        <v>0</v>
      </c>
      <c r="G71" s="41">
        <f>solde!G77/1000</f>
        <v>-0.1371</v>
      </c>
      <c r="H71" s="41">
        <f>solde!H77/1000</f>
        <v>-8.4000000000000005E-2</v>
      </c>
      <c r="I71" s="41">
        <f>solde!I77/1000</f>
        <v>8.5309999999999983E-2</v>
      </c>
      <c r="J71" s="43">
        <f>solde!J77/1000</f>
        <v>0</v>
      </c>
    </row>
    <row r="72" spans="2:10" ht="15" x14ac:dyDescent="0.25">
      <c r="B72" s="73" t="s">
        <v>128</v>
      </c>
      <c r="C72" s="41">
        <f>solde!C78/1000</f>
        <v>-7.3799999999999991E-2</v>
      </c>
      <c r="D72" s="41">
        <f>solde!D78/1000</f>
        <v>0</v>
      </c>
      <c r="E72" s="41">
        <f>solde!E78/1000</f>
        <v>-0.49</v>
      </c>
      <c r="F72" s="47">
        <f>solde!F78/1000</f>
        <v>0.70199999999999996</v>
      </c>
      <c r="G72" s="41">
        <f>solde!G78/1000</f>
        <v>-6.1000000000000004E-3</v>
      </c>
      <c r="H72" s="41">
        <f>solde!H78/1000</f>
        <v>-4.0000000000000001E-3</v>
      </c>
      <c r="I72" s="41">
        <f>solde!I78/1000</f>
        <v>-4.7799999999999995E-2</v>
      </c>
      <c r="J72" s="43">
        <f>solde!J78/1000</f>
        <v>-7.8899999999999977E-3</v>
      </c>
    </row>
    <row r="73" spans="2:10" ht="11.45" customHeight="1" x14ac:dyDescent="0.25">
      <c r="B73" s="74" t="s">
        <v>164</v>
      </c>
      <c r="C73" s="45">
        <f>solde!C80/1000</f>
        <v>-7.4012000000000011</v>
      </c>
      <c r="D73" s="45">
        <f>solde!D80/1000</f>
        <v>-19.933</v>
      </c>
      <c r="E73" s="45">
        <f>solde!E80/1000</f>
        <v>16.289000000000001</v>
      </c>
      <c r="F73" s="48">
        <f>solde!F80/1000</f>
        <v>2.0760000000000001</v>
      </c>
      <c r="G73" s="45">
        <f>solde!G80/1000</f>
        <v>12.0352</v>
      </c>
      <c r="H73" s="45">
        <f>solde!H80/1000</f>
        <v>2.7290000000000001</v>
      </c>
      <c r="I73" s="45">
        <f>solde!I80/1000</f>
        <v>0.79434000000000016</v>
      </c>
      <c r="J73" s="46">
        <f>solde!J80/1000</f>
        <v>-1.9435199999999995</v>
      </c>
    </row>
    <row r="74" spans="2:10" ht="15" x14ac:dyDescent="0.25">
      <c r="B74" s="59" t="s">
        <v>161</v>
      </c>
      <c r="C74" s="54">
        <f>solde!C79/1000</f>
        <v>-1.7429000000000001</v>
      </c>
      <c r="D74" s="54">
        <f>solde!D79/1000</f>
        <v>-4.7389999999999999</v>
      </c>
      <c r="E74" s="54">
        <f>solde!E79/1000</f>
        <v>-5.36</v>
      </c>
      <c r="F74" s="69">
        <f>solde!F79/1000</f>
        <v>-5.9428299999999998</v>
      </c>
      <c r="G74" s="54">
        <f>solde!G79/1000</f>
        <v>-2.1179999999999999</v>
      </c>
      <c r="H74" s="54">
        <f>solde!H79/1000</f>
        <v>-2.6</v>
      </c>
      <c r="I74" s="54">
        <f>solde!I79/1000</f>
        <v>-4.4547400000000001</v>
      </c>
      <c r="J74" s="55">
        <f>solde!J79/1000</f>
        <v>0</v>
      </c>
    </row>
    <row r="76" spans="2:10" ht="15" x14ac:dyDescent="0.25">
      <c r="B76" s="60" t="s">
        <v>162</v>
      </c>
      <c r="C76" s="61">
        <f>solde!C81/1000</f>
        <v>7.7141999999999884</v>
      </c>
      <c r="D76" s="61">
        <f>solde!D81/1000</f>
        <v>184.91300000000001</v>
      </c>
      <c r="E76" s="61">
        <f>solde!E81/1000</f>
        <v>6.8659999999999997</v>
      </c>
      <c r="F76" s="69">
        <f>solde!F81/1000</f>
        <v>-36.350630000000045</v>
      </c>
      <c r="G76" s="61">
        <f>solde!G81/1000</f>
        <v>35.492000000000047</v>
      </c>
      <c r="H76" s="61">
        <f>solde!H81/1000</f>
        <v>84.283000000000001</v>
      </c>
      <c r="I76" s="61">
        <f>solde!I81/1000</f>
        <v>14.663200000000035</v>
      </c>
      <c r="J76" s="62">
        <f>solde!J81/1000</f>
        <v>23.274439999999991</v>
      </c>
    </row>
    <row r="77" spans="2:10" ht="15" x14ac:dyDescent="0.25">
      <c r="B77" s="35" t="s">
        <v>165</v>
      </c>
      <c r="C77" s="34"/>
    </row>
    <row r="80" spans="2:10" ht="11.45" customHeight="1" x14ac:dyDescent="0.25">
      <c r="F80" s="6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Structure</vt:lpstr>
      <vt:lpstr>importation</vt:lpstr>
      <vt:lpstr>exportation</vt:lpstr>
      <vt:lpstr>solde</vt:lpstr>
      <vt:lpstr>solde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2025-09-04T19:30:38Z</dcterms:created>
  <dcterms:modified xsi:type="dcterms:W3CDTF">2025-09-05T13:59:18Z</dcterms:modified>
</cp:coreProperties>
</file>