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ED9FC479-CE82-4B92-9145-17121F4C45C7}" xr6:coauthVersionLast="36" xr6:coauthVersionMax="36" xr10:uidLastSave="{00000000-0000-0000-0000-000000000000}"/>
  <bookViews>
    <workbookView xWindow="0" yWindow="0" windowWidth="21600" windowHeight="8865" firstSheet="11" activeTab="15" xr2:uid="{00000000-000D-0000-FFFF-FFFF00000000}"/>
  </bookViews>
  <sheets>
    <sheet name="Sommaire" sheetId="1" r:id="rId1"/>
    <sheet name="Structure" sheetId="2" r:id="rId2"/>
    <sheet name="VA volume" sheetId="3" r:id="rId3"/>
    <sheet name="VA valeur" sheetId="7" r:id="rId4"/>
    <sheet name="indice des volume" sheetId="18" r:id="rId5"/>
    <sheet name="indice des prix" sheetId="16" r:id="rId6"/>
    <sheet name="indice des prix (2)" sheetId="17" r:id="rId7"/>
    <sheet name="rénumération" sheetId="8" r:id="rId8"/>
    <sheet name="salaires" sheetId="9" r:id="rId9"/>
    <sheet name="charges sociales" sheetId="10" r:id="rId10"/>
    <sheet name="heures travaillées" sheetId="11" r:id="rId11"/>
    <sheet name="productivité" sheetId="12" r:id="rId12"/>
    <sheet name="indice productivité" sheetId="20" r:id="rId13"/>
    <sheet name="cout salarial" sheetId="13" r:id="rId14"/>
    <sheet name="cout salarial unitaire" sheetId="19" r:id="rId15"/>
    <sheet name="graphique publié" sheetId="15" r:id="rId16"/>
    <sheet name="%charges sociale" sheetId="14" r:id="rId17"/>
  </sheets>
  <calcPr calcId="191029"/>
</workbook>
</file>

<file path=xl/calcChain.xml><?xml version="1.0" encoding="utf-8"?>
<calcChain xmlns="http://schemas.openxmlformats.org/spreadsheetml/2006/main">
  <c r="I57" i="10" l="1"/>
  <c r="J57" i="10"/>
  <c r="K57" i="10"/>
  <c r="H57" i="10"/>
  <c r="G57" i="10"/>
  <c r="F57" i="10"/>
  <c r="E57" i="10"/>
  <c r="D57" i="10"/>
  <c r="D55" i="10" l="1"/>
  <c r="E55" i="10"/>
  <c r="F55" i="10"/>
  <c r="G55" i="10"/>
  <c r="H55" i="10"/>
  <c r="D77" i="10" s="1"/>
  <c r="I55" i="10"/>
  <c r="J55" i="10"/>
  <c r="K55" i="10"/>
  <c r="L55" i="10"/>
  <c r="M55" i="10"/>
  <c r="E77" i="10" s="1"/>
  <c r="N55" i="10"/>
  <c r="O55" i="10"/>
  <c r="P55" i="10"/>
  <c r="Q55" i="10"/>
  <c r="R55" i="10"/>
  <c r="F77" i="10" s="1"/>
  <c r="S55" i="10"/>
  <c r="T55" i="10"/>
  <c r="U55" i="10"/>
  <c r="V55" i="10"/>
  <c r="W55" i="10"/>
  <c r="G77" i="10" s="1"/>
  <c r="X55" i="10"/>
  <c r="Y55" i="10"/>
  <c r="Z55" i="10"/>
  <c r="AA55" i="10"/>
  <c r="H77" i="10" s="1"/>
  <c r="C55" i="10"/>
  <c r="C77" i="10" s="1"/>
  <c r="D36" i="10"/>
  <c r="E36" i="10"/>
  <c r="F36" i="10"/>
  <c r="G36" i="10"/>
  <c r="H36" i="10"/>
  <c r="D58" i="10" s="1"/>
  <c r="I36" i="10"/>
  <c r="J36" i="10"/>
  <c r="K36" i="10"/>
  <c r="L36" i="10"/>
  <c r="M36" i="10"/>
  <c r="E58" i="10" s="1"/>
  <c r="N36" i="10"/>
  <c r="O36" i="10"/>
  <c r="P36" i="10"/>
  <c r="Q36" i="10"/>
  <c r="R36" i="10"/>
  <c r="F58" i="10" s="1"/>
  <c r="S36" i="10"/>
  <c r="T36" i="10"/>
  <c r="U36" i="10"/>
  <c r="V36" i="10"/>
  <c r="W36" i="10"/>
  <c r="G58" i="10" s="1"/>
  <c r="X36" i="10"/>
  <c r="Y36" i="10"/>
  <c r="Z36" i="10"/>
  <c r="AA36" i="10"/>
  <c r="H58" i="10" s="1"/>
  <c r="AB36" i="10"/>
  <c r="I58" i="10" s="1"/>
  <c r="AC36" i="10"/>
  <c r="J58" i="10" s="1"/>
  <c r="AD36" i="10"/>
  <c r="K58" i="10" s="1"/>
  <c r="D37" i="10"/>
  <c r="E37" i="10"/>
  <c r="F37" i="10"/>
  <c r="G37" i="10"/>
  <c r="H37" i="10"/>
  <c r="D59" i="10" s="1"/>
  <c r="I37" i="10"/>
  <c r="J37" i="10"/>
  <c r="K37" i="10"/>
  <c r="L37" i="10"/>
  <c r="M37" i="10"/>
  <c r="E59" i="10" s="1"/>
  <c r="N37" i="10"/>
  <c r="O37" i="10"/>
  <c r="P37" i="10"/>
  <c r="Q37" i="10"/>
  <c r="R37" i="10"/>
  <c r="F59" i="10" s="1"/>
  <c r="S37" i="10"/>
  <c r="T37" i="10"/>
  <c r="U37" i="10"/>
  <c r="V37" i="10"/>
  <c r="W37" i="10"/>
  <c r="G59" i="10" s="1"/>
  <c r="X37" i="10"/>
  <c r="Y37" i="10"/>
  <c r="Z37" i="10"/>
  <c r="AA37" i="10"/>
  <c r="H59" i="10" s="1"/>
  <c r="AB37" i="10"/>
  <c r="I59" i="10" s="1"/>
  <c r="AC37" i="10"/>
  <c r="J59" i="10" s="1"/>
  <c r="AD37" i="10"/>
  <c r="K59" i="10" s="1"/>
  <c r="D38" i="10"/>
  <c r="E38" i="10"/>
  <c r="F38" i="10"/>
  <c r="G38" i="10"/>
  <c r="H38" i="10"/>
  <c r="D60" i="10" s="1"/>
  <c r="I38" i="10"/>
  <c r="J38" i="10"/>
  <c r="K38" i="10"/>
  <c r="L38" i="10"/>
  <c r="M38" i="10"/>
  <c r="E60" i="10" s="1"/>
  <c r="N38" i="10"/>
  <c r="O38" i="10"/>
  <c r="P38" i="10"/>
  <c r="Q38" i="10"/>
  <c r="R38" i="10"/>
  <c r="F60" i="10" s="1"/>
  <c r="S38" i="10"/>
  <c r="T38" i="10"/>
  <c r="U38" i="10"/>
  <c r="V38" i="10"/>
  <c r="W38" i="10"/>
  <c r="G60" i="10" s="1"/>
  <c r="X38" i="10"/>
  <c r="Y38" i="10"/>
  <c r="Z38" i="10"/>
  <c r="AA38" i="10"/>
  <c r="H60" i="10" s="1"/>
  <c r="AB38" i="10"/>
  <c r="I60" i="10" s="1"/>
  <c r="AC38" i="10"/>
  <c r="J60" i="10" s="1"/>
  <c r="AD38" i="10"/>
  <c r="K60" i="10" s="1"/>
  <c r="D39" i="10"/>
  <c r="E39" i="10"/>
  <c r="F39" i="10"/>
  <c r="G39" i="10"/>
  <c r="H39" i="10"/>
  <c r="D61" i="10" s="1"/>
  <c r="I39" i="10"/>
  <c r="J39" i="10"/>
  <c r="K39" i="10"/>
  <c r="L39" i="10"/>
  <c r="M39" i="10"/>
  <c r="E61" i="10" s="1"/>
  <c r="N39" i="10"/>
  <c r="O39" i="10"/>
  <c r="P39" i="10"/>
  <c r="Q39" i="10"/>
  <c r="R39" i="10"/>
  <c r="F61" i="10" s="1"/>
  <c r="S39" i="10"/>
  <c r="T39" i="10"/>
  <c r="U39" i="10"/>
  <c r="V39" i="10"/>
  <c r="W39" i="10"/>
  <c r="G61" i="10" s="1"/>
  <c r="X39" i="10"/>
  <c r="Y39" i="10"/>
  <c r="Z39" i="10"/>
  <c r="AA39" i="10"/>
  <c r="H61" i="10" s="1"/>
  <c r="AB39" i="10"/>
  <c r="I61" i="10" s="1"/>
  <c r="AC39" i="10"/>
  <c r="J61" i="10" s="1"/>
  <c r="AD39" i="10"/>
  <c r="K61" i="10" s="1"/>
  <c r="D40" i="10"/>
  <c r="E40" i="10"/>
  <c r="F40" i="10"/>
  <c r="G40" i="10"/>
  <c r="H40" i="10"/>
  <c r="D62" i="10" s="1"/>
  <c r="I40" i="10"/>
  <c r="J40" i="10"/>
  <c r="K40" i="10"/>
  <c r="L40" i="10"/>
  <c r="M40" i="10"/>
  <c r="E62" i="10" s="1"/>
  <c r="N40" i="10"/>
  <c r="O40" i="10"/>
  <c r="P40" i="10"/>
  <c r="Q40" i="10"/>
  <c r="R40" i="10"/>
  <c r="F62" i="10" s="1"/>
  <c r="S40" i="10"/>
  <c r="T40" i="10"/>
  <c r="U40" i="10"/>
  <c r="V40" i="10"/>
  <c r="W40" i="10"/>
  <c r="G62" i="10" s="1"/>
  <c r="X40" i="10"/>
  <c r="Y40" i="10"/>
  <c r="Z40" i="10"/>
  <c r="AA40" i="10"/>
  <c r="H62" i="10" s="1"/>
  <c r="AB40" i="10"/>
  <c r="I62" i="10" s="1"/>
  <c r="AC40" i="10"/>
  <c r="J62" i="10" s="1"/>
  <c r="AD40" i="10"/>
  <c r="K62" i="10" s="1"/>
  <c r="D41" i="10"/>
  <c r="E41" i="10"/>
  <c r="F41" i="10"/>
  <c r="G41" i="10"/>
  <c r="H41" i="10"/>
  <c r="D63" i="10" s="1"/>
  <c r="I41" i="10"/>
  <c r="J41" i="10"/>
  <c r="K41" i="10"/>
  <c r="L41" i="10"/>
  <c r="M41" i="10"/>
  <c r="E63" i="10" s="1"/>
  <c r="N41" i="10"/>
  <c r="O41" i="10"/>
  <c r="P41" i="10"/>
  <c r="Q41" i="10"/>
  <c r="R41" i="10"/>
  <c r="F63" i="10" s="1"/>
  <c r="S41" i="10"/>
  <c r="T41" i="10"/>
  <c r="U41" i="10"/>
  <c r="V41" i="10"/>
  <c r="W41" i="10"/>
  <c r="G63" i="10" s="1"/>
  <c r="X41" i="10"/>
  <c r="Y41" i="10"/>
  <c r="Z41" i="10"/>
  <c r="AA41" i="10"/>
  <c r="H63" i="10" s="1"/>
  <c r="AB41" i="10"/>
  <c r="I63" i="10" s="1"/>
  <c r="AC41" i="10"/>
  <c r="J63" i="10" s="1"/>
  <c r="AD41" i="10"/>
  <c r="K63" i="10" s="1"/>
  <c r="D42" i="10"/>
  <c r="E42" i="10"/>
  <c r="F42" i="10"/>
  <c r="G42" i="10"/>
  <c r="H42" i="10"/>
  <c r="D64" i="10" s="1"/>
  <c r="I42" i="10"/>
  <c r="J42" i="10"/>
  <c r="K42" i="10"/>
  <c r="L42" i="10"/>
  <c r="M42" i="10"/>
  <c r="E64" i="10" s="1"/>
  <c r="N42" i="10"/>
  <c r="O42" i="10"/>
  <c r="P42" i="10"/>
  <c r="Q42" i="10"/>
  <c r="R42" i="10"/>
  <c r="F64" i="10" s="1"/>
  <c r="S42" i="10"/>
  <c r="T42" i="10"/>
  <c r="U42" i="10"/>
  <c r="V42" i="10"/>
  <c r="W42" i="10"/>
  <c r="G64" i="10" s="1"/>
  <c r="X42" i="10"/>
  <c r="Y42" i="10"/>
  <c r="Z42" i="10"/>
  <c r="AA42" i="10"/>
  <c r="H64" i="10" s="1"/>
  <c r="AB42" i="10"/>
  <c r="I64" i="10" s="1"/>
  <c r="AC42" i="10"/>
  <c r="J64" i="10" s="1"/>
  <c r="AD42" i="10"/>
  <c r="K64" i="10" s="1"/>
  <c r="D43" i="10"/>
  <c r="E43" i="10"/>
  <c r="F43" i="10"/>
  <c r="G43" i="10"/>
  <c r="H43" i="10"/>
  <c r="D65" i="10" s="1"/>
  <c r="I43" i="10"/>
  <c r="J43" i="10"/>
  <c r="K43" i="10"/>
  <c r="L43" i="10"/>
  <c r="M43" i="10"/>
  <c r="E65" i="10" s="1"/>
  <c r="N43" i="10"/>
  <c r="O43" i="10"/>
  <c r="P43" i="10"/>
  <c r="Q43" i="10"/>
  <c r="R43" i="10"/>
  <c r="F65" i="10" s="1"/>
  <c r="S43" i="10"/>
  <c r="T43" i="10"/>
  <c r="U43" i="10"/>
  <c r="V43" i="10"/>
  <c r="W43" i="10"/>
  <c r="G65" i="10" s="1"/>
  <c r="X43" i="10"/>
  <c r="Y43" i="10"/>
  <c r="Z43" i="10"/>
  <c r="AA43" i="10"/>
  <c r="H65" i="10" s="1"/>
  <c r="AB43" i="10"/>
  <c r="I65" i="10" s="1"/>
  <c r="AC43" i="10"/>
  <c r="J65" i="10" s="1"/>
  <c r="AD43" i="10"/>
  <c r="K65" i="10" s="1"/>
  <c r="D44" i="10"/>
  <c r="E44" i="10"/>
  <c r="F44" i="10"/>
  <c r="G44" i="10"/>
  <c r="H44" i="10"/>
  <c r="D66" i="10" s="1"/>
  <c r="I44" i="10"/>
  <c r="J44" i="10"/>
  <c r="K44" i="10"/>
  <c r="L44" i="10"/>
  <c r="M44" i="10"/>
  <c r="E66" i="10" s="1"/>
  <c r="N44" i="10"/>
  <c r="O44" i="10"/>
  <c r="P44" i="10"/>
  <c r="Q44" i="10"/>
  <c r="R44" i="10"/>
  <c r="F66" i="10" s="1"/>
  <c r="S44" i="10"/>
  <c r="T44" i="10"/>
  <c r="U44" i="10"/>
  <c r="V44" i="10"/>
  <c r="W44" i="10"/>
  <c r="G66" i="10" s="1"/>
  <c r="X44" i="10"/>
  <c r="Y44" i="10"/>
  <c r="Z44" i="10"/>
  <c r="AA44" i="10"/>
  <c r="H66" i="10" s="1"/>
  <c r="AB44" i="10"/>
  <c r="I66" i="10" s="1"/>
  <c r="AC44" i="10"/>
  <c r="J66" i="10" s="1"/>
  <c r="AD44" i="10"/>
  <c r="K66" i="10" s="1"/>
  <c r="D45" i="10"/>
  <c r="E45" i="10"/>
  <c r="F45" i="10"/>
  <c r="G45" i="10"/>
  <c r="H45" i="10"/>
  <c r="D67" i="10" s="1"/>
  <c r="I45" i="10"/>
  <c r="J45" i="10"/>
  <c r="K45" i="10"/>
  <c r="L45" i="10"/>
  <c r="M45" i="10"/>
  <c r="E67" i="10" s="1"/>
  <c r="N45" i="10"/>
  <c r="O45" i="10"/>
  <c r="P45" i="10"/>
  <c r="Q45" i="10"/>
  <c r="R45" i="10"/>
  <c r="F67" i="10" s="1"/>
  <c r="S45" i="10"/>
  <c r="T45" i="10"/>
  <c r="U45" i="10"/>
  <c r="V45" i="10"/>
  <c r="W45" i="10"/>
  <c r="G67" i="10" s="1"/>
  <c r="X45" i="10"/>
  <c r="Y45" i="10"/>
  <c r="Z45" i="10"/>
  <c r="AA45" i="10"/>
  <c r="H67" i="10" s="1"/>
  <c r="AB45" i="10"/>
  <c r="I67" i="10" s="1"/>
  <c r="AC45" i="10"/>
  <c r="J67" i="10" s="1"/>
  <c r="AD45" i="10"/>
  <c r="K67" i="10" s="1"/>
  <c r="D46" i="10"/>
  <c r="E46" i="10"/>
  <c r="F46" i="10"/>
  <c r="G46" i="10"/>
  <c r="H46" i="10"/>
  <c r="D68" i="10" s="1"/>
  <c r="I46" i="10"/>
  <c r="J46" i="10"/>
  <c r="K46" i="10"/>
  <c r="L46" i="10"/>
  <c r="M46" i="10"/>
  <c r="E68" i="10" s="1"/>
  <c r="N46" i="10"/>
  <c r="O46" i="10"/>
  <c r="P46" i="10"/>
  <c r="Q46" i="10"/>
  <c r="R46" i="10"/>
  <c r="F68" i="10" s="1"/>
  <c r="S46" i="10"/>
  <c r="T46" i="10"/>
  <c r="U46" i="10"/>
  <c r="V46" i="10"/>
  <c r="W46" i="10"/>
  <c r="G68" i="10" s="1"/>
  <c r="X46" i="10"/>
  <c r="Y46" i="10"/>
  <c r="Z46" i="10"/>
  <c r="AA46" i="10"/>
  <c r="H68" i="10" s="1"/>
  <c r="AB46" i="10"/>
  <c r="I68" i="10" s="1"/>
  <c r="AC46" i="10"/>
  <c r="J68" i="10" s="1"/>
  <c r="AD46" i="10"/>
  <c r="K68" i="10" s="1"/>
  <c r="D47" i="10"/>
  <c r="E47" i="10"/>
  <c r="F47" i="10"/>
  <c r="G47" i="10"/>
  <c r="H47" i="10"/>
  <c r="D69" i="10" s="1"/>
  <c r="I47" i="10"/>
  <c r="J47" i="10"/>
  <c r="K47" i="10"/>
  <c r="L47" i="10"/>
  <c r="M47" i="10"/>
  <c r="E69" i="10" s="1"/>
  <c r="N47" i="10"/>
  <c r="O47" i="10"/>
  <c r="P47" i="10"/>
  <c r="Q47" i="10"/>
  <c r="R47" i="10"/>
  <c r="F69" i="10" s="1"/>
  <c r="S47" i="10"/>
  <c r="T47" i="10"/>
  <c r="U47" i="10"/>
  <c r="V47" i="10"/>
  <c r="W47" i="10"/>
  <c r="G69" i="10" s="1"/>
  <c r="X47" i="10"/>
  <c r="Y47" i="10"/>
  <c r="Z47" i="10"/>
  <c r="AA47" i="10"/>
  <c r="H69" i="10" s="1"/>
  <c r="AB47" i="10"/>
  <c r="I69" i="10" s="1"/>
  <c r="AC47" i="10"/>
  <c r="J69" i="10" s="1"/>
  <c r="AD47" i="10"/>
  <c r="K69" i="10" s="1"/>
  <c r="D48" i="10"/>
  <c r="E48" i="10"/>
  <c r="F48" i="10"/>
  <c r="G48" i="10"/>
  <c r="H48" i="10"/>
  <c r="D70" i="10" s="1"/>
  <c r="I48" i="10"/>
  <c r="J48" i="10"/>
  <c r="K48" i="10"/>
  <c r="L48" i="10"/>
  <c r="M48" i="10"/>
  <c r="E70" i="10" s="1"/>
  <c r="N48" i="10"/>
  <c r="O48" i="10"/>
  <c r="P48" i="10"/>
  <c r="Q48" i="10"/>
  <c r="R48" i="10"/>
  <c r="F70" i="10" s="1"/>
  <c r="S48" i="10"/>
  <c r="T48" i="10"/>
  <c r="U48" i="10"/>
  <c r="V48" i="10"/>
  <c r="W48" i="10"/>
  <c r="G70" i="10" s="1"/>
  <c r="X48" i="10"/>
  <c r="Y48" i="10"/>
  <c r="Z48" i="10"/>
  <c r="AA48" i="10"/>
  <c r="H70" i="10" s="1"/>
  <c r="AB48" i="10"/>
  <c r="I70" i="10" s="1"/>
  <c r="AC48" i="10"/>
  <c r="J70" i="10" s="1"/>
  <c r="AD48" i="10"/>
  <c r="K70" i="10" s="1"/>
  <c r="D49" i="10"/>
  <c r="E49" i="10"/>
  <c r="F49" i="10"/>
  <c r="G49" i="10"/>
  <c r="H49" i="10"/>
  <c r="D71" i="10" s="1"/>
  <c r="I49" i="10"/>
  <c r="J49" i="10"/>
  <c r="K49" i="10"/>
  <c r="L49" i="10"/>
  <c r="M49" i="10"/>
  <c r="E71" i="10" s="1"/>
  <c r="N49" i="10"/>
  <c r="O49" i="10"/>
  <c r="P49" i="10"/>
  <c r="Q49" i="10"/>
  <c r="R49" i="10"/>
  <c r="F71" i="10" s="1"/>
  <c r="S49" i="10"/>
  <c r="T49" i="10"/>
  <c r="U49" i="10"/>
  <c r="V49" i="10"/>
  <c r="W49" i="10"/>
  <c r="G71" i="10" s="1"/>
  <c r="X49" i="10"/>
  <c r="Y49" i="10"/>
  <c r="Z49" i="10"/>
  <c r="AA49" i="10"/>
  <c r="H71" i="10" s="1"/>
  <c r="AB49" i="10"/>
  <c r="I71" i="10" s="1"/>
  <c r="AC49" i="10"/>
  <c r="J71" i="10" s="1"/>
  <c r="AD49" i="10"/>
  <c r="K71" i="10" s="1"/>
  <c r="D50" i="10"/>
  <c r="E50" i="10"/>
  <c r="F50" i="10"/>
  <c r="G50" i="10"/>
  <c r="H50" i="10"/>
  <c r="D72" i="10" s="1"/>
  <c r="I50" i="10"/>
  <c r="J50" i="10"/>
  <c r="K50" i="10"/>
  <c r="L50" i="10"/>
  <c r="M50" i="10"/>
  <c r="E72" i="10" s="1"/>
  <c r="N50" i="10"/>
  <c r="O50" i="10"/>
  <c r="P50" i="10"/>
  <c r="Q50" i="10"/>
  <c r="R50" i="10"/>
  <c r="F72" i="10" s="1"/>
  <c r="S50" i="10"/>
  <c r="T50" i="10"/>
  <c r="U50" i="10"/>
  <c r="V50" i="10"/>
  <c r="W50" i="10"/>
  <c r="G72" i="10" s="1"/>
  <c r="X50" i="10"/>
  <c r="Y50" i="10"/>
  <c r="Z50" i="10"/>
  <c r="AA50" i="10"/>
  <c r="H72" i="10" s="1"/>
  <c r="AB50" i="10"/>
  <c r="I72" i="10" s="1"/>
  <c r="AC50" i="10"/>
  <c r="J72" i="10" s="1"/>
  <c r="AD50" i="10"/>
  <c r="K72" i="10" s="1"/>
  <c r="D51" i="10"/>
  <c r="E51" i="10"/>
  <c r="F51" i="10"/>
  <c r="G51" i="10"/>
  <c r="H51" i="10"/>
  <c r="D73" i="10" s="1"/>
  <c r="I51" i="10"/>
  <c r="J51" i="10"/>
  <c r="K51" i="10"/>
  <c r="L51" i="10"/>
  <c r="M51" i="10"/>
  <c r="E73" i="10" s="1"/>
  <c r="N51" i="10"/>
  <c r="O51" i="10"/>
  <c r="P51" i="10"/>
  <c r="Q51" i="10"/>
  <c r="R51" i="10"/>
  <c r="F73" i="10" s="1"/>
  <c r="S51" i="10"/>
  <c r="T51" i="10"/>
  <c r="U51" i="10"/>
  <c r="V51" i="10"/>
  <c r="W51" i="10"/>
  <c r="G73" i="10" s="1"/>
  <c r="X51" i="10"/>
  <c r="Y51" i="10"/>
  <c r="Z51" i="10"/>
  <c r="AA51" i="10"/>
  <c r="H73" i="10" s="1"/>
  <c r="AB51" i="10"/>
  <c r="I73" i="10" s="1"/>
  <c r="AC51" i="10"/>
  <c r="J73" i="10" s="1"/>
  <c r="AD51" i="10"/>
  <c r="K73" i="10" s="1"/>
  <c r="D52" i="10"/>
  <c r="E52" i="10"/>
  <c r="F52" i="10"/>
  <c r="G52" i="10"/>
  <c r="H52" i="10"/>
  <c r="D74" i="10" s="1"/>
  <c r="I52" i="10"/>
  <c r="J52" i="10"/>
  <c r="K52" i="10"/>
  <c r="L52" i="10"/>
  <c r="M52" i="10"/>
  <c r="E74" i="10" s="1"/>
  <c r="N52" i="10"/>
  <c r="O52" i="10"/>
  <c r="P52" i="10"/>
  <c r="Q52" i="10"/>
  <c r="R52" i="10"/>
  <c r="F74" i="10" s="1"/>
  <c r="S52" i="10"/>
  <c r="T52" i="10"/>
  <c r="U52" i="10"/>
  <c r="V52" i="10"/>
  <c r="W52" i="10"/>
  <c r="G74" i="10" s="1"/>
  <c r="X52" i="10"/>
  <c r="Y52" i="10"/>
  <c r="Z52" i="10"/>
  <c r="AA52" i="10"/>
  <c r="H74" i="10" s="1"/>
  <c r="AB52" i="10"/>
  <c r="I74" i="10" s="1"/>
  <c r="AC52" i="10"/>
  <c r="J74" i="10" s="1"/>
  <c r="AD52" i="10"/>
  <c r="K74" i="10" s="1"/>
  <c r="D53" i="10"/>
  <c r="E53" i="10"/>
  <c r="F53" i="10"/>
  <c r="G53" i="10"/>
  <c r="H53" i="10"/>
  <c r="D75" i="10" s="1"/>
  <c r="I53" i="10"/>
  <c r="J53" i="10"/>
  <c r="K53" i="10"/>
  <c r="L53" i="10"/>
  <c r="M53" i="10"/>
  <c r="E75" i="10" s="1"/>
  <c r="N53" i="10"/>
  <c r="O53" i="10"/>
  <c r="P53" i="10"/>
  <c r="Q53" i="10"/>
  <c r="R53" i="10"/>
  <c r="F75" i="10" s="1"/>
  <c r="S53" i="10"/>
  <c r="T53" i="10"/>
  <c r="U53" i="10"/>
  <c r="V53" i="10"/>
  <c r="W53" i="10"/>
  <c r="G75" i="10" s="1"/>
  <c r="X53" i="10"/>
  <c r="Y53" i="10"/>
  <c r="Z53" i="10"/>
  <c r="AA53" i="10"/>
  <c r="H75" i="10" s="1"/>
  <c r="AB53" i="10"/>
  <c r="I75" i="10" s="1"/>
  <c r="AC53" i="10"/>
  <c r="J75" i="10" s="1"/>
  <c r="AD53" i="10"/>
  <c r="K75" i="10" s="1"/>
  <c r="D54" i="10"/>
  <c r="E54" i="10"/>
  <c r="F54" i="10"/>
  <c r="G54" i="10"/>
  <c r="H54" i="10"/>
  <c r="D76" i="10" s="1"/>
  <c r="I54" i="10"/>
  <c r="J54" i="10"/>
  <c r="K54" i="10"/>
  <c r="L54" i="10"/>
  <c r="M54" i="10"/>
  <c r="E76" i="10" s="1"/>
  <c r="N54" i="10"/>
  <c r="O54" i="10"/>
  <c r="P54" i="10"/>
  <c r="Q54" i="10"/>
  <c r="R54" i="10"/>
  <c r="F76" i="10" s="1"/>
  <c r="S54" i="10"/>
  <c r="T54" i="10"/>
  <c r="U54" i="10"/>
  <c r="V54" i="10"/>
  <c r="W54" i="10"/>
  <c r="G76" i="10" s="1"/>
  <c r="X54" i="10"/>
  <c r="Y54" i="10"/>
  <c r="Z54" i="10"/>
  <c r="AA54" i="10"/>
  <c r="H76" i="10" s="1"/>
  <c r="AB54" i="10"/>
  <c r="I76" i="10" s="1"/>
  <c r="AC54" i="10"/>
  <c r="J76" i="10" s="1"/>
  <c r="AD54" i="10"/>
  <c r="K76" i="10" s="1"/>
  <c r="C37" i="10"/>
  <c r="C59" i="10" s="1"/>
  <c r="C38" i="10"/>
  <c r="C60" i="10" s="1"/>
  <c r="C39" i="10"/>
  <c r="C61" i="10" s="1"/>
  <c r="C40" i="10"/>
  <c r="C62" i="10" s="1"/>
  <c r="C41" i="10"/>
  <c r="C63" i="10" s="1"/>
  <c r="C42" i="10"/>
  <c r="C64" i="10" s="1"/>
  <c r="C43" i="10"/>
  <c r="C65" i="10" s="1"/>
  <c r="C44" i="10"/>
  <c r="C66" i="10" s="1"/>
  <c r="C45" i="10"/>
  <c r="C67" i="10" s="1"/>
  <c r="C46" i="10"/>
  <c r="C68" i="10" s="1"/>
  <c r="C47" i="10"/>
  <c r="C69" i="10" s="1"/>
  <c r="C48" i="10"/>
  <c r="C70" i="10" s="1"/>
  <c r="C49" i="10"/>
  <c r="C71" i="10" s="1"/>
  <c r="C50" i="10"/>
  <c r="C72" i="10" s="1"/>
  <c r="C51" i="10"/>
  <c r="C73" i="10" s="1"/>
  <c r="C52" i="10"/>
  <c r="C74" i="10" s="1"/>
  <c r="C53" i="10"/>
  <c r="C75" i="10" s="1"/>
  <c r="C54" i="10"/>
  <c r="C76" i="10" s="1"/>
  <c r="C36" i="10"/>
  <c r="C58" i="10" s="1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12" i="18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 s="1"/>
  <c r="B12" i="17" s="1"/>
  <c r="R12" i="16"/>
  <c r="S12" i="16"/>
  <c r="T12" i="16"/>
  <c r="U12" i="16"/>
  <c r="V12" i="16"/>
  <c r="W12" i="16"/>
  <c r="X12" i="16"/>
  <c r="Y12" i="16"/>
  <c r="Z12" i="16"/>
  <c r="AA12" i="16"/>
  <c r="AB12" i="16"/>
  <c r="AC12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C18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C19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T31" i="16"/>
  <c r="U31" i="16"/>
  <c r="V31" i="16"/>
  <c r="W31" i="16"/>
  <c r="X31" i="16"/>
  <c r="Y31" i="16"/>
  <c r="Z31" i="16"/>
  <c r="AA31" i="16"/>
  <c r="AB31" i="16"/>
  <c r="AC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B13" i="16"/>
  <c r="B13" i="17" s="1"/>
  <c r="B14" i="16"/>
  <c r="B14" i="17" s="1"/>
  <c r="B15" i="16"/>
  <c r="B15" i="17" s="1"/>
  <c r="B16" i="16"/>
  <c r="B16" i="17" s="1"/>
  <c r="B17" i="16"/>
  <c r="B17" i="17" s="1"/>
  <c r="B18" i="16"/>
  <c r="B18" i="17" s="1"/>
  <c r="B19" i="16"/>
  <c r="B19" i="17" s="1"/>
  <c r="B20" i="16"/>
  <c r="B20" i="17" s="1"/>
  <c r="B21" i="16"/>
  <c r="B21" i="17" s="1"/>
  <c r="B22" i="16"/>
  <c r="B22" i="17" s="1"/>
  <c r="B23" i="16"/>
  <c r="B23" i="17" s="1"/>
  <c r="B24" i="16"/>
  <c r="B24" i="17" s="1"/>
  <c r="B25" i="16"/>
  <c r="B25" i="17" s="1"/>
  <c r="B26" i="16"/>
  <c r="B26" i="17" s="1"/>
  <c r="B27" i="16"/>
  <c r="B27" i="17" s="1"/>
  <c r="B28" i="16"/>
  <c r="B28" i="17" s="1"/>
  <c r="B29" i="16"/>
  <c r="B29" i="17" s="1"/>
  <c r="B30" i="16"/>
  <c r="B30" i="17" s="1"/>
  <c r="B31" i="16"/>
  <c r="B31" i="17" s="1"/>
  <c r="B32" i="16"/>
  <c r="B32" i="17" s="1"/>
  <c r="B33" i="16"/>
  <c r="B33" i="17" s="1"/>
  <c r="B34" i="16"/>
  <c r="B34" i="17" s="1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12" i="14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 s="1"/>
  <c r="AD12" i="19" s="1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B13" i="13"/>
  <c r="B14" i="13"/>
  <c r="B15" i="13"/>
  <c r="AD15" i="13" s="1"/>
  <c r="AD15" i="19" s="1"/>
  <c r="B16" i="13"/>
  <c r="B17" i="13"/>
  <c r="B18" i="13"/>
  <c r="B19" i="13"/>
  <c r="B20" i="13"/>
  <c r="B21" i="13"/>
  <c r="B22" i="13"/>
  <c r="B23" i="13"/>
  <c r="AD23" i="13" s="1"/>
  <c r="AD23" i="19" s="1"/>
  <c r="B24" i="13"/>
  <c r="B25" i="13"/>
  <c r="B26" i="13"/>
  <c r="B27" i="13"/>
  <c r="AD27" i="13" s="1"/>
  <c r="AD27" i="19" s="1"/>
  <c r="B28" i="13"/>
  <c r="B29" i="13"/>
  <c r="B30" i="13"/>
  <c r="B31" i="13"/>
  <c r="B32" i="13"/>
  <c r="B33" i="13"/>
  <c r="B34" i="13"/>
  <c r="B12" i="13"/>
  <c r="AD19" i="13"/>
  <c r="AD19" i="19" s="1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34" i="12"/>
  <c r="B34" i="20" s="1"/>
  <c r="B13" i="12"/>
  <c r="B13" i="20" s="1"/>
  <c r="B14" i="12"/>
  <c r="B14" i="20" s="1"/>
  <c r="B15" i="12"/>
  <c r="B15" i="20" s="1"/>
  <c r="B16" i="12"/>
  <c r="B16" i="20" s="1"/>
  <c r="B17" i="12"/>
  <c r="B17" i="20" s="1"/>
  <c r="B18" i="12"/>
  <c r="B18" i="20" s="1"/>
  <c r="B19" i="12"/>
  <c r="B19" i="20" s="1"/>
  <c r="B20" i="12"/>
  <c r="B20" i="20" s="1"/>
  <c r="B21" i="12"/>
  <c r="B21" i="20" s="1"/>
  <c r="B22" i="12"/>
  <c r="B22" i="20" s="1"/>
  <c r="B23" i="12"/>
  <c r="B23" i="20" s="1"/>
  <c r="B24" i="12"/>
  <c r="B24" i="20" s="1"/>
  <c r="B25" i="12"/>
  <c r="B25" i="20" s="1"/>
  <c r="B26" i="12"/>
  <c r="B26" i="20" s="1"/>
  <c r="B27" i="12"/>
  <c r="B27" i="20" s="1"/>
  <c r="B28" i="12"/>
  <c r="B28" i="20" s="1"/>
  <c r="B29" i="12"/>
  <c r="B29" i="20" s="1"/>
  <c r="B30" i="12"/>
  <c r="B30" i="20" s="1"/>
  <c r="B31" i="12"/>
  <c r="B31" i="20" s="1"/>
  <c r="B32" i="12"/>
  <c r="B32" i="20" s="1"/>
  <c r="B33" i="12"/>
  <c r="B33" i="20" s="1"/>
  <c r="B12" i="12"/>
  <c r="B12" i="20" s="1"/>
  <c r="AD14" i="13" l="1"/>
  <c r="AD14" i="19" s="1"/>
  <c r="E13" i="20"/>
  <c r="M13" i="20"/>
  <c r="Q13" i="20"/>
  <c r="U13" i="20"/>
  <c r="Y13" i="20"/>
  <c r="AC13" i="20"/>
  <c r="D16" i="20"/>
  <c r="D16" i="19" s="1"/>
  <c r="H16" i="20"/>
  <c r="L16" i="20"/>
  <c r="P16" i="20"/>
  <c r="T16" i="20"/>
  <c r="T16" i="19" s="1"/>
  <c r="AD31" i="13"/>
  <c r="AD31" i="19" s="1"/>
  <c r="I13" i="20"/>
  <c r="AB55" i="10"/>
  <c r="AC55" i="10"/>
  <c r="J77" i="10" s="1"/>
  <c r="X16" i="20"/>
  <c r="AB16" i="20"/>
  <c r="E17" i="20"/>
  <c r="I17" i="20"/>
  <c r="I17" i="19" s="1"/>
  <c r="M17" i="20"/>
  <c r="Q17" i="20"/>
  <c r="U17" i="20"/>
  <c r="Y17" i="20"/>
  <c r="Y17" i="19" s="1"/>
  <c r="AC17" i="20"/>
  <c r="E21" i="20"/>
  <c r="I21" i="20"/>
  <c r="M21" i="20"/>
  <c r="M21" i="19" s="1"/>
  <c r="M15" i="15" s="1"/>
  <c r="Q21" i="20"/>
  <c r="U21" i="20"/>
  <c r="Y21" i="20"/>
  <c r="AC21" i="20"/>
  <c r="AC21" i="19" s="1"/>
  <c r="AC15" i="15" s="1"/>
  <c r="E25" i="20"/>
  <c r="I25" i="20"/>
  <c r="M25" i="20"/>
  <c r="Q25" i="20"/>
  <c r="Q25" i="19" s="1"/>
  <c r="Q19" i="15" s="1"/>
  <c r="U25" i="20"/>
  <c r="Y25" i="20"/>
  <c r="C12" i="20"/>
  <c r="G12" i="20"/>
  <c r="K12" i="20"/>
  <c r="O12" i="20"/>
  <c r="S12" i="20"/>
  <c r="W12" i="20"/>
  <c r="D13" i="20"/>
  <c r="H13" i="20"/>
  <c r="L13" i="20"/>
  <c r="P13" i="20"/>
  <c r="P13" i="19" s="1"/>
  <c r="T13" i="20"/>
  <c r="X13" i="20"/>
  <c r="AB13" i="20"/>
  <c r="E14" i="20"/>
  <c r="E14" i="19" s="1"/>
  <c r="I14" i="20"/>
  <c r="M14" i="20"/>
  <c r="Q14" i="20"/>
  <c r="U14" i="20"/>
  <c r="U14" i="19" s="1"/>
  <c r="Y14" i="20"/>
  <c r="AC14" i="20"/>
  <c r="C16" i="20"/>
  <c r="G16" i="20"/>
  <c r="G16" i="19" s="1"/>
  <c r="K16" i="20"/>
  <c r="O16" i="20"/>
  <c r="S16" i="20"/>
  <c r="W16" i="20"/>
  <c r="W16" i="19" s="1"/>
  <c r="AA16" i="20"/>
  <c r="D17" i="20"/>
  <c r="H17" i="20"/>
  <c r="L17" i="20"/>
  <c r="L17" i="19" s="1"/>
  <c r="P17" i="20"/>
  <c r="T17" i="20"/>
  <c r="X17" i="20"/>
  <c r="AB17" i="20"/>
  <c r="AB17" i="19" s="1"/>
  <c r="E18" i="20"/>
  <c r="I18" i="20"/>
  <c r="M18" i="20"/>
  <c r="Q18" i="20"/>
  <c r="Q18" i="19" s="1"/>
  <c r="Q13" i="15" s="1"/>
  <c r="U18" i="20"/>
  <c r="Y18" i="20"/>
  <c r="AC18" i="20"/>
  <c r="C20" i="20"/>
  <c r="C20" i="19" s="1"/>
  <c r="G20" i="20"/>
  <c r="K20" i="20"/>
  <c r="O20" i="20"/>
  <c r="S20" i="20"/>
  <c r="S20" i="19" s="1"/>
  <c r="W20" i="20"/>
  <c r="AA20" i="20"/>
  <c r="D21" i="20"/>
  <c r="H21" i="20"/>
  <c r="H21" i="19" s="1"/>
  <c r="H15" i="15" s="1"/>
  <c r="L21" i="20"/>
  <c r="P21" i="20"/>
  <c r="T21" i="20"/>
  <c r="X21" i="20"/>
  <c r="X21" i="19" s="1"/>
  <c r="X15" i="15" s="1"/>
  <c r="AB21" i="20"/>
  <c r="C24" i="20"/>
  <c r="G24" i="20"/>
  <c r="K24" i="20"/>
  <c r="O24" i="20"/>
  <c r="S24" i="20"/>
  <c r="W24" i="20"/>
  <c r="AA24" i="20"/>
  <c r="D25" i="20"/>
  <c r="H25" i="20"/>
  <c r="L25" i="20"/>
  <c r="P25" i="20"/>
  <c r="T25" i="20"/>
  <c r="X25" i="20"/>
  <c r="AB25" i="20"/>
  <c r="C28" i="20"/>
  <c r="C28" i="19" s="1"/>
  <c r="C22" i="15" s="1"/>
  <c r="G28" i="20"/>
  <c r="K28" i="20"/>
  <c r="O28" i="20"/>
  <c r="S28" i="20"/>
  <c r="S28" i="19" s="1"/>
  <c r="S22" i="15" s="1"/>
  <c r="W28" i="20"/>
  <c r="AA28" i="20"/>
  <c r="D29" i="20"/>
  <c r="H29" i="20"/>
  <c r="H29" i="19" s="1"/>
  <c r="L29" i="20"/>
  <c r="P29" i="20"/>
  <c r="T29" i="20"/>
  <c r="X29" i="20"/>
  <c r="X29" i="19" s="1"/>
  <c r="AB29" i="20"/>
  <c r="C32" i="20"/>
  <c r="G32" i="20"/>
  <c r="K32" i="20"/>
  <c r="K32" i="19" s="1"/>
  <c r="K25" i="15" s="1"/>
  <c r="O32" i="20"/>
  <c r="S32" i="20"/>
  <c r="W32" i="20"/>
  <c r="AA32" i="20"/>
  <c r="AA32" i="19" s="1"/>
  <c r="AA25" i="15" s="1"/>
  <c r="D33" i="20"/>
  <c r="H33" i="20"/>
  <c r="L33" i="20"/>
  <c r="P33" i="20"/>
  <c r="P33" i="19" s="1"/>
  <c r="P26" i="15" s="1"/>
  <c r="T33" i="20"/>
  <c r="X33" i="20"/>
  <c r="AB33" i="20"/>
  <c r="E34" i="20"/>
  <c r="E34" i="19" s="1"/>
  <c r="E27" i="15" s="1"/>
  <c r="I34" i="20"/>
  <c r="M34" i="20"/>
  <c r="Q34" i="20"/>
  <c r="U34" i="20"/>
  <c r="U34" i="19" s="1"/>
  <c r="U27" i="15" s="1"/>
  <c r="Y34" i="20"/>
  <c r="C13" i="20"/>
  <c r="G13" i="20"/>
  <c r="K13" i="20"/>
  <c r="K13" i="19" s="1"/>
  <c r="O13" i="20"/>
  <c r="S13" i="20"/>
  <c r="W13" i="20"/>
  <c r="AA13" i="20"/>
  <c r="AA13" i="19" s="1"/>
  <c r="C17" i="20"/>
  <c r="G17" i="20"/>
  <c r="K17" i="20"/>
  <c r="O17" i="20"/>
  <c r="O17" i="19" s="1"/>
  <c r="S17" i="20"/>
  <c r="W17" i="20"/>
  <c r="AA17" i="20"/>
  <c r="C21" i="20"/>
  <c r="C21" i="19" s="1"/>
  <c r="C15" i="15" s="1"/>
  <c r="G21" i="20"/>
  <c r="K21" i="20"/>
  <c r="O21" i="20"/>
  <c r="S21" i="20"/>
  <c r="S21" i="19" s="1"/>
  <c r="S15" i="15" s="1"/>
  <c r="W21" i="20"/>
  <c r="AA21" i="20"/>
  <c r="B33" i="19"/>
  <c r="B26" i="15" s="1"/>
  <c r="B29" i="19"/>
  <c r="B25" i="19"/>
  <c r="B19" i="15" s="1"/>
  <c r="B21" i="19"/>
  <c r="B15" i="15" s="1"/>
  <c r="B17" i="19"/>
  <c r="AD33" i="13"/>
  <c r="AD33" i="19" s="1"/>
  <c r="AD29" i="13"/>
  <c r="AD29" i="19" s="1"/>
  <c r="AD25" i="13"/>
  <c r="AD25" i="19" s="1"/>
  <c r="AD30" i="13"/>
  <c r="AD30" i="19" s="1"/>
  <c r="B30" i="19"/>
  <c r="B23" i="15" s="1"/>
  <c r="AD26" i="13"/>
  <c r="AD26" i="19" s="1"/>
  <c r="B26" i="19"/>
  <c r="B20" i="15" s="1"/>
  <c r="AD22" i="13"/>
  <c r="AD22" i="19" s="1"/>
  <c r="B22" i="19"/>
  <c r="B16" i="15" s="1"/>
  <c r="AD18" i="13"/>
  <c r="AD18" i="19" s="1"/>
  <c r="B18" i="19"/>
  <c r="B13" i="15" s="1"/>
  <c r="R15" i="20"/>
  <c r="N19" i="20"/>
  <c r="N19" i="19" s="1"/>
  <c r="N14" i="15" s="1"/>
  <c r="E22" i="20"/>
  <c r="U22" i="20"/>
  <c r="F23" i="20"/>
  <c r="R23" i="20"/>
  <c r="I26" i="20"/>
  <c r="U26" i="20"/>
  <c r="F27" i="20"/>
  <c r="R27" i="20"/>
  <c r="R27" i="19" s="1"/>
  <c r="R21" i="15" s="1"/>
  <c r="M30" i="20"/>
  <c r="U30" i="20"/>
  <c r="F31" i="20"/>
  <c r="R31" i="20"/>
  <c r="R31" i="19" s="1"/>
  <c r="R24" i="15" s="1"/>
  <c r="J12" i="20"/>
  <c r="R12" i="20"/>
  <c r="Z12" i="20"/>
  <c r="L14" i="20"/>
  <c r="L14" i="19" s="1"/>
  <c r="T14" i="20"/>
  <c r="AB14" i="20"/>
  <c r="M15" i="20"/>
  <c r="U15" i="20"/>
  <c r="U15" i="19" s="1"/>
  <c r="U12" i="15" s="1"/>
  <c r="AC15" i="20"/>
  <c r="J16" i="20"/>
  <c r="V16" i="20"/>
  <c r="D18" i="20"/>
  <c r="D18" i="19" s="1"/>
  <c r="D13" i="15" s="1"/>
  <c r="L18" i="20"/>
  <c r="T18" i="20"/>
  <c r="AB18" i="20"/>
  <c r="M19" i="20"/>
  <c r="M19" i="19" s="1"/>
  <c r="M14" i="15" s="1"/>
  <c r="U19" i="20"/>
  <c r="AC19" i="20"/>
  <c r="J20" i="20"/>
  <c r="R20" i="20"/>
  <c r="R20" i="19" s="1"/>
  <c r="Z20" i="20"/>
  <c r="D22" i="20"/>
  <c r="H22" i="20"/>
  <c r="L22" i="20"/>
  <c r="L22" i="19" s="1"/>
  <c r="L16" i="15" s="1"/>
  <c r="T22" i="20"/>
  <c r="X22" i="20"/>
  <c r="AB22" i="20"/>
  <c r="E23" i="20"/>
  <c r="I23" i="20"/>
  <c r="M23" i="20"/>
  <c r="Q23" i="20"/>
  <c r="U23" i="20"/>
  <c r="Y23" i="20"/>
  <c r="AC23" i="20"/>
  <c r="F24" i="20"/>
  <c r="J24" i="20"/>
  <c r="N24" i="20"/>
  <c r="R24" i="20"/>
  <c r="V24" i="20"/>
  <c r="Z24" i="20"/>
  <c r="C25" i="20"/>
  <c r="G25" i="20"/>
  <c r="K25" i="20"/>
  <c r="O25" i="20"/>
  <c r="S25" i="20"/>
  <c r="W25" i="20"/>
  <c r="AA25" i="20"/>
  <c r="D26" i="20"/>
  <c r="H26" i="20"/>
  <c r="L26" i="20"/>
  <c r="P26" i="20"/>
  <c r="T26" i="20"/>
  <c r="X26" i="20"/>
  <c r="AB26" i="20"/>
  <c r="E27" i="20"/>
  <c r="I27" i="20"/>
  <c r="M27" i="20"/>
  <c r="Q27" i="20"/>
  <c r="U27" i="20"/>
  <c r="Y27" i="20"/>
  <c r="AC27" i="20"/>
  <c r="F28" i="20"/>
  <c r="J28" i="20"/>
  <c r="N28" i="20"/>
  <c r="R28" i="20"/>
  <c r="V28" i="20"/>
  <c r="Z28" i="20"/>
  <c r="C29" i="20"/>
  <c r="G29" i="20"/>
  <c r="K29" i="20"/>
  <c r="O29" i="20"/>
  <c r="S29" i="20"/>
  <c r="W29" i="20"/>
  <c r="AA29" i="20"/>
  <c r="D30" i="20"/>
  <c r="H30" i="20"/>
  <c r="L30" i="20"/>
  <c r="P30" i="20"/>
  <c r="T30" i="20"/>
  <c r="X30" i="20"/>
  <c r="AB30" i="20"/>
  <c r="E31" i="20"/>
  <c r="I31" i="20"/>
  <c r="M31" i="20"/>
  <c r="Q31" i="20"/>
  <c r="U31" i="20"/>
  <c r="Y31" i="20"/>
  <c r="AC31" i="20"/>
  <c r="F32" i="20"/>
  <c r="J32" i="20"/>
  <c r="N32" i="20"/>
  <c r="R32" i="20"/>
  <c r="V32" i="20"/>
  <c r="Z32" i="20"/>
  <c r="C33" i="20"/>
  <c r="G33" i="20"/>
  <c r="K33" i="20"/>
  <c r="O33" i="20"/>
  <c r="S33" i="20"/>
  <c r="W33" i="20"/>
  <c r="AA33" i="20"/>
  <c r="D34" i="20"/>
  <c r="H34" i="20"/>
  <c r="L34" i="20"/>
  <c r="P34" i="20"/>
  <c r="T34" i="20"/>
  <c r="X34" i="20"/>
  <c r="AD21" i="13"/>
  <c r="AD21" i="19" s="1"/>
  <c r="B34" i="19"/>
  <c r="B27" i="15" s="1"/>
  <c r="B14" i="19"/>
  <c r="F15" i="20"/>
  <c r="V15" i="20"/>
  <c r="J19" i="20"/>
  <c r="Z19" i="20"/>
  <c r="I22" i="20"/>
  <c r="Q22" i="20"/>
  <c r="Q22" i="19" s="1"/>
  <c r="Q16" i="15" s="1"/>
  <c r="AC22" i="20"/>
  <c r="N23" i="20"/>
  <c r="V23" i="20"/>
  <c r="E26" i="20"/>
  <c r="M26" i="20"/>
  <c r="Y26" i="20"/>
  <c r="J27" i="20"/>
  <c r="V27" i="20"/>
  <c r="E30" i="20"/>
  <c r="Q30" i="20"/>
  <c r="AC30" i="20"/>
  <c r="N31" i="20"/>
  <c r="N31" i="19" s="1"/>
  <c r="N24" i="15" s="1"/>
  <c r="Z31" i="20"/>
  <c r="F12" i="20"/>
  <c r="N12" i="20"/>
  <c r="V12" i="20"/>
  <c r="V12" i="19" s="1"/>
  <c r="V11" i="15" s="1"/>
  <c r="D14" i="20"/>
  <c r="H14" i="20"/>
  <c r="P14" i="20"/>
  <c r="X14" i="20"/>
  <c r="E15" i="20"/>
  <c r="I15" i="20"/>
  <c r="Q15" i="20"/>
  <c r="Y15" i="20"/>
  <c r="Y15" i="19" s="1"/>
  <c r="Y12" i="15" s="1"/>
  <c r="F16" i="20"/>
  <c r="N16" i="20"/>
  <c r="R16" i="20"/>
  <c r="Z16" i="20"/>
  <c r="Z16" i="19" s="1"/>
  <c r="H18" i="20"/>
  <c r="P18" i="20"/>
  <c r="X18" i="20"/>
  <c r="E19" i="20"/>
  <c r="E19" i="19" s="1"/>
  <c r="E14" i="15" s="1"/>
  <c r="I19" i="20"/>
  <c r="Q19" i="20"/>
  <c r="Y19" i="20"/>
  <c r="F20" i="20"/>
  <c r="N20" i="20"/>
  <c r="V20" i="20"/>
  <c r="P22" i="20"/>
  <c r="E12" i="20"/>
  <c r="E12" i="19" s="1"/>
  <c r="E11" i="15" s="1"/>
  <c r="I12" i="20"/>
  <c r="M12" i="20"/>
  <c r="Q12" i="20"/>
  <c r="U12" i="20"/>
  <c r="U12" i="19" s="1"/>
  <c r="U11" i="15" s="1"/>
  <c r="Y12" i="20"/>
  <c r="AC12" i="20"/>
  <c r="F13" i="20"/>
  <c r="J13" i="20"/>
  <c r="J13" i="19" s="1"/>
  <c r="N13" i="20"/>
  <c r="R13" i="20"/>
  <c r="V13" i="20"/>
  <c r="Z13" i="20"/>
  <c r="Z13" i="19" s="1"/>
  <c r="C14" i="20"/>
  <c r="G14" i="20"/>
  <c r="K14" i="20"/>
  <c r="O14" i="20"/>
  <c r="O14" i="19" s="1"/>
  <c r="S14" i="20"/>
  <c r="W14" i="20"/>
  <c r="AA14" i="20"/>
  <c r="D15" i="20"/>
  <c r="D15" i="19" s="1"/>
  <c r="D12" i="15" s="1"/>
  <c r="H15" i="20"/>
  <c r="L15" i="20"/>
  <c r="P15" i="20"/>
  <c r="T15" i="20"/>
  <c r="T15" i="19" s="1"/>
  <c r="T12" i="15" s="1"/>
  <c r="X15" i="20"/>
  <c r="AB15" i="20"/>
  <c r="E16" i="20"/>
  <c r="I16" i="20"/>
  <c r="I16" i="19" s="1"/>
  <c r="M16" i="20"/>
  <c r="Q16" i="20"/>
  <c r="U16" i="20"/>
  <c r="Y16" i="20"/>
  <c r="Y16" i="19" s="1"/>
  <c r="AC16" i="20"/>
  <c r="F17" i="20"/>
  <c r="J17" i="20"/>
  <c r="N17" i="20"/>
  <c r="N17" i="19" s="1"/>
  <c r="R17" i="20"/>
  <c r="V17" i="20"/>
  <c r="Z17" i="20"/>
  <c r="C18" i="20"/>
  <c r="C18" i="19" s="1"/>
  <c r="C13" i="15" s="1"/>
  <c r="G18" i="20"/>
  <c r="K18" i="20"/>
  <c r="O18" i="20"/>
  <c r="S18" i="20"/>
  <c r="S18" i="19" s="1"/>
  <c r="S13" i="15" s="1"/>
  <c r="W18" i="20"/>
  <c r="AA18" i="20"/>
  <c r="D19" i="20"/>
  <c r="H19" i="20"/>
  <c r="H19" i="19" s="1"/>
  <c r="H14" i="15" s="1"/>
  <c r="L19" i="20"/>
  <c r="P19" i="20"/>
  <c r="T19" i="20"/>
  <c r="X19" i="20"/>
  <c r="X19" i="19" s="1"/>
  <c r="X14" i="15" s="1"/>
  <c r="AB19" i="20"/>
  <c r="E20" i="20"/>
  <c r="I20" i="20"/>
  <c r="M20" i="20"/>
  <c r="M20" i="19" s="1"/>
  <c r="Q20" i="20"/>
  <c r="U20" i="20"/>
  <c r="Y20" i="20"/>
  <c r="AC20" i="20"/>
  <c r="AC20" i="19" s="1"/>
  <c r="F21" i="20"/>
  <c r="J21" i="20"/>
  <c r="N21" i="20"/>
  <c r="R21" i="20"/>
  <c r="R21" i="19" s="1"/>
  <c r="R15" i="15" s="1"/>
  <c r="V21" i="20"/>
  <c r="Z21" i="20"/>
  <c r="C22" i="20"/>
  <c r="G22" i="20"/>
  <c r="G22" i="19" s="1"/>
  <c r="G16" i="15" s="1"/>
  <c r="K22" i="20"/>
  <c r="O22" i="20"/>
  <c r="S22" i="20"/>
  <c r="W22" i="20"/>
  <c r="W22" i="19" s="1"/>
  <c r="W16" i="15" s="1"/>
  <c r="AA22" i="20"/>
  <c r="D23" i="20"/>
  <c r="H23" i="20"/>
  <c r="L23" i="20"/>
  <c r="L23" i="19" s="1"/>
  <c r="L17" i="15" s="1"/>
  <c r="P23" i="20"/>
  <c r="T23" i="20"/>
  <c r="X23" i="20"/>
  <c r="AB23" i="20"/>
  <c r="AB23" i="19" s="1"/>
  <c r="AB17" i="15" s="1"/>
  <c r="E24" i="20"/>
  <c r="I24" i="20"/>
  <c r="M24" i="20"/>
  <c r="Q24" i="20"/>
  <c r="Q24" i="19" s="1"/>
  <c r="Q18" i="15" s="1"/>
  <c r="U24" i="20"/>
  <c r="U24" i="19" s="1"/>
  <c r="U18" i="15" s="1"/>
  <c r="Y24" i="20"/>
  <c r="Y24" i="19" s="1"/>
  <c r="Y18" i="15" s="1"/>
  <c r="AC24" i="20"/>
  <c r="AC24" i="19" s="1"/>
  <c r="AC18" i="15" s="1"/>
  <c r="F25" i="20"/>
  <c r="F25" i="19" s="1"/>
  <c r="F19" i="15" s="1"/>
  <c r="J25" i="20"/>
  <c r="J25" i="19" s="1"/>
  <c r="J19" i="15" s="1"/>
  <c r="N25" i="20"/>
  <c r="N25" i="19" s="1"/>
  <c r="N19" i="15" s="1"/>
  <c r="R25" i="20"/>
  <c r="R25" i="19" s="1"/>
  <c r="R19" i="15" s="1"/>
  <c r="V25" i="20"/>
  <c r="V25" i="19" s="1"/>
  <c r="V19" i="15" s="1"/>
  <c r="Z25" i="20"/>
  <c r="Z25" i="19" s="1"/>
  <c r="Z19" i="15" s="1"/>
  <c r="C26" i="20"/>
  <c r="C26" i="19" s="1"/>
  <c r="C20" i="15" s="1"/>
  <c r="G26" i="20"/>
  <c r="G26" i="19" s="1"/>
  <c r="G20" i="15" s="1"/>
  <c r="K26" i="20"/>
  <c r="K26" i="19" s="1"/>
  <c r="K20" i="15" s="1"/>
  <c r="O26" i="20"/>
  <c r="O26" i="19" s="1"/>
  <c r="O20" i="15" s="1"/>
  <c r="S26" i="20"/>
  <c r="S26" i="19" s="1"/>
  <c r="S20" i="15" s="1"/>
  <c r="W26" i="20"/>
  <c r="W26" i="19" s="1"/>
  <c r="W20" i="15" s="1"/>
  <c r="AA26" i="20"/>
  <c r="AA26" i="19" s="1"/>
  <c r="AA20" i="15" s="1"/>
  <c r="D27" i="20"/>
  <c r="D27" i="19" s="1"/>
  <c r="D21" i="15" s="1"/>
  <c r="H27" i="20"/>
  <c r="H27" i="19" s="1"/>
  <c r="H21" i="15" s="1"/>
  <c r="L27" i="20"/>
  <c r="L27" i="19" s="1"/>
  <c r="L21" i="15" s="1"/>
  <c r="P27" i="20"/>
  <c r="P27" i="19" s="1"/>
  <c r="P21" i="15" s="1"/>
  <c r="T27" i="20"/>
  <c r="T27" i="19" s="1"/>
  <c r="T21" i="15" s="1"/>
  <c r="X27" i="20"/>
  <c r="X27" i="19" s="1"/>
  <c r="X21" i="15" s="1"/>
  <c r="AB27" i="20"/>
  <c r="AB27" i="19" s="1"/>
  <c r="AB21" i="15" s="1"/>
  <c r="E28" i="20"/>
  <c r="E28" i="19" s="1"/>
  <c r="E22" i="15" s="1"/>
  <c r="I28" i="20"/>
  <c r="I28" i="19" s="1"/>
  <c r="I22" i="15" s="1"/>
  <c r="M28" i="20"/>
  <c r="M28" i="19" s="1"/>
  <c r="M22" i="15" s="1"/>
  <c r="Q28" i="20"/>
  <c r="Q28" i="19" s="1"/>
  <c r="Q22" i="15" s="1"/>
  <c r="U28" i="20"/>
  <c r="U28" i="19" s="1"/>
  <c r="U22" i="15" s="1"/>
  <c r="Y28" i="20"/>
  <c r="Y28" i="19" s="1"/>
  <c r="Y22" i="15" s="1"/>
  <c r="AC28" i="20"/>
  <c r="AC28" i="19" s="1"/>
  <c r="AC22" i="15" s="1"/>
  <c r="F29" i="20"/>
  <c r="F29" i="19" s="1"/>
  <c r="J29" i="20"/>
  <c r="J29" i="19" s="1"/>
  <c r="N29" i="20"/>
  <c r="N29" i="19" s="1"/>
  <c r="R29" i="20"/>
  <c r="R29" i="19" s="1"/>
  <c r="V29" i="20"/>
  <c r="V29" i="19" s="1"/>
  <c r="Z29" i="20"/>
  <c r="Z29" i="19" s="1"/>
  <c r="C30" i="20"/>
  <c r="C30" i="19" s="1"/>
  <c r="C23" i="15" s="1"/>
  <c r="G30" i="20"/>
  <c r="G30" i="19" s="1"/>
  <c r="G23" i="15" s="1"/>
  <c r="K30" i="20"/>
  <c r="K30" i="19" s="1"/>
  <c r="K23" i="15" s="1"/>
  <c r="O30" i="20"/>
  <c r="O30" i="19" s="1"/>
  <c r="O23" i="15" s="1"/>
  <c r="S30" i="20"/>
  <c r="S30" i="19" s="1"/>
  <c r="S23" i="15" s="1"/>
  <c r="W30" i="20"/>
  <c r="W30" i="19" s="1"/>
  <c r="W23" i="15" s="1"/>
  <c r="AA30" i="20"/>
  <c r="AA30" i="19" s="1"/>
  <c r="AA23" i="15" s="1"/>
  <c r="D31" i="20"/>
  <c r="D31" i="19" s="1"/>
  <c r="D24" i="15" s="1"/>
  <c r="H31" i="20"/>
  <c r="H31" i="19" s="1"/>
  <c r="H24" i="15" s="1"/>
  <c r="L31" i="20"/>
  <c r="L31" i="19" s="1"/>
  <c r="L24" i="15" s="1"/>
  <c r="P31" i="20"/>
  <c r="P31" i="19" s="1"/>
  <c r="P24" i="15" s="1"/>
  <c r="T31" i="20"/>
  <c r="T31" i="19" s="1"/>
  <c r="T24" i="15" s="1"/>
  <c r="X31" i="20"/>
  <c r="X31" i="19" s="1"/>
  <c r="X24" i="15" s="1"/>
  <c r="AB31" i="20"/>
  <c r="AB31" i="19" s="1"/>
  <c r="AB24" i="15" s="1"/>
  <c r="E32" i="20"/>
  <c r="E32" i="19" s="1"/>
  <c r="E25" i="15" s="1"/>
  <c r="I32" i="20"/>
  <c r="I32" i="19" s="1"/>
  <c r="I25" i="15" s="1"/>
  <c r="M32" i="20"/>
  <c r="M32" i="19" s="1"/>
  <c r="M25" i="15" s="1"/>
  <c r="Q32" i="20"/>
  <c r="Q32" i="19" s="1"/>
  <c r="Q25" i="15" s="1"/>
  <c r="U32" i="20"/>
  <c r="U32" i="19" s="1"/>
  <c r="U25" i="15" s="1"/>
  <c r="Y32" i="20"/>
  <c r="Y32" i="19" s="1"/>
  <c r="Y25" i="15" s="1"/>
  <c r="AC32" i="20"/>
  <c r="AC32" i="19" s="1"/>
  <c r="AC25" i="15" s="1"/>
  <c r="F33" i="20"/>
  <c r="F33" i="19" s="1"/>
  <c r="F26" i="15" s="1"/>
  <c r="J33" i="20"/>
  <c r="J33" i="19" s="1"/>
  <c r="J26" i="15" s="1"/>
  <c r="N33" i="20"/>
  <c r="N33" i="19" s="1"/>
  <c r="N26" i="15" s="1"/>
  <c r="R33" i="20"/>
  <c r="R33" i="19" s="1"/>
  <c r="R26" i="15" s="1"/>
  <c r="V33" i="20"/>
  <c r="V33" i="19" s="1"/>
  <c r="V26" i="15" s="1"/>
  <c r="Z33" i="20"/>
  <c r="Z33" i="19" s="1"/>
  <c r="Z26" i="15" s="1"/>
  <c r="C34" i="20"/>
  <c r="C34" i="19" s="1"/>
  <c r="C27" i="15" s="1"/>
  <c r="G34" i="20"/>
  <c r="G34" i="19" s="1"/>
  <c r="G27" i="15" s="1"/>
  <c r="K34" i="20"/>
  <c r="K34" i="19" s="1"/>
  <c r="K27" i="15" s="1"/>
  <c r="O34" i="20"/>
  <c r="O34" i="19" s="1"/>
  <c r="O27" i="15" s="1"/>
  <c r="S34" i="20"/>
  <c r="S34" i="19" s="1"/>
  <c r="S27" i="15" s="1"/>
  <c r="W34" i="20"/>
  <c r="W34" i="19" s="1"/>
  <c r="W27" i="15" s="1"/>
  <c r="AD32" i="13"/>
  <c r="AD32" i="19" s="1"/>
  <c r="B32" i="19"/>
  <c r="B25" i="15" s="1"/>
  <c r="AD28" i="13"/>
  <c r="AD28" i="19" s="1"/>
  <c r="B28" i="19"/>
  <c r="B22" i="15" s="1"/>
  <c r="AD24" i="13"/>
  <c r="AD24" i="19" s="1"/>
  <c r="B24" i="19"/>
  <c r="B18" i="15" s="1"/>
  <c r="AD20" i="13"/>
  <c r="AD20" i="19" s="1"/>
  <c r="B20" i="19"/>
  <c r="AD16" i="13"/>
  <c r="AD16" i="19" s="1"/>
  <c r="B16" i="19"/>
  <c r="J15" i="20"/>
  <c r="J15" i="19" s="1"/>
  <c r="J12" i="15" s="1"/>
  <c r="Z15" i="20"/>
  <c r="R19" i="20"/>
  <c r="D12" i="20"/>
  <c r="H12" i="20"/>
  <c r="H12" i="19" s="1"/>
  <c r="H11" i="15" s="1"/>
  <c r="L12" i="20"/>
  <c r="P12" i="20"/>
  <c r="T12" i="20"/>
  <c r="X12" i="20"/>
  <c r="X12" i="19" s="1"/>
  <c r="X11" i="15" s="1"/>
  <c r="AB12" i="20"/>
  <c r="F14" i="20"/>
  <c r="J14" i="20"/>
  <c r="N14" i="20"/>
  <c r="N14" i="19" s="1"/>
  <c r="R14" i="20"/>
  <c r="V14" i="20"/>
  <c r="Z14" i="20"/>
  <c r="C15" i="20"/>
  <c r="C15" i="19" s="1"/>
  <c r="C12" i="15" s="1"/>
  <c r="G15" i="20"/>
  <c r="K15" i="20"/>
  <c r="O15" i="20"/>
  <c r="S15" i="20"/>
  <c r="S15" i="19" s="1"/>
  <c r="S12" i="15" s="1"/>
  <c r="W15" i="20"/>
  <c r="AA15" i="20"/>
  <c r="F18" i="20"/>
  <c r="J18" i="20"/>
  <c r="N18" i="20"/>
  <c r="R18" i="20"/>
  <c r="V18" i="20"/>
  <c r="Z18" i="20"/>
  <c r="C19" i="20"/>
  <c r="G19" i="20"/>
  <c r="K19" i="20"/>
  <c r="O19" i="20"/>
  <c r="S19" i="20"/>
  <c r="W19" i="20"/>
  <c r="AA19" i="20"/>
  <c r="D20" i="20"/>
  <c r="H20" i="20"/>
  <c r="L20" i="20"/>
  <c r="P20" i="20"/>
  <c r="T20" i="20"/>
  <c r="X20" i="20"/>
  <c r="AB20" i="20"/>
  <c r="F22" i="20"/>
  <c r="J22" i="20"/>
  <c r="J22" i="19" s="1"/>
  <c r="J16" i="15" s="1"/>
  <c r="N22" i="20"/>
  <c r="R22" i="20"/>
  <c r="V22" i="20"/>
  <c r="Z22" i="20"/>
  <c r="Z22" i="19" s="1"/>
  <c r="Z16" i="15" s="1"/>
  <c r="C23" i="20"/>
  <c r="G23" i="20"/>
  <c r="K23" i="20"/>
  <c r="O23" i="20"/>
  <c r="O23" i="19" s="1"/>
  <c r="O17" i="15" s="1"/>
  <c r="S23" i="20"/>
  <c r="W23" i="20"/>
  <c r="AA23" i="20"/>
  <c r="D24" i="20"/>
  <c r="D24" i="19" s="1"/>
  <c r="D18" i="15" s="1"/>
  <c r="H24" i="20"/>
  <c r="L24" i="20"/>
  <c r="P24" i="20"/>
  <c r="T24" i="20"/>
  <c r="T24" i="19" s="1"/>
  <c r="T18" i="15" s="1"/>
  <c r="X24" i="20"/>
  <c r="AB24" i="20"/>
  <c r="AC25" i="20"/>
  <c r="F26" i="20"/>
  <c r="F26" i="19" s="1"/>
  <c r="F20" i="15" s="1"/>
  <c r="J26" i="20"/>
  <c r="N26" i="20"/>
  <c r="R26" i="20"/>
  <c r="V26" i="20"/>
  <c r="V26" i="19" s="1"/>
  <c r="V20" i="15" s="1"/>
  <c r="Z26" i="20"/>
  <c r="C27" i="20"/>
  <c r="G27" i="20"/>
  <c r="K27" i="20"/>
  <c r="K27" i="19" s="1"/>
  <c r="K21" i="15" s="1"/>
  <c r="O27" i="20"/>
  <c r="S27" i="20"/>
  <c r="W27" i="20"/>
  <c r="AA27" i="20"/>
  <c r="AA27" i="19" s="1"/>
  <c r="AA21" i="15" s="1"/>
  <c r="D28" i="20"/>
  <c r="H28" i="20"/>
  <c r="L28" i="20"/>
  <c r="P28" i="20"/>
  <c r="P28" i="19" s="1"/>
  <c r="P22" i="15" s="1"/>
  <c r="T28" i="20"/>
  <c r="X28" i="20"/>
  <c r="AB28" i="20"/>
  <c r="E29" i="20"/>
  <c r="E29" i="19" s="1"/>
  <c r="I29" i="20"/>
  <c r="M29" i="20"/>
  <c r="Q29" i="20"/>
  <c r="U29" i="20"/>
  <c r="U29" i="19" s="1"/>
  <c r="Y29" i="20"/>
  <c r="AC29" i="20"/>
  <c r="F30" i="20"/>
  <c r="J30" i="20"/>
  <c r="J30" i="19" s="1"/>
  <c r="J23" i="15" s="1"/>
  <c r="N30" i="20"/>
  <c r="R30" i="20"/>
  <c r="V30" i="20"/>
  <c r="Z30" i="20"/>
  <c r="Z30" i="19" s="1"/>
  <c r="Z23" i="15" s="1"/>
  <c r="C31" i="20"/>
  <c r="G31" i="20"/>
  <c r="K31" i="20"/>
  <c r="O31" i="20"/>
  <c r="O31" i="19" s="1"/>
  <c r="O24" i="15" s="1"/>
  <c r="S31" i="20"/>
  <c r="W31" i="20"/>
  <c r="AA31" i="20"/>
  <c r="D32" i="20"/>
  <c r="D32" i="19" s="1"/>
  <c r="D25" i="15" s="1"/>
  <c r="H32" i="20"/>
  <c r="L32" i="20"/>
  <c r="P32" i="20"/>
  <c r="T32" i="20"/>
  <c r="T32" i="19" s="1"/>
  <c r="T25" i="15" s="1"/>
  <c r="X32" i="20"/>
  <c r="AB32" i="20"/>
  <c r="E33" i="20"/>
  <c r="I33" i="20"/>
  <c r="I33" i="19" s="1"/>
  <c r="I26" i="15" s="1"/>
  <c r="M33" i="20"/>
  <c r="Q33" i="20"/>
  <c r="U33" i="20"/>
  <c r="Y33" i="20"/>
  <c r="Y33" i="19" s="1"/>
  <c r="Y26" i="15" s="1"/>
  <c r="AC33" i="20"/>
  <c r="F34" i="20"/>
  <c r="J34" i="20"/>
  <c r="N34" i="20"/>
  <c r="N34" i="19" s="1"/>
  <c r="N27" i="15" s="1"/>
  <c r="R34" i="20"/>
  <c r="V34" i="20"/>
  <c r="Z34" i="20"/>
  <c r="AD17" i="13"/>
  <c r="AD17" i="19" s="1"/>
  <c r="Y34" i="19"/>
  <c r="Y27" i="15" s="1"/>
  <c r="Q34" i="19"/>
  <c r="Q27" i="15" s="1"/>
  <c r="M34" i="19"/>
  <c r="M27" i="15" s="1"/>
  <c r="I34" i="19"/>
  <c r="I27" i="15" s="1"/>
  <c r="AB33" i="19"/>
  <c r="AB26" i="15" s="1"/>
  <c r="X33" i="19"/>
  <c r="X26" i="15" s="1"/>
  <c r="T33" i="19"/>
  <c r="T26" i="15" s="1"/>
  <c r="L33" i="19"/>
  <c r="L26" i="15" s="1"/>
  <c r="H33" i="19"/>
  <c r="H26" i="15" s="1"/>
  <c r="D33" i="19"/>
  <c r="D26" i="15" s="1"/>
  <c r="W32" i="19"/>
  <c r="W25" i="15" s="1"/>
  <c r="S32" i="19"/>
  <c r="S25" i="15" s="1"/>
  <c r="O32" i="19"/>
  <c r="O25" i="15" s="1"/>
  <c r="G32" i="19"/>
  <c r="G25" i="15" s="1"/>
  <c r="C32" i="19"/>
  <c r="C25" i="15" s="1"/>
  <c r="Z31" i="19"/>
  <c r="Z24" i="15" s="1"/>
  <c r="F31" i="19"/>
  <c r="F24" i="15" s="1"/>
  <c r="AC30" i="19"/>
  <c r="AC23" i="15" s="1"/>
  <c r="U30" i="19"/>
  <c r="U23" i="15" s="1"/>
  <c r="Q30" i="19"/>
  <c r="Q23" i="15" s="1"/>
  <c r="M30" i="19"/>
  <c r="M23" i="15" s="1"/>
  <c r="E30" i="19"/>
  <c r="E23" i="15" s="1"/>
  <c r="AB29" i="19"/>
  <c r="T29" i="19"/>
  <c r="P29" i="19"/>
  <c r="L29" i="19"/>
  <c r="D29" i="19"/>
  <c r="AA28" i="19"/>
  <c r="AA22" i="15" s="1"/>
  <c r="W28" i="19"/>
  <c r="W22" i="15" s="1"/>
  <c r="O28" i="19"/>
  <c r="O22" i="15" s="1"/>
  <c r="K28" i="19"/>
  <c r="K22" i="15" s="1"/>
  <c r="G28" i="19"/>
  <c r="G22" i="15" s="1"/>
  <c r="V27" i="19"/>
  <c r="V21" i="15" s="1"/>
  <c r="J27" i="19"/>
  <c r="J21" i="15" s="1"/>
  <c r="F27" i="19"/>
  <c r="F21" i="15" s="1"/>
  <c r="Y26" i="19"/>
  <c r="Y20" i="15" s="1"/>
  <c r="U26" i="19"/>
  <c r="U20" i="15" s="1"/>
  <c r="M26" i="19"/>
  <c r="M20" i="15" s="1"/>
  <c r="I26" i="19"/>
  <c r="I20" i="15" s="1"/>
  <c r="E26" i="19"/>
  <c r="E20" i="15" s="1"/>
  <c r="AB25" i="19"/>
  <c r="AB19" i="15" s="1"/>
  <c r="X25" i="19"/>
  <c r="X19" i="15" s="1"/>
  <c r="T25" i="19"/>
  <c r="T19" i="15" s="1"/>
  <c r="P25" i="19"/>
  <c r="P19" i="15" s="1"/>
  <c r="L25" i="19"/>
  <c r="L19" i="15" s="1"/>
  <c r="H25" i="19"/>
  <c r="H19" i="15" s="1"/>
  <c r="D25" i="19"/>
  <c r="D19" i="15" s="1"/>
  <c r="AA24" i="19"/>
  <c r="AA18" i="15" s="1"/>
  <c r="W24" i="19"/>
  <c r="W18" i="15" s="1"/>
  <c r="S24" i="19"/>
  <c r="S18" i="15" s="1"/>
  <c r="O24" i="19"/>
  <c r="O18" i="15" s="1"/>
  <c r="K24" i="19"/>
  <c r="K18" i="15" s="1"/>
  <c r="G24" i="19"/>
  <c r="G18" i="15" s="1"/>
  <c r="C24" i="19"/>
  <c r="C18" i="15" s="1"/>
  <c r="V23" i="19"/>
  <c r="V17" i="15" s="1"/>
  <c r="R23" i="19"/>
  <c r="R17" i="15" s="1"/>
  <c r="N23" i="19"/>
  <c r="N17" i="15" s="1"/>
  <c r="F23" i="19"/>
  <c r="F17" i="15" s="1"/>
  <c r="AC22" i="19"/>
  <c r="AC16" i="15" s="1"/>
  <c r="U22" i="19"/>
  <c r="U16" i="15" s="1"/>
  <c r="I22" i="19"/>
  <c r="I16" i="15" s="1"/>
  <c r="E22" i="19"/>
  <c r="E16" i="15" s="1"/>
  <c r="AB21" i="19"/>
  <c r="AB15" i="15" s="1"/>
  <c r="T21" i="19"/>
  <c r="T15" i="15" s="1"/>
  <c r="P21" i="19"/>
  <c r="P15" i="15" s="1"/>
  <c r="L21" i="19"/>
  <c r="L15" i="15" s="1"/>
  <c r="AA34" i="12"/>
  <c r="AA34" i="20" s="1"/>
  <c r="AA34" i="19" s="1"/>
  <c r="AA12" i="20"/>
  <c r="B13" i="19"/>
  <c r="AD13" i="13"/>
  <c r="AD13" i="19" s="1"/>
  <c r="N15" i="20"/>
  <c r="F19" i="20"/>
  <c r="V19" i="20"/>
  <c r="M22" i="20"/>
  <c r="M22" i="19" s="1"/>
  <c r="M16" i="15" s="1"/>
  <c r="Y22" i="20"/>
  <c r="Y22" i="19" s="1"/>
  <c r="Y16" i="15" s="1"/>
  <c r="J23" i="20"/>
  <c r="J23" i="19" s="1"/>
  <c r="J17" i="15" s="1"/>
  <c r="Z23" i="20"/>
  <c r="Z23" i="19" s="1"/>
  <c r="Z17" i="15" s="1"/>
  <c r="Q26" i="20"/>
  <c r="Q26" i="19" s="1"/>
  <c r="Q20" i="15" s="1"/>
  <c r="AC26" i="20"/>
  <c r="AC26" i="19" s="1"/>
  <c r="AC20" i="15" s="1"/>
  <c r="AD20" i="15" s="1"/>
  <c r="N27" i="20"/>
  <c r="N27" i="19" s="1"/>
  <c r="N21" i="15" s="1"/>
  <c r="Z27" i="20"/>
  <c r="Z27" i="19" s="1"/>
  <c r="Z21" i="15" s="1"/>
  <c r="I30" i="20"/>
  <c r="I30" i="19" s="1"/>
  <c r="I23" i="15" s="1"/>
  <c r="Y30" i="20"/>
  <c r="Y30" i="19" s="1"/>
  <c r="Y23" i="15" s="1"/>
  <c r="J31" i="20"/>
  <c r="J31" i="19" s="1"/>
  <c r="J24" i="15" s="1"/>
  <c r="V31" i="20"/>
  <c r="V31" i="19" s="1"/>
  <c r="V24" i="15" s="1"/>
  <c r="Z34" i="19"/>
  <c r="Z27" i="15" s="1"/>
  <c r="V34" i="19"/>
  <c r="V27" i="15" s="1"/>
  <c r="R34" i="19"/>
  <c r="R27" i="15" s="1"/>
  <c r="J34" i="19"/>
  <c r="J27" i="15" s="1"/>
  <c r="F34" i="19"/>
  <c r="F27" i="15" s="1"/>
  <c r="AC33" i="19"/>
  <c r="AC26" i="15" s="1"/>
  <c r="U33" i="19"/>
  <c r="U26" i="15" s="1"/>
  <c r="Q33" i="19"/>
  <c r="Q26" i="15" s="1"/>
  <c r="M33" i="19"/>
  <c r="M26" i="15" s="1"/>
  <c r="E33" i="19"/>
  <c r="E26" i="15" s="1"/>
  <c r="AB32" i="19"/>
  <c r="AB25" i="15" s="1"/>
  <c r="X32" i="19"/>
  <c r="X25" i="15" s="1"/>
  <c r="P32" i="19"/>
  <c r="P25" i="15" s="1"/>
  <c r="L32" i="19"/>
  <c r="L25" i="15" s="1"/>
  <c r="H32" i="19"/>
  <c r="H25" i="15" s="1"/>
  <c r="AA31" i="19"/>
  <c r="AA24" i="15" s="1"/>
  <c r="W31" i="19"/>
  <c r="W24" i="15" s="1"/>
  <c r="S31" i="19"/>
  <c r="S24" i="15" s="1"/>
  <c r="K31" i="19"/>
  <c r="K24" i="15" s="1"/>
  <c r="G31" i="19"/>
  <c r="G24" i="15" s="1"/>
  <c r="C31" i="19"/>
  <c r="C24" i="15" s="1"/>
  <c r="V30" i="19"/>
  <c r="V23" i="15" s="1"/>
  <c r="R30" i="19"/>
  <c r="R23" i="15" s="1"/>
  <c r="N30" i="19"/>
  <c r="N23" i="15" s="1"/>
  <c r="F30" i="19"/>
  <c r="F23" i="15" s="1"/>
  <c r="AC29" i="19"/>
  <c r="Y29" i="19"/>
  <c r="Q29" i="19"/>
  <c r="M29" i="19"/>
  <c r="I29" i="19"/>
  <c r="AB28" i="19"/>
  <c r="AB22" i="15" s="1"/>
  <c r="X28" i="19"/>
  <c r="X22" i="15" s="1"/>
  <c r="T28" i="19"/>
  <c r="T22" i="15" s="1"/>
  <c r="L28" i="19"/>
  <c r="L22" i="15" s="1"/>
  <c r="H28" i="19"/>
  <c r="H22" i="15" s="1"/>
  <c r="D28" i="19"/>
  <c r="D22" i="15" s="1"/>
  <c r="W27" i="19"/>
  <c r="W21" i="15" s="1"/>
  <c r="S27" i="19"/>
  <c r="S21" i="15" s="1"/>
  <c r="O27" i="19"/>
  <c r="O21" i="15" s="1"/>
  <c r="G27" i="19"/>
  <c r="G21" i="15" s="1"/>
  <c r="C27" i="19"/>
  <c r="C21" i="15" s="1"/>
  <c r="Z26" i="19"/>
  <c r="Z20" i="15" s="1"/>
  <c r="R26" i="19"/>
  <c r="R20" i="15" s="1"/>
  <c r="N26" i="19"/>
  <c r="N20" i="15" s="1"/>
  <c r="J26" i="19"/>
  <c r="J20" i="15" s="1"/>
  <c r="AC25" i="19"/>
  <c r="AC19" i="15" s="1"/>
  <c r="Y25" i="19"/>
  <c r="Y19" i="15" s="1"/>
  <c r="U25" i="19"/>
  <c r="U19" i="15" s="1"/>
  <c r="M25" i="19"/>
  <c r="M19" i="15" s="1"/>
  <c r="I25" i="19"/>
  <c r="I19" i="15" s="1"/>
  <c r="E25" i="19"/>
  <c r="E19" i="15" s="1"/>
  <c r="AB24" i="19"/>
  <c r="AB18" i="15" s="1"/>
  <c r="X24" i="19"/>
  <c r="X18" i="15" s="1"/>
  <c r="P24" i="19"/>
  <c r="P18" i="15" s="1"/>
  <c r="L24" i="19"/>
  <c r="L18" i="15" s="1"/>
  <c r="H24" i="19"/>
  <c r="H18" i="15" s="1"/>
  <c r="AA23" i="19"/>
  <c r="AA17" i="15" s="1"/>
  <c r="W23" i="19"/>
  <c r="W17" i="15" s="1"/>
  <c r="S23" i="19"/>
  <c r="S17" i="15" s="1"/>
  <c r="K23" i="19"/>
  <c r="K17" i="15" s="1"/>
  <c r="G23" i="19"/>
  <c r="G17" i="15" s="1"/>
  <c r="C23" i="19"/>
  <c r="C17" i="15" s="1"/>
  <c r="V22" i="19"/>
  <c r="V16" i="15" s="1"/>
  <c r="R22" i="19"/>
  <c r="R16" i="15" s="1"/>
  <c r="N22" i="19"/>
  <c r="N16" i="15" s="1"/>
  <c r="F22" i="19"/>
  <c r="F16" i="15" s="1"/>
  <c r="Y21" i="19"/>
  <c r="Y15" i="15" s="1"/>
  <c r="U21" i="19"/>
  <c r="U15" i="15" s="1"/>
  <c r="Q21" i="19"/>
  <c r="Q15" i="15" s="1"/>
  <c r="I21" i="19"/>
  <c r="I15" i="15" s="1"/>
  <c r="E21" i="19"/>
  <c r="E15" i="15" s="1"/>
  <c r="AB20" i="19"/>
  <c r="X20" i="19"/>
  <c r="T20" i="19"/>
  <c r="P20" i="19"/>
  <c r="L20" i="19"/>
  <c r="H20" i="19"/>
  <c r="D20" i="19"/>
  <c r="AA19" i="19"/>
  <c r="AA14" i="15" s="1"/>
  <c r="W19" i="19"/>
  <c r="W14" i="15" s="1"/>
  <c r="S19" i="19"/>
  <c r="S14" i="15" s="1"/>
  <c r="O19" i="19"/>
  <c r="O14" i="15" s="1"/>
  <c r="K19" i="19"/>
  <c r="K14" i="15" s="1"/>
  <c r="G19" i="19"/>
  <c r="G14" i="15" s="1"/>
  <c r="C19" i="19"/>
  <c r="C14" i="15" s="1"/>
  <c r="Z18" i="19"/>
  <c r="Z13" i="15" s="1"/>
  <c r="V18" i="19"/>
  <c r="V13" i="15" s="1"/>
  <c r="R18" i="19"/>
  <c r="R13" i="15" s="1"/>
  <c r="N18" i="19"/>
  <c r="N13" i="15" s="1"/>
  <c r="J18" i="19"/>
  <c r="J13" i="15" s="1"/>
  <c r="F18" i="19"/>
  <c r="F13" i="15" s="1"/>
  <c r="AC17" i="19"/>
  <c r="U17" i="19"/>
  <c r="Q17" i="19"/>
  <c r="M17" i="19"/>
  <c r="E17" i="19"/>
  <c r="AB16" i="19"/>
  <c r="X16" i="19"/>
  <c r="P16" i="19"/>
  <c r="L16" i="19"/>
  <c r="H16" i="19"/>
  <c r="AA15" i="19"/>
  <c r="AA12" i="15" s="1"/>
  <c r="W15" i="19"/>
  <c r="W12" i="15" s="1"/>
  <c r="O15" i="19"/>
  <c r="O12" i="15" s="1"/>
  <c r="K15" i="19"/>
  <c r="K12" i="15" s="1"/>
  <c r="G15" i="19"/>
  <c r="G12" i="15" s="1"/>
  <c r="Z14" i="19"/>
  <c r="V14" i="19"/>
  <c r="R14" i="19"/>
  <c r="J14" i="19"/>
  <c r="F14" i="19"/>
  <c r="AC13" i="19"/>
  <c r="Y13" i="19"/>
  <c r="U13" i="19"/>
  <c r="Q13" i="19"/>
  <c r="M13" i="19"/>
  <c r="I13" i="19"/>
  <c r="E13" i="19"/>
  <c r="AB12" i="19"/>
  <c r="AB11" i="15" s="1"/>
  <c r="T12" i="19"/>
  <c r="T11" i="15" s="1"/>
  <c r="P12" i="19"/>
  <c r="P11" i="15" s="1"/>
  <c r="L12" i="19"/>
  <c r="L11" i="15" s="1"/>
  <c r="D12" i="19"/>
  <c r="D11" i="15" s="1"/>
  <c r="M24" i="19"/>
  <c r="M18" i="15" s="1"/>
  <c r="I24" i="19"/>
  <c r="I18" i="15" s="1"/>
  <c r="E24" i="19"/>
  <c r="E18" i="15" s="1"/>
  <c r="X23" i="19"/>
  <c r="X17" i="15" s="1"/>
  <c r="T23" i="19"/>
  <c r="T17" i="15" s="1"/>
  <c r="P23" i="19"/>
  <c r="P17" i="15" s="1"/>
  <c r="H23" i="19"/>
  <c r="H17" i="15" s="1"/>
  <c r="D23" i="19"/>
  <c r="D17" i="15" s="1"/>
  <c r="AA22" i="19"/>
  <c r="AA16" i="15" s="1"/>
  <c r="S22" i="19"/>
  <c r="S16" i="15" s="1"/>
  <c r="O22" i="19"/>
  <c r="O16" i="15" s="1"/>
  <c r="K22" i="19"/>
  <c r="K16" i="15" s="1"/>
  <c r="C22" i="19"/>
  <c r="C16" i="15" s="1"/>
  <c r="Z21" i="19"/>
  <c r="Z15" i="15" s="1"/>
  <c r="V21" i="19"/>
  <c r="V15" i="15" s="1"/>
  <c r="N21" i="19"/>
  <c r="N15" i="15" s="1"/>
  <c r="J21" i="19"/>
  <c r="J15" i="15" s="1"/>
  <c r="F21" i="19"/>
  <c r="F15" i="15" s="1"/>
  <c r="Y20" i="19"/>
  <c r="U20" i="19"/>
  <c r="Q20" i="19"/>
  <c r="I20" i="19"/>
  <c r="E20" i="19"/>
  <c r="AB19" i="19"/>
  <c r="AB14" i="15" s="1"/>
  <c r="T19" i="19"/>
  <c r="T14" i="15" s="1"/>
  <c r="P19" i="19"/>
  <c r="P14" i="15" s="1"/>
  <c r="L19" i="19"/>
  <c r="L14" i="15" s="1"/>
  <c r="D19" i="19"/>
  <c r="D14" i="15" s="1"/>
  <c r="AA18" i="19"/>
  <c r="AA13" i="15" s="1"/>
  <c r="W18" i="19"/>
  <c r="W13" i="15" s="1"/>
  <c r="O18" i="19"/>
  <c r="O13" i="15" s="1"/>
  <c r="K18" i="19"/>
  <c r="K13" i="15" s="1"/>
  <c r="G18" i="19"/>
  <c r="G13" i="15" s="1"/>
  <c r="Z17" i="19"/>
  <c r="V17" i="19"/>
  <c r="R17" i="19"/>
  <c r="J17" i="19"/>
  <c r="F17" i="19"/>
  <c r="AC16" i="19"/>
  <c r="U16" i="19"/>
  <c r="Q16" i="19"/>
  <c r="M16" i="19"/>
  <c r="E16" i="19"/>
  <c r="AB15" i="19"/>
  <c r="AB12" i="15" s="1"/>
  <c r="X15" i="19"/>
  <c r="X12" i="15" s="1"/>
  <c r="P15" i="19"/>
  <c r="P12" i="15" s="1"/>
  <c r="L15" i="19"/>
  <c r="L12" i="15" s="1"/>
  <c r="H15" i="19"/>
  <c r="H12" i="15" s="1"/>
  <c r="AA14" i="19"/>
  <c r="W14" i="19"/>
  <c r="S14" i="19"/>
  <c r="K14" i="19"/>
  <c r="G14" i="19"/>
  <c r="C14" i="19"/>
  <c r="V13" i="19"/>
  <c r="R13" i="19"/>
  <c r="N13" i="19"/>
  <c r="F13" i="19"/>
  <c r="AC12" i="19"/>
  <c r="AC11" i="15" s="1"/>
  <c r="Y12" i="19"/>
  <c r="Y11" i="15" s="1"/>
  <c r="Q12" i="19"/>
  <c r="Q11" i="15" s="1"/>
  <c r="M12" i="19"/>
  <c r="M11" i="15" s="1"/>
  <c r="I12" i="19"/>
  <c r="I11" i="15" s="1"/>
  <c r="B12" i="19"/>
  <c r="B11" i="15" s="1"/>
  <c r="B31" i="19"/>
  <c r="B24" i="15" s="1"/>
  <c r="B27" i="19"/>
  <c r="B21" i="15" s="1"/>
  <c r="B23" i="19"/>
  <c r="B17" i="15" s="1"/>
  <c r="B19" i="19"/>
  <c r="B14" i="15" s="1"/>
  <c r="B15" i="19"/>
  <c r="B12" i="15" s="1"/>
  <c r="X34" i="19"/>
  <c r="X27" i="15" s="1"/>
  <c r="T34" i="19"/>
  <c r="T27" i="15" s="1"/>
  <c r="P34" i="19"/>
  <c r="P27" i="15" s="1"/>
  <c r="L34" i="19"/>
  <c r="L27" i="15" s="1"/>
  <c r="H34" i="19"/>
  <c r="H27" i="15" s="1"/>
  <c r="D34" i="19"/>
  <c r="D27" i="15" s="1"/>
  <c r="AA33" i="19"/>
  <c r="AA26" i="15" s="1"/>
  <c r="W33" i="19"/>
  <c r="W26" i="15" s="1"/>
  <c r="S33" i="19"/>
  <c r="S26" i="15" s="1"/>
  <c r="O33" i="19"/>
  <c r="O26" i="15" s="1"/>
  <c r="K33" i="19"/>
  <c r="K26" i="15" s="1"/>
  <c r="G33" i="19"/>
  <c r="G26" i="15" s="1"/>
  <c r="C33" i="19"/>
  <c r="C26" i="15" s="1"/>
  <c r="Z32" i="19"/>
  <c r="Z25" i="15" s="1"/>
  <c r="V32" i="19"/>
  <c r="V25" i="15" s="1"/>
  <c r="R32" i="19"/>
  <c r="R25" i="15" s="1"/>
  <c r="N32" i="19"/>
  <c r="N25" i="15" s="1"/>
  <c r="J32" i="19"/>
  <c r="J25" i="15" s="1"/>
  <c r="F32" i="19"/>
  <c r="F25" i="15" s="1"/>
  <c r="AC31" i="19"/>
  <c r="AC24" i="15" s="1"/>
  <c r="Y31" i="19"/>
  <c r="Y24" i="15" s="1"/>
  <c r="U31" i="19"/>
  <c r="U24" i="15" s="1"/>
  <c r="Q31" i="19"/>
  <c r="Q24" i="15" s="1"/>
  <c r="M31" i="19"/>
  <c r="M24" i="15" s="1"/>
  <c r="I31" i="19"/>
  <c r="I24" i="15" s="1"/>
  <c r="E31" i="19"/>
  <c r="E24" i="15" s="1"/>
  <c r="AB30" i="19"/>
  <c r="AB23" i="15" s="1"/>
  <c r="X30" i="19"/>
  <c r="X23" i="15" s="1"/>
  <c r="T30" i="19"/>
  <c r="T23" i="15" s="1"/>
  <c r="P30" i="19"/>
  <c r="P23" i="15" s="1"/>
  <c r="L30" i="19"/>
  <c r="L23" i="15" s="1"/>
  <c r="H30" i="19"/>
  <c r="H23" i="15" s="1"/>
  <c r="D30" i="19"/>
  <c r="D23" i="15" s="1"/>
  <c r="AA29" i="19"/>
  <c r="W29" i="19"/>
  <c r="S29" i="19"/>
  <c r="O29" i="19"/>
  <c r="K29" i="19"/>
  <c r="G29" i="19"/>
  <c r="C29" i="19"/>
  <c r="Z28" i="19"/>
  <c r="Z22" i="15" s="1"/>
  <c r="V28" i="19"/>
  <c r="V22" i="15" s="1"/>
  <c r="R28" i="19"/>
  <c r="R22" i="15" s="1"/>
  <c r="N28" i="19"/>
  <c r="N22" i="15" s="1"/>
  <c r="J28" i="19"/>
  <c r="J22" i="15" s="1"/>
  <c r="F28" i="19"/>
  <c r="F22" i="15" s="1"/>
  <c r="AC27" i="19"/>
  <c r="AC21" i="15" s="1"/>
  <c r="Y27" i="19"/>
  <c r="Y21" i="15" s="1"/>
  <c r="U27" i="19"/>
  <c r="U21" i="15" s="1"/>
  <c r="Q27" i="19"/>
  <c r="Q21" i="15" s="1"/>
  <c r="M27" i="19"/>
  <c r="M21" i="15" s="1"/>
  <c r="I27" i="19"/>
  <c r="I21" i="15" s="1"/>
  <c r="E27" i="19"/>
  <c r="E21" i="15" s="1"/>
  <c r="AB26" i="19"/>
  <c r="AB20" i="15" s="1"/>
  <c r="X26" i="19"/>
  <c r="X20" i="15" s="1"/>
  <c r="T26" i="19"/>
  <c r="T20" i="15" s="1"/>
  <c r="P26" i="19"/>
  <c r="P20" i="15" s="1"/>
  <c r="L26" i="19"/>
  <c r="L20" i="15" s="1"/>
  <c r="H26" i="19"/>
  <c r="H20" i="15" s="1"/>
  <c r="D26" i="19"/>
  <c r="D20" i="15" s="1"/>
  <c r="AA25" i="19"/>
  <c r="AA19" i="15" s="1"/>
  <c r="W25" i="19"/>
  <c r="W19" i="15" s="1"/>
  <c r="S25" i="19"/>
  <c r="S19" i="15" s="1"/>
  <c r="O25" i="19"/>
  <c r="O19" i="15" s="1"/>
  <c r="K25" i="19"/>
  <c r="K19" i="15" s="1"/>
  <c r="G25" i="19"/>
  <c r="G19" i="15" s="1"/>
  <c r="C25" i="19"/>
  <c r="C19" i="15" s="1"/>
  <c r="Z24" i="19"/>
  <c r="Z18" i="15" s="1"/>
  <c r="V24" i="19"/>
  <c r="V18" i="15" s="1"/>
  <c r="R24" i="19"/>
  <c r="R18" i="15" s="1"/>
  <c r="N24" i="19"/>
  <c r="N18" i="15" s="1"/>
  <c r="J24" i="19"/>
  <c r="J18" i="15" s="1"/>
  <c r="F24" i="19"/>
  <c r="F18" i="15" s="1"/>
  <c r="AC23" i="19"/>
  <c r="AC17" i="15" s="1"/>
  <c r="Y23" i="19"/>
  <c r="Y17" i="15" s="1"/>
  <c r="U23" i="19"/>
  <c r="U17" i="15" s="1"/>
  <c r="Q23" i="19"/>
  <c r="Q17" i="15" s="1"/>
  <c r="M23" i="19"/>
  <c r="M17" i="15" s="1"/>
  <c r="I23" i="19"/>
  <c r="I17" i="15" s="1"/>
  <c r="E23" i="19"/>
  <c r="E17" i="15" s="1"/>
  <c r="AB22" i="19"/>
  <c r="AB16" i="15" s="1"/>
  <c r="X22" i="19"/>
  <c r="X16" i="15" s="1"/>
  <c r="T22" i="19"/>
  <c r="T16" i="15" s="1"/>
  <c r="P22" i="19"/>
  <c r="P16" i="15" s="1"/>
  <c r="H22" i="19"/>
  <c r="H16" i="15" s="1"/>
  <c r="D22" i="19"/>
  <c r="D16" i="15" s="1"/>
  <c r="AA21" i="19"/>
  <c r="AA15" i="15" s="1"/>
  <c r="W21" i="19"/>
  <c r="W15" i="15" s="1"/>
  <c r="O21" i="19"/>
  <c r="O15" i="15" s="1"/>
  <c r="K21" i="19"/>
  <c r="K15" i="15" s="1"/>
  <c r="G21" i="19"/>
  <c r="G15" i="15" s="1"/>
  <c r="Z20" i="19"/>
  <c r="V20" i="19"/>
  <c r="N20" i="19"/>
  <c r="J20" i="19"/>
  <c r="F20" i="19"/>
  <c r="AC19" i="19"/>
  <c r="AC14" i="15" s="1"/>
  <c r="Y19" i="19"/>
  <c r="Y14" i="15" s="1"/>
  <c r="U19" i="19"/>
  <c r="U14" i="15" s="1"/>
  <c r="Q19" i="19"/>
  <c r="Q14" i="15" s="1"/>
  <c r="I19" i="19"/>
  <c r="I14" i="15" s="1"/>
  <c r="AB18" i="19"/>
  <c r="AB13" i="15" s="1"/>
  <c r="X18" i="19"/>
  <c r="X13" i="15" s="1"/>
  <c r="T18" i="19"/>
  <c r="T13" i="15" s="1"/>
  <c r="P18" i="19"/>
  <c r="P13" i="15" s="1"/>
  <c r="L18" i="19"/>
  <c r="L13" i="15" s="1"/>
  <c r="H18" i="19"/>
  <c r="H13" i="15" s="1"/>
  <c r="AA17" i="19"/>
  <c r="W17" i="19"/>
  <c r="S17" i="19"/>
  <c r="K17" i="19"/>
  <c r="G17" i="19"/>
  <c r="C17" i="19"/>
  <c r="V16" i="19"/>
  <c r="R16" i="19"/>
  <c r="N16" i="19"/>
  <c r="J16" i="19"/>
  <c r="F16" i="19"/>
  <c r="AC15" i="19"/>
  <c r="AC12" i="15" s="1"/>
  <c r="Q15" i="19"/>
  <c r="Q12" i="15" s="1"/>
  <c r="M15" i="19"/>
  <c r="M12" i="15" s="1"/>
  <c r="I15" i="19"/>
  <c r="I12" i="15" s="1"/>
  <c r="E15" i="19"/>
  <c r="E12" i="15" s="1"/>
  <c r="AB14" i="19"/>
  <c r="X14" i="19"/>
  <c r="T14" i="19"/>
  <c r="P14" i="19"/>
  <c r="H14" i="19"/>
  <c r="D14" i="19"/>
  <c r="W13" i="19"/>
  <c r="S13" i="19"/>
  <c r="O13" i="19"/>
  <c r="G13" i="19"/>
  <c r="C13" i="19"/>
  <c r="Z12" i="19"/>
  <c r="Z11" i="15" s="1"/>
  <c r="R12" i="19"/>
  <c r="R11" i="15" s="1"/>
  <c r="N12" i="19"/>
  <c r="N11" i="15" s="1"/>
  <c r="J12" i="19"/>
  <c r="J11" i="15" s="1"/>
  <c r="F12" i="19"/>
  <c r="F11" i="15" s="1"/>
  <c r="D21" i="19"/>
  <c r="D15" i="15" s="1"/>
  <c r="AA20" i="19"/>
  <c r="W20" i="19"/>
  <c r="O20" i="19"/>
  <c r="K20" i="19"/>
  <c r="G20" i="19"/>
  <c r="Z19" i="19"/>
  <c r="Z14" i="15" s="1"/>
  <c r="V19" i="19"/>
  <c r="V14" i="15" s="1"/>
  <c r="R19" i="19"/>
  <c r="R14" i="15" s="1"/>
  <c r="J19" i="19"/>
  <c r="J14" i="15" s="1"/>
  <c r="F19" i="19"/>
  <c r="F14" i="15" s="1"/>
  <c r="AC18" i="19"/>
  <c r="AC13" i="15" s="1"/>
  <c r="Y18" i="19"/>
  <c r="Y13" i="15" s="1"/>
  <c r="U18" i="19"/>
  <c r="U13" i="15" s="1"/>
  <c r="M18" i="19"/>
  <c r="M13" i="15" s="1"/>
  <c r="I18" i="19"/>
  <c r="I13" i="15" s="1"/>
  <c r="E18" i="19"/>
  <c r="E13" i="15" s="1"/>
  <c r="X17" i="19"/>
  <c r="T17" i="19"/>
  <c r="P17" i="19"/>
  <c r="H17" i="19"/>
  <c r="D17" i="19"/>
  <c r="AA16" i="19"/>
  <c r="S16" i="19"/>
  <c r="O16" i="19"/>
  <c r="K16" i="19"/>
  <c r="C16" i="19"/>
  <c r="Z15" i="19"/>
  <c r="Z12" i="15" s="1"/>
  <c r="V15" i="19"/>
  <c r="V12" i="15" s="1"/>
  <c r="R15" i="19"/>
  <c r="R12" i="15" s="1"/>
  <c r="N15" i="19"/>
  <c r="N12" i="15" s="1"/>
  <c r="F15" i="19"/>
  <c r="F12" i="15" s="1"/>
  <c r="AC14" i="19"/>
  <c r="Y14" i="19"/>
  <c r="Q14" i="19"/>
  <c r="M14" i="19"/>
  <c r="I14" i="19"/>
  <c r="AB13" i="19"/>
  <c r="X13" i="19"/>
  <c r="T13" i="19"/>
  <c r="L13" i="19"/>
  <c r="H13" i="19"/>
  <c r="D13" i="19"/>
  <c r="AA12" i="19"/>
  <c r="AA11" i="15" s="1"/>
  <c r="W12" i="19"/>
  <c r="W11" i="15" s="1"/>
  <c r="S12" i="19"/>
  <c r="S11" i="15" s="1"/>
  <c r="O12" i="19"/>
  <c r="O11" i="15" s="1"/>
  <c r="K12" i="19"/>
  <c r="K11" i="15" s="1"/>
  <c r="G12" i="19"/>
  <c r="G11" i="15" s="1"/>
  <c r="C12" i="19"/>
  <c r="C11" i="15" s="1"/>
  <c r="AC34" i="17"/>
  <c r="AD27" i="15" s="1"/>
  <c r="Y34" i="17"/>
  <c r="U34" i="17"/>
  <c r="Q34" i="17"/>
  <c r="M34" i="17"/>
  <c r="I34" i="17"/>
  <c r="E34" i="17"/>
  <c r="AB33" i="17"/>
  <c r="X33" i="17"/>
  <c r="T33" i="17"/>
  <c r="P33" i="17"/>
  <c r="L33" i="17"/>
  <c r="H33" i="17"/>
  <c r="D33" i="17"/>
  <c r="AA32" i="17"/>
  <c r="W32" i="17"/>
  <c r="S32" i="17"/>
  <c r="O32" i="17"/>
  <c r="K32" i="17"/>
  <c r="G32" i="17"/>
  <c r="C32" i="17"/>
  <c r="Z31" i="17"/>
  <c r="V31" i="17"/>
  <c r="R31" i="17"/>
  <c r="N31" i="17"/>
  <c r="J31" i="17"/>
  <c r="F31" i="17"/>
  <c r="AC30" i="17"/>
  <c r="Y30" i="17"/>
  <c r="U30" i="17"/>
  <c r="Q30" i="17"/>
  <c r="M30" i="17"/>
  <c r="I30" i="17"/>
  <c r="E30" i="17"/>
  <c r="AB29" i="17"/>
  <c r="X29" i="17"/>
  <c r="T29" i="17"/>
  <c r="P29" i="17"/>
  <c r="L29" i="17"/>
  <c r="H29" i="17"/>
  <c r="D29" i="17"/>
  <c r="AA28" i="17"/>
  <c r="W28" i="17"/>
  <c r="S28" i="17"/>
  <c r="O28" i="17"/>
  <c r="K28" i="17"/>
  <c r="G28" i="17"/>
  <c r="C28" i="17"/>
  <c r="Z27" i="17"/>
  <c r="V27" i="17"/>
  <c r="R27" i="17"/>
  <c r="N27" i="17"/>
  <c r="J27" i="17"/>
  <c r="F27" i="17"/>
  <c r="AC26" i="17"/>
  <c r="Y26" i="17"/>
  <c r="U26" i="17"/>
  <c r="Q26" i="17"/>
  <c r="M26" i="17"/>
  <c r="I26" i="17"/>
  <c r="E26" i="17"/>
  <c r="Z34" i="17"/>
  <c r="V34" i="17"/>
  <c r="R34" i="17"/>
  <c r="N34" i="17"/>
  <c r="J34" i="17"/>
  <c r="F34" i="17"/>
  <c r="AC33" i="17"/>
  <c r="AD26" i="15" s="1"/>
  <c r="Y33" i="17"/>
  <c r="U33" i="17"/>
  <c r="Q33" i="17"/>
  <c r="M33" i="17"/>
  <c r="I33" i="17"/>
  <c r="E33" i="17"/>
  <c r="AB32" i="17"/>
  <c r="X32" i="17"/>
  <c r="T32" i="17"/>
  <c r="P32" i="17"/>
  <c r="L32" i="17"/>
  <c r="H32" i="17"/>
  <c r="D32" i="17"/>
  <c r="AA31" i="17"/>
  <c r="W31" i="17"/>
  <c r="S31" i="17"/>
  <c r="O31" i="17"/>
  <c r="K31" i="17"/>
  <c r="G31" i="17"/>
  <c r="C31" i="17"/>
  <c r="Z30" i="17"/>
  <c r="V30" i="17"/>
  <c r="R30" i="17"/>
  <c r="N30" i="17"/>
  <c r="J30" i="17"/>
  <c r="F30" i="17"/>
  <c r="AC29" i="17"/>
  <c r="Y29" i="17"/>
  <c r="U29" i="17"/>
  <c r="Q29" i="17"/>
  <c r="M29" i="17"/>
  <c r="I29" i="17"/>
  <c r="E29" i="17"/>
  <c r="AB28" i="17"/>
  <c r="X28" i="17"/>
  <c r="T28" i="17"/>
  <c r="P28" i="17"/>
  <c r="L28" i="17"/>
  <c r="H28" i="17"/>
  <c r="D28" i="17"/>
  <c r="AA27" i="17"/>
  <c r="W27" i="17"/>
  <c r="S27" i="17"/>
  <c r="O27" i="17"/>
  <c r="K27" i="17"/>
  <c r="G27" i="17"/>
  <c r="C27" i="17"/>
  <c r="Z26" i="17"/>
  <c r="V26" i="17"/>
  <c r="R26" i="17"/>
  <c r="N26" i="17"/>
  <c r="J26" i="17"/>
  <c r="F26" i="17"/>
  <c r="AC25" i="17"/>
  <c r="Y25" i="17"/>
  <c r="U25" i="17"/>
  <c r="Q25" i="17"/>
  <c r="M25" i="17"/>
  <c r="I25" i="17"/>
  <c r="E25" i="17"/>
  <c r="AB24" i="17"/>
  <c r="X24" i="17"/>
  <c r="T24" i="17"/>
  <c r="AA34" i="17"/>
  <c r="W34" i="17"/>
  <c r="S34" i="17"/>
  <c r="O34" i="17"/>
  <c r="K34" i="17"/>
  <c r="G34" i="17"/>
  <c r="C34" i="17"/>
  <c r="Z33" i="17"/>
  <c r="V33" i="17"/>
  <c r="R33" i="17"/>
  <c r="N33" i="17"/>
  <c r="J33" i="17"/>
  <c r="F33" i="17"/>
  <c r="AC32" i="17"/>
  <c r="Y32" i="17"/>
  <c r="U32" i="17"/>
  <c r="Q32" i="17"/>
  <c r="M32" i="17"/>
  <c r="I32" i="17"/>
  <c r="E32" i="17"/>
  <c r="AB31" i="17"/>
  <c r="X31" i="17"/>
  <c r="T31" i="17"/>
  <c r="P31" i="17"/>
  <c r="L31" i="17"/>
  <c r="H31" i="17"/>
  <c r="D31" i="17"/>
  <c r="AA30" i="17"/>
  <c r="W30" i="17"/>
  <c r="S30" i="17"/>
  <c r="O30" i="17"/>
  <c r="K30" i="17"/>
  <c r="G30" i="17"/>
  <c r="C30" i="17"/>
  <c r="Z29" i="17"/>
  <c r="V29" i="17"/>
  <c r="R29" i="17"/>
  <c r="N29" i="17"/>
  <c r="J29" i="17"/>
  <c r="F29" i="17"/>
  <c r="AC28" i="17"/>
  <c r="Y28" i="17"/>
  <c r="U28" i="17"/>
  <c r="Q28" i="17"/>
  <c r="M28" i="17"/>
  <c r="I28" i="17"/>
  <c r="E28" i="17"/>
  <c r="AB27" i="17"/>
  <c r="X27" i="17"/>
  <c r="T27" i="17"/>
  <c r="P27" i="17"/>
  <c r="L27" i="17"/>
  <c r="H27" i="17"/>
  <c r="D27" i="17"/>
  <c r="AA26" i="17"/>
  <c r="W26" i="17"/>
  <c r="S26" i="17"/>
  <c r="O26" i="17"/>
  <c r="K26" i="17"/>
  <c r="G26" i="17"/>
  <c r="C26" i="17"/>
  <c r="Z25" i="17"/>
  <c r="V25" i="17"/>
  <c r="R25" i="17"/>
  <c r="N25" i="17"/>
  <c r="J25" i="17"/>
  <c r="F25" i="17"/>
  <c r="AC24" i="17"/>
  <c r="Y24" i="17"/>
  <c r="U24" i="17"/>
  <c r="Q24" i="17"/>
  <c r="M24" i="17"/>
  <c r="I24" i="17"/>
  <c r="AB34" i="17"/>
  <c r="X34" i="17"/>
  <c r="T34" i="17"/>
  <c r="P34" i="17"/>
  <c r="L34" i="17"/>
  <c r="H34" i="17"/>
  <c r="D34" i="17"/>
  <c r="AA33" i="17"/>
  <c r="W33" i="17"/>
  <c r="S33" i="17"/>
  <c r="O33" i="17"/>
  <c r="K33" i="17"/>
  <c r="G33" i="17"/>
  <c r="C33" i="17"/>
  <c r="Z32" i="17"/>
  <c r="V32" i="17"/>
  <c r="R32" i="17"/>
  <c r="N32" i="17"/>
  <c r="J32" i="17"/>
  <c r="F32" i="17"/>
  <c r="AC31" i="17"/>
  <c r="Y31" i="17"/>
  <c r="U31" i="17"/>
  <c r="Q31" i="17"/>
  <c r="M31" i="17"/>
  <c r="I31" i="17"/>
  <c r="E31" i="17"/>
  <c r="AB30" i="17"/>
  <c r="X30" i="17"/>
  <c r="T30" i="17"/>
  <c r="P30" i="17"/>
  <c r="L30" i="17"/>
  <c r="H30" i="17"/>
  <c r="D30" i="17"/>
  <c r="AA29" i="17"/>
  <c r="W29" i="17"/>
  <c r="S29" i="17"/>
  <c r="O29" i="17"/>
  <c r="K29" i="17"/>
  <c r="G29" i="17"/>
  <c r="C29" i="17"/>
  <c r="Z28" i="17"/>
  <c r="V28" i="17"/>
  <c r="R28" i="17"/>
  <c r="N28" i="17"/>
  <c r="J28" i="17"/>
  <c r="F28" i="17"/>
  <c r="AC27" i="17"/>
  <c r="AD21" i="15" s="1"/>
  <c r="Y27" i="17"/>
  <c r="U27" i="17"/>
  <c r="Q27" i="17"/>
  <c r="M27" i="17"/>
  <c r="I27" i="17"/>
  <c r="E27" i="17"/>
  <c r="AB26" i="17"/>
  <c r="X26" i="17"/>
  <c r="T26" i="17"/>
  <c r="P26" i="17"/>
  <c r="L26" i="17"/>
  <c r="H26" i="17"/>
  <c r="D26" i="17"/>
  <c r="AA25" i="17"/>
  <c r="W25" i="17"/>
  <c r="S25" i="17"/>
  <c r="O25" i="17"/>
  <c r="K25" i="17"/>
  <c r="G25" i="17"/>
  <c r="C25" i="17"/>
  <c r="Z24" i="17"/>
  <c r="AD15" i="12"/>
  <c r="AD15" i="20" s="1"/>
  <c r="AD19" i="12"/>
  <c r="AD19" i="20" s="1"/>
  <c r="AD23" i="12"/>
  <c r="AD23" i="20" s="1"/>
  <c r="AD27" i="12"/>
  <c r="AD27" i="20" s="1"/>
  <c r="AD31" i="12"/>
  <c r="AD31" i="20" s="1"/>
  <c r="V24" i="17"/>
  <c r="R24" i="17"/>
  <c r="N24" i="17"/>
  <c r="J24" i="17"/>
  <c r="F24" i="17"/>
  <c r="AC23" i="17"/>
  <c r="AD17" i="15" s="1"/>
  <c r="Y23" i="17"/>
  <c r="U23" i="17"/>
  <c r="Q23" i="17"/>
  <c r="M23" i="17"/>
  <c r="I23" i="17"/>
  <c r="E23" i="17"/>
  <c r="AB22" i="17"/>
  <c r="X22" i="17"/>
  <c r="T22" i="17"/>
  <c r="P22" i="17"/>
  <c r="L22" i="17"/>
  <c r="H22" i="17"/>
  <c r="D22" i="17"/>
  <c r="AA21" i="17"/>
  <c r="W21" i="17"/>
  <c r="S21" i="17"/>
  <c r="O21" i="17"/>
  <c r="K21" i="17"/>
  <c r="G21" i="17"/>
  <c r="C21" i="17"/>
  <c r="Z20" i="17"/>
  <c r="V20" i="17"/>
  <c r="R20" i="17"/>
  <c r="N20" i="17"/>
  <c r="J20" i="17"/>
  <c r="F20" i="17"/>
  <c r="AC19" i="17"/>
  <c r="AD14" i="15" s="1"/>
  <c r="Y19" i="17"/>
  <c r="U19" i="17"/>
  <c r="Q19" i="17"/>
  <c r="M19" i="17"/>
  <c r="I19" i="17"/>
  <c r="E19" i="17"/>
  <c r="AB18" i="17"/>
  <c r="X18" i="17"/>
  <c r="T18" i="17"/>
  <c r="P18" i="17"/>
  <c r="L18" i="17"/>
  <c r="H18" i="17"/>
  <c r="D18" i="17"/>
  <c r="AA17" i="17"/>
  <c r="W17" i="17"/>
  <c r="S17" i="17"/>
  <c r="O17" i="17"/>
  <c r="K17" i="17"/>
  <c r="G17" i="17"/>
  <c r="C17" i="17"/>
  <c r="Z16" i="17"/>
  <c r="V16" i="17"/>
  <c r="R16" i="17"/>
  <c r="N16" i="17"/>
  <c r="J16" i="17"/>
  <c r="F16" i="17"/>
  <c r="AC15" i="17"/>
  <c r="Y15" i="17"/>
  <c r="U15" i="17"/>
  <c r="Q15" i="17"/>
  <c r="M15" i="17"/>
  <c r="I15" i="17"/>
  <c r="E15" i="17"/>
  <c r="AB14" i="17"/>
  <c r="X14" i="17"/>
  <c r="T14" i="17"/>
  <c r="P14" i="17"/>
  <c r="L14" i="17"/>
  <c r="H14" i="17"/>
  <c r="D14" i="17"/>
  <c r="AA13" i="17"/>
  <c r="W13" i="17"/>
  <c r="S13" i="17"/>
  <c r="O13" i="17"/>
  <c r="K13" i="17"/>
  <c r="G13" i="17"/>
  <c r="C13" i="17"/>
  <c r="Z12" i="17"/>
  <c r="V12" i="17"/>
  <c r="R12" i="17"/>
  <c r="N12" i="17"/>
  <c r="J12" i="17"/>
  <c r="F12" i="17"/>
  <c r="AD16" i="12"/>
  <c r="AD16" i="20" s="1"/>
  <c r="AD20" i="12"/>
  <c r="AD20" i="20" s="1"/>
  <c r="AD24" i="12"/>
  <c r="AD24" i="20" s="1"/>
  <c r="AD28" i="12"/>
  <c r="AD28" i="20" s="1"/>
  <c r="AD32" i="12"/>
  <c r="AD32" i="20" s="1"/>
  <c r="AB25" i="17"/>
  <c r="X25" i="17"/>
  <c r="T25" i="17"/>
  <c r="P25" i="17"/>
  <c r="L25" i="17"/>
  <c r="H25" i="17"/>
  <c r="D25" i="17"/>
  <c r="AA24" i="17"/>
  <c r="W24" i="17"/>
  <c r="S24" i="17"/>
  <c r="O24" i="17"/>
  <c r="K24" i="17"/>
  <c r="G24" i="17"/>
  <c r="C24" i="17"/>
  <c r="Z23" i="17"/>
  <c r="V23" i="17"/>
  <c r="R23" i="17"/>
  <c r="N23" i="17"/>
  <c r="J23" i="17"/>
  <c r="F23" i="17"/>
  <c r="AC22" i="17"/>
  <c r="Y22" i="17"/>
  <c r="U22" i="17"/>
  <c r="Q22" i="17"/>
  <c r="M22" i="17"/>
  <c r="I22" i="17"/>
  <c r="E22" i="17"/>
  <c r="AB21" i="17"/>
  <c r="X21" i="17"/>
  <c r="T21" i="17"/>
  <c r="P21" i="17"/>
  <c r="L21" i="17"/>
  <c r="H21" i="17"/>
  <c r="D21" i="17"/>
  <c r="AA20" i="17"/>
  <c r="W20" i="17"/>
  <c r="S20" i="17"/>
  <c r="O20" i="17"/>
  <c r="K20" i="17"/>
  <c r="G20" i="17"/>
  <c r="C20" i="17"/>
  <c r="Z19" i="17"/>
  <c r="V19" i="17"/>
  <c r="R19" i="17"/>
  <c r="N19" i="17"/>
  <c r="J19" i="17"/>
  <c r="F19" i="17"/>
  <c r="AC18" i="17"/>
  <c r="AD13" i="15" s="1"/>
  <c r="Y18" i="17"/>
  <c r="U18" i="17"/>
  <c r="Q18" i="17"/>
  <c r="M18" i="17"/>
  <c r="I18" i="17"/>
  <c r="E18" i="17"/>
  <c r="AB17" i="17"/>
  <c r="X17" i="17"/>
  <c r="T17" i="17"/>
  <c r="P17" i="17"/>
  <c r="L17" i="17"/>
  <c r="H17" i="17"/>
  <c r="D17" i="17"/>
  <c r="AA16" i="17"/>
  <c r="W16" i="17"/>
  <c r="S16" i="17"/>
  <c r="O16" i="17"/>
  <c r="K16" i="17"/>
  <c r="G16" i="17"/>
  <c r="C16" i="17"/>
  <c r="Z15" i="17"/>
  <c r="V15" i="17"/>
  <c r="R15" i="17"/>
  <c r="N15" i="17"/>
  <c r="J15" i="17"/>
  <c r="F15" i="17"/>
  <c r="AC14" i="17"/>
  <c r="Y14" i="17"/>
  <c r="U14" i="17"/>
  <c r="Q14" i="17"/>
  <c r="M14" i="17"/>
  <c r="I14" i="17"/>
  <c r="E14" i="17"/>
  <c r="AB13" i="17"/>
  <c r="X13" i="17"/>
  <c r="T13" i="17"/>
  <c r="P13" i="17"/>
  <c r="L13" i="17"/>
  <c r="H13" i="17"/>
  <c r="D13" i="17"/>
  <c r="AA12" i="17"/>
  <c r="W12" i="17"/>
  <c r="S12" i="17"/>
  <c r="O12" i="17"/>
  <c r="K12" i="17"/>
  <c r="G12" i="17"/>
  <c r="C12" i="17"/>
  <c r="AD13" i="12"/>
  <c r="AD13" i="20" s="1"/>
  <c r="AD17" i="12"/>
  <c r="AD17" i="20" s="1"/>
  <c r="AD21" i="12"/>
  <c r="AD21" i="20" s="1"/>
  <c r="AD25" i="12"/>
  <c r="AD25" i="20" s="1"/>
  <c r="AD29" i="12"/>
  <c r="AD29" i="20" s="1"/>
  <c r="AD33" i="12"/>
  <c r="AD33" i="20" s="1"/>
  <c r="P24" i="17"/>
  <c r="L24" i="17"/>
  <c r="H24" i="17"/>
  <c r="D24" i="17"/>
  <c r="AA23" i="17"/>
  <c r="W23" i="17"/>
  <c r="S23" i="17"/>
  <c r="O23" i="17"/>
  <c r="K23" i="17"/>
  <c r="G23" i="17"/>
  <c r="C23" i="17"/>
  <c r="Z22" i="17"/>
  <c r="V22" i="17"/>
  <c r="R22" i="17"/>
  <c r="N22" i="17"/>
  <c r="J22" i="17"/>
  <c r="F22" i="17"/>
  <c r="AC21" i="17"/>
  <c r="Y21" i="17"/>
  <c r="U21" i="17"/>
  <c r="Q21" i="17"/>
  <c r="M21" i="17"/>
  <c r="I21" i="17"/>
  <c r="E21" i="17"/>
  <c r="AB20" i="17"/>
  <c r="X20" i="17"/>
  <c r="T20" i="17"/>
  <c r="P20" i="17"/>
  <c r="L20" i="17"/>
  <c r="H20" i="17"/>
  <c r="D20" i="17"/>
  <c r="AA19" i="17"/>
  <c r="W19" i="17"/>
  <c r="S19" i="17"/>
  <c r="O19" i="17"/>
  <c r="K19" i="17"/>
  <c r="G19" i="17"/>
  <c r="C19" i="17"/>
  <c r="Z18" i="17"/>
  <c r="V18" i="17"/>
  <c r="R18" i="17"/>
  <c r="N18" i="17"/>
  <c r="J18" i="17"/>
  <c r="F18" i="17"/>
  <c r="AC17" i="17"/>
  <c r="Y17" i="17"/>
  <c r="U17" i="17"/>
  <c r="Q17" i="17"/>
  <c r="M17" i="17"/>
  <c r="I17" i="17"/>
  <c r="E17" i="17"/>
  <c r="AB16" i="17"/>
  <c r="X16" i="17"/>
  <c r="T16" i="17"/>
  <c r="P16" i="17"/>
  <c r="L16" i="17"/>
  <c r="H16" i="17"/>
  <c r="D16" i="17"/>
  <c r="AA15" i="17"/>
  <c r="W15" i="17"/>
  <c r="S15" i="17"/>
  <c r="O15" i="17"/>
  <c r="K15" i="17"/>
  <c r="G15" i="17"/>
  <c r="C15" i="17"/>
  <c r="Z14" i="17"/>
  <c r="V14" i="17"/>
  <c r="R14" i="17"/>
  <c r="N14" i="17"/>
  <c r="J14" i="17"/>
  <c r="F14" i="17"/>
  <c r="AC13" i="17"/>
  <c r="Y13" i="17"/>
  <c r="U13" i="17"/>
  <c r="Q13" i="17"/>
  <c r="M13" i="17"/>
  <c r="I13" i="17"/>
  <c r="E13" i="17"/>
  <c r="AB12" i="17"/>
  <c r="X12" i="17"/>
  <c r="T12" i="17"/>
  <c r="P12" i="17"/>
  <c r="L12" i="17"/>
  <c r="H12" i="17"/>
  <c r="D12" i="17"/>
  <c r="AD14" i="12"/>
  <c r="AD14" i="20" s="1"/>
  <c r="AD18" i="12"/>
  <c r="AD18" i="20" s="1"/>
  <c r="AD22" i="12"/>
  <c r="AD22" i="20" s="1"/>
  <c r="AD26" i="12"/>
  <c r="AD26" i="20" s="1"/>
  <c r="AD30" i="12"/>
  <c r="AD30" i="20" s="1"/>
  <c r="E24" i="17"/>
  <c r="AB23" i="17"/>
  <c r="X23" i="17"/>
  <c r="T23" i="17"/>
  <c r="P23" i="17"/>
  <c r="L23" i="17"/>
  <c r="H23" i="17"/>
  <c r="D23" i="17"/>
  <c r="AA22" i="17"/>
  <c r="W22" i="17"/>
  <c r="S22" i="17"/>
  <c r="O22" i="17"/>
  <c r="K22" i="17"/>
  <c r="G22" i="17"/>
  <c r="C22" i="17"/>
  <c r="Z21" i="17"/>
  <c r="V21" i="17"/>
  <c r="R21" i="17"/>
  <c r="N21" i="17"/>
  <c r="J21" i="17"/>
  <c r="F21" i="17"/>
  <c r="AC20" i="17"/>
  <c r="Y20" i="17"/>
  <c r="U20" i="17"/>
  <c r="Q20" i="17"/>
  <c r="M20" i="17"/>
  <c r="I20" i="17"/>
  <c r="E20" i="17"/>
  <c r="AB19" i="17"/>
  <c r="X19" i="17"/>
  <c r="T19" i="17"/>
  <c r="P19" i="17"/>
  <c r="L19" i="17"/>
  <c r="H19" i="17"/>
  <c r="D19" i="17"/>
  <c r="AA18" i="17"/>
  <c r="W18" i="17"/>
  <c r="S18" i="17"/>
  <c r="O18" i="17"/>
  <c r="K18" i="17"/>
  <c r="G18" i="17"/>
  <c r="C18" i="17"/>
  <c r="Z17" i="17"/>
  <c r="V17" i="17"/>
  <c r="R17" i="17"/>
  <c r="N17" i="17"/>
  <c r="J17" i="17"/>
  <c r="F17" i="17"/>
  <c r="AC16" i="17"/>
  <c r="Y16" i="17"/>
  <c r="U16" i="17"/>
  <c r="Q16" i="17"/>
  <c r="M16" i="17"/>
  <c r="I16" i="17"/>
  <c r="E16" i="17"/>
  <c r="AB15" i="17"/>
  <c r="X15" i="17"/>
  <c r="T15" i="17"/>
  <c r="P15" i="17"/>
  <c r="L15" i="17"/>
  <c r="H15" i="17"/>
  <c r="D15" i="17"/>
  <c r="AA14" i="17"/>
  <c r="W14" i="17"/>
  <c r="S14" i="17"/>
  <c r="O14" i="17"/>
  <c r="K14" i="17"/>
  <c r="G14" i="17"/>
  <c r="C14" i="17"/>
  <c r="Z13" i="17"/>
  <c r="V13" i="17"/>
  <c r="R13" i="17"/>
  <c r="N13" i="17"/>
  <c r="J13" i="17"/>
  <c r="F13" i="17"/>
  <c r="AC12" i="17"/>
  <c r="Y12" i="17"/>
  <c r="U12" i="17"/>
  <c r="Q12" i="17"/>
  <c r="M12" i="17"/>
  <c r="I12" i="17"/>
  <c r="E12" i="17"/>
  <c r="AD19" i="15"/>
  <c r="AB34" i="12"/>
  <c r="AD12" i="12"/>
  <c r="AD12" i="20" s="1"/>
  <c r="AD34" i="13"/>
  <c r="AD34" i="19" s="1"/>
  <c r="AD16" i="15" l="1"/>
  <c r="AD12" i="15"/>
  <c r="AD24" i="15"/>
  <c r="AD11" i="15"/>
  <c r="AD15" i="15"/>
  <c r="AD23" i="15"/>
  <c r="AD55" i="10"/>
  <c r="K77" i="10" s="1"/>
  <c r="I77" i="10"/>
  <c r="AD22" i="15"/>
  <c r="AD25" i="15"/>
  <c r="AC34" i="12"/>
  <c r="AB34" i="20"/>
  <c r="AB34" i="19" s="1"/>
  <c r="AD18" i="15"/>
  <c r="AD34" i="12" l="1"/>
  <c r="AD34" i="20" s="1"/>
  <c r="AC34" i="20"/>
  <c r="AC34" i="19" s="1"/>
</calcChain>
</file>

<file path=xl/sharedStrings.xml><?xml version="1.0" encoding="utf-8"?>
<sst xmlns="http://schemas.openxmlformats.org/spreadsheetml/2006/main" count="2151" uniqueCount="122">
  <si>
    <t>Valeur ajoutée brute et du revenu par A*10 branches [nama_10_a10__custom_9902741]</t>
  </si>
  <si>
    <t>Ouvrir la page produit</t>
  </si>
  <si>
    <t>Ouvrir dans le Data Browser</t>
  </si>
  <si>
    <t>Description:</t>
  </si>
  <si>
    <t>-</t>
  </si>
  <si>
    <t>Dernière mise à jour des données:</t>
  </si>
  <si>
    <t>14/02/2024 23:00</t>
  </si>
  <si>
    <t>Dernière modification de la structure de données:</t>
  </si>
  <si>
    <t>15/01/2024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</si>
  <si>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</si>
  <si>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</si>
  <si>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</si>
  <si>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</si>
  <si>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</si>
  <si>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</si>
  <si>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</si>
  <si>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</si>
  <si>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</si>
  <si>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Mesures de volume chaînées, indice 2010=100</t>
  </si>
  <si>
    <t>Industrie manufacturière</t>
  </si>
  <si>
    <t>Valeur ajoutée, brute</t>
  </si>
  <si>
    <t>Feuille 2</t>
  </si>
  <si>
    <t>Rémunération des salariés</t>
  </si>
  <si>
    <t>Feuille 3</t>
  </si>
  <si>
    <t>Salaires et traitements bruts</t>
  </si>
  <si>
    <t>Feuille 4</t>
  </si>
  <si>
    <t>Cotisations sociales à la charge des employeurs</t>
  </si>
  <si>
    <t>Feuille 5</t>
  </si>
  <si>
    <t>Prix courants, millions d'euros</t>
  </si>
  <si>
    <t>Feuille 6</t>
  </si>
  <si>
    <t>Feuille 7</t>
  </si>
  <si>
    <t>Feuille 8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</si>
  <si>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</si>
  <si>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</si>
  <si>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</si>
  <si>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</si>
  <si>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</si>
  <si>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</si>
  <si>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Union européenne - 28 pays (2013-2020)</t>
  </si>
  <si>
    <t>Zone euro - 20 pays (à partir de 2023)</t>
  </si>
  <si>
    <t>Belgique</t>
  </si>
  <si>
    <t>Bulgarie</t>
  </si>
  <si>
    <t>Tchéquie</t>
  </si>
  <si>
    <t>Danemark</t>
  </si>
  <si>
    <t>Allemagne</t>
  </si>
  <si>
    <t>Grèce</t>
  </si>
  <si>
    <t>Espagne</t>
  </si>
  <si>
    <t>France</t>
  </si>
  <si>
    <t>Italie</t>
  </si>
  <si>
    <t>Hongrie</t>
  </si>
  <si>
    <t>Pays-Bas</t>
  </si>
  <si>
    <t>Autriche</t>
  </si>
  <si>
    <t>Pologne</t>
  </si>
  <si>
    <t>Portugal</t>
  </si>
  <si>
    <t>Roumanie</t>
  </si>
  <si>
    <t>Slovénie</t>
  </si>
  <si>
    <t>Slovaquie</t>
  </si>
  <si>
    <t>Finlande</t>
  </si>
  <si>
    <t>Suède</t>
  </si>
  <si>
    <t>Suisse</t>
  </si>
  <si>
    <t>United Kingdom</t>
  </si>
  <si>
    <t>Temps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</si>
  <si>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</si>
  <si>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</si>
  <si>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</si>
  <si>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</si>
  <si>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</si>
  <si>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</si>
  <si>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</si>
  <si>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</si>
  <si>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</si>
  <si>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</si>
  <si>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</si>
  <si>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</si>
  <si>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</si>
  <si>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</si>
  <si>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</si>
  <si>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</si>
  <si>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</si>
  <si>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</si>
  <si>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</si>
  <si>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</si>
  <si>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</si>
  <si>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</si>
  <si>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</si>
  <si>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</si>
  <si>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</si>
  <si>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</si>
  <si>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</si>
  <si>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</si>
  <si>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</si>
  <si>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Données extraites le16/02/2024 11:47:45 depuis [ESTAT]</t>
  </si>
  <si>
    <t xml:space="preserve">Dataset: </t>
  </si>
  <si>
    <t>Dernière mise à jour:</t>
  </si>
  <si>
    <t>TIME</t>
  </si>
  <si>
    <t>GEO (Libellés)</t>
  </si>
  <si>
    <t/>
  </si>
  <si>
    <t>:</t>
  </si>
  <si>
    <t>Valeur spéciale</t>
  </si>
  <si>
    <t>Non disponible</t>
  </si>
  <si>
    <t>Données extraites le16/02/2024 11:43:10 depuis [ESTAT]</t>
  </si>
  <si>
    <t>Emploi par A*10 branches [nama_10_a10_e__custom_9902644]</t>
  </si>
  <si>
    <t>Milliers d'heures travaillées</t>
  </si>
  <si>
    <t>Emploi total - concept intérieur</t>
  </si>
  <si>
    <t>p</t>
  </si>
  <si>
    <t>b</t>
  </si>
  <si>
    <t>e</t>
  </si>
  <si>
    <t>Flags disponibles:</t>
  </si>
  <si>
    <t>rupture de série</t>
  </si>
  <si>
    <t>c</t>
  </si>
  <si>
    <t>confidentiel</t>
  </si>
  <si>
    <t>estimé</t>
  </si>
  <si>
    <t>provisoire</t>
  </si>
  <si>
    <t>Données extraites le16/02/2024 12:13:24 depuis [ESTAT]</t>
  </si>
  <si>
    <t>Emploi par A*10 branches [nama_10_a10_e__custom_9903340]</t>
  </si>
  <si>
    <t>évolution</t>
  </si>
  <si>
    <t>Royaume-Uni</t>
  </si>
  <si>
    <t>U.E. - 27 pays</t>
  </si>
  <si>
    <t>Source : Eurostat</t>
  </si>
  <si>
    <t xml:space="preserve">Le coût salarial est ici le ratio entre les rémunérations salariales et les heures travaillées,  </t>
  </si>
  <si>
    <t xml:space="preserve">U.E. - 27 pays </t>
  </si>
  <si>
    <t>Zone euro - 20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</si>
</sst>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##########"/>
    <numFmt numFmtId="165" formatCode="#,##0.0"/>
    <numFmt numFmtId="166" formatCode="#,##0.000"/>
    <numFmt numFmtId="167" formatCode="0.0%"/>
  </numFmts>
  <fonts count="14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b/>
      <i/>
      <sz val="11"/>
      <color indexed="8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3" fontId="2" fillId="7" borderId="0" xfId="0" applyNumberFormat="1" applyFont="1" applyFill="1" applyAlignment="1">
      <alignment horizontal="right" vertical="center" shrinkToFit="1"/>
    </xf>
    <xf numFmtId="0" fontId="0" fillId="7" borderId="0" xfId="0" applyFill="1"/>
    <xf numFmtId="0" fontId="6" fillId="0" borderId="0" xfId="0" applyFont="1"/>
    <xf numFmtId="0" fontId="6" fillId="5" borderId="0" xfId="0" applyFont="1" applyFill="1"/>
    <xf numFmtId="3" fontId="7" fillId="6" borderId="0" xfId="0" applyNumberFormat="1" applyFont="1" applyFill="1" applyAlignment="1">
      <alignment horizontal="right" vertical="center" shrinkToFit="1"/>
    </xf>
    <xf numFmtId="3" fontId="7" fillId="7" borderId="0" xfId="0" applyNumberFormat="1" applyFont="1" applyFill="1" applyAlignment="1">
      <alignment horizontal="right" vertical="center" shrinkToFit="1"/>
    </xf>
    <xf numFmtId="166" fontId="2" fillId="6" borderId="0" xfId="0" applyNumberFormat="1" applyFont="1" applyFill="1" applyAlignment="1">
      <alignment horizontal="right" vertical="center" shrinkToFit="1"/>
    </xf>
    <xf numFmtId="166" fontId="2" fillId="7" borderId="0" xfId="0" applyNumberFormat="1" applyFont="1" applyFill="1" applyAlignment="1">
      <alignment horizontal="right" vertical="center" shrinkToFit="1"/>
    </xf>
    <xf numFmtId="165" fontId="2" fillId="7" borderId="0" xfId="0" applyNumberFormat="1" applyFont="1" applyFill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0" fillId="0" borderId="0" xfId="0" applyNumberFormat="1"/>
    <xf numFmtId="0" fontId="9" fillId="0" borderId="0" xfId="0" applyFont="1"/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67" fontId="0" fillId="0" borderId="0" xfId="0" applyNumberFormat="1"/>
    <xf numFmtId="167" fontId="8" fillId="4" borderId="1" xfId="0" applyNumberFormat="1" applyFont="1" applyFill="1" applyBorder="1" applyAlignment="1">
      <alignment horizontal="left" vertical="center"/>
    </xf>
    <xf numFmtId="167" fontId="1" fillId="4" borderId="1" xfId="0" applyNumberFormat="1" applyFont="1" applyFill="1" applyBorder="1" applyAlignment="1">
      <alignment horizontal="left" vertical="center"/>
    </xf>
    <xf numFmtId="167" fontId="1" fillId="7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2" xfId="0" applyFont="1" applyBorder="1"/>
    <xf numFmtId="167" fontId="10" fillId="0" borderId="3" xfId="0" applyNumberFormat="1" applyFont="1" applyBorder="1"/>
    <xf numFmtId="167" fontId="10" fillId="0" borderId="4" xfId="0" applyNumberFormat="1" applyFont="1" applyBorder="1"/>
    <xf numFmtId="167" fontId="10" fillId="0" borderId="5" xfId="0" applyNumberFormat="1" applyFont="1" applyBorder="1"/>
    <xf numFmtId="167" fontId="10" fillId="0" borderId="6" xfId="0" applyNumberFormat="1" applyFont="1" applyBorder="1"/>
    <xf numFmtId="167" fontId="10" fillId="0" borderId="0" xfId="0" applyNumberFormat="1" applyFont="1" applyBorder="1"/>
    <xf numFmtId="167" fontId="10" fillId="0" borderId="7" xfId="0" applyNumberFormat="1" applyFont="1" applyBorder="1"/>
    <xf numFmtId="167" fontId="10" fillId="0" borderId="8" xfId="0" applyNumberFormat="1" applyFont="1" applyBorder="1"/>
    <xf numFmtId="167" fontId="10" fillId="0" borderId="9" xfId="0" applyNumberFormat="1" applyFont="1" applyBorder="1"/>
    <xf numFmtId="167" fontId="10" fillId="0" borderId="10" xfId="0" applyNumberFormat="1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7" borderId="6" xfId="0" applyFont="1" applyFill="1" applyBorder="1"/>
    <xf numFmtId="167" fontId="11" fillId="7" borderId="6" xfId="0" applyNumberFormat="1" applyFont="1" applyFill="1" applyBorder="1"/>
    <xf numFmtId="167" fontId="11" fillId="7" borderId="0" xfId="0" applyNumberFormat="1" applyFont="1" applyFill="1" applyBorder="1"/>
    <xf numFmtId="167" fontId="11" fillId="7" borderId="7" xfId="0" applyNumberFormat="1" applyFont="1" applyFill="1" applyBorder="1"/>
    <xf numFmtId="0" fontId="12" fillId="0" borderId="6" xfId="0" applyFont="1" applyBorder="1"/>
    <xf numFmtId="167" fontId="12" fillId="0" borderId="6" xfId="0" applyNumberFormat="1" applyFont="1" applyBorder="1"/>
    <xf numFmtId="167" fontId="12" fillId="0" borderId="0" xfId="0" applyNumberFormat="1" applyFont="1" applyBorder="1"/>
    <xf numFmtId="167" fontId="12" fillId="0" borderId="7" xfId="0" applyNumberFormat="1" applyFont="1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publié'!$A$30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publié'!$B$30:$AC$30</c:f>
              <c:numCache>
                <c:formatCode>0</c:formatCode>
                <c:ptCount val="28"/>
                <c:pt idx="0">
                  <c:v>100</c:v>
                </c:pt>
                <c:pt idx="1">
                  <c:v>115.48733038758159</c:v>
                </c:pt>
                <c:pt idx="2">
                  <c:v>121.37852609047613</c:v>
                </c:pt>
                <c:pt idx="3">
                  <c:v>121.16961971184423</c:v>
                </c:pt>
                <c:pt idx="4">
                  <c:v>123.49158547731169</c:v>
                </c:pt>
                <c:pt idx="5">
                  <c:v>122.36271745426484</c:v>
                </c:pt>
                <c:pt idx="6">
                  <c:v>126.82997734855097</c:v>
                </c:pt>
                <c:pt idx="7">
                  <c:v>130.13090724143274</c:v>
                </c:pt>
                <c:pt idx="8">
                  <c:v>136.1377912671401</c:v>
                </c:pt>
                <c:pt idx="9">
                  <c:v>138.21977266043166</c:v>
                </c:pt>
                <c:pt idx="10">
                  <c:v>139.45804275807515</c:v>
                </c:pt>
                <c:pt idx="11">
                  <c:v>138.13072119316257</c:v>
                </c:pt>
                <c:pt idx="12">
                  <c:v>139.73113074481935</c:v>
                </c:pt>
                <c:pt idx="13">
                  <c:v>147.87162784242011</c:v>
                </c:pt>
                <c:pt idx="14">
                  <c:v>167.24372099147141</c:v>
                </c:pt>
                <c:pt idx="15">
                  <c:v>153.67166417213917</c:v>
                </c:pt>
                <c:pt idx="16">
                  <c:v>155.22524100499601</c:v>
                </c:pt>
                <c:pt idx="17">
                  <c:v>159.05782475757593</c:v>
                </c:pt>
                <c:pt idx="18">
                  <c:v>160.35114311064845</c:v>
                </c:pt>
                <c:pt idx="19">
                  <c:v>160.58126932085466</c:v>
                </c:pt>
                <c:pt idx="20">
                  <c:v>160.18486614963447</c:v>
                </c:pt>
                <c:pt idx="21">
                  <c:v>159.09222862476071</c:v>
                </c:pt>
                <c:pt idx="22">
                  <c:v>158.37294147598175</c:v>
                </c:pt>
                <c:pt idx="23">
                  <c:v>160.36694121081666</c:v>
                </c:pt>
                <c:pt idx="24">
                  <c:v>164.89051702001049</c:v>
                </c:pt>
                <c:pt idx="25">
                  <c:v>176.23911095544361</c:v>
                </c:pt>
                <c:pt idx="26">
                  <c:v>170.19265429583649</c:v>
                </c:pt>
                <c:pt idx="27">
                  <c:v>177.89885228360393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6-4C8B-AF2D-F919288BED13}"/>
            </c:ext>
          </c:extLst>
        </c:ser>
        <c:ser>
          <c:idx val="1"/>
          <c:order val="1"/>
          <c:tx>
            <c:strRef>
              <c:f>'graphique publié'!$A$31</c:f>
              <c:strCache>
                <c:ptCount val="1"/>
                <c:pt idx="0">
                  <c:v>Hongrie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publié'!$B$31:$AC$31</c:f>
              <c:numCache>
                <c:formatCode>0</c:formatCode>
                <c:ptCount val="28"/>
                <c:pt idx="0">
                  <c:v>100</c:v>
                </c:pt>
                <c:pt idx="1">
                  <c:v>98.014397765072474</c:v>
                </c:pt>
                <c:pt idx="2">
                  <c:v>98.967297615118838</c:v>
                </c:pt>
                <c:pt idx="3">
                  <c:v>93.341414265701701</c:v>
                </c:pt>
                <c:pt idx="4">
                  <c:v>92.100758335555653</c:v>
                </c:pt>
                <c:pt idx="5">
                  <c:v>102.50732202411518</c:v>
                </c:pt>
                <c:pt idx="6">
                  <c:v>109.01099744514811</c:v>
                </c:pt>
                <c:pt idx="7">
                  <c:v>116.29751685444046</c:v>
                </c:pt>
                <c:pt idx="8">
                  <c:v>108.05128878026807</c:v>
                </c:pt>
                <c:pt idx="9">
                  <c:v>111.84036736345185</c:v>
                </c:pt>
                <c:pt idx="10">
                  <c:v>114.84252570189186</c:v>
                </c:pt>
                <c:pt idx="11">
                  <c:v>106.23056576135146</c:v>
                </c:pt>
                <c:pt idx="12">
                  <c:v>114.85720280594718</c:v>
                </c:pt>
                <c:pt idx="13">
                  <c:v>124.77048690596891</c:v>
                </c:pt>
                <c:pt idx="14">
                  <c:v>124.29186085036233</c:v>
                </c:pt>
                <c:pt idx="15">
                  <c:v>118.14074234243085</c:v>
                </c:pt>
                <c:pt idx="16">
                  <c:v>125.56646511286095</c:v>
                </c:pt>
                <c:pt idx="17">
                  <c:v>129.32002102844854</c:v>
                </c:pt>
                <c:pt idx="18">
                  <c:v>129.79550171751691</c:v>
                </c:pt>
                <c:pt idx="19">
                  <c:v>124.16402143863714</c:v>
                </c:pt>
                <c:pt idx="20">
                  <c:v>121.13751995265591</c:v>
                </c:pt>
                <c:pt idx="21">
                  <c:v>129.69278377837423</c:v>
                </c:pt>
                <c:pt idx="22">
                  <c:v>138.66858718668223</c:v>
                </c:pt>
                <c:pt idx="23">
                  <c:v>145.01059287568017</c:v>
                </c:pt>
                <c:pt idx="24">
                  <c:v>150.96246516639312</c:v>
                </c:pt>
                <c:pt idx="25">
                  <c:v>150.88963964108245</c:v>
                </c:pt>
                <c:pt idx="26">
                  <c:v>150.50812036386236</c:v>
                </c:pt>
                <c:pt idx="27">
                  <c:v>149.90007940671916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6-4C8B-AF2D-F919288BED13}"/>
            </c:ext>
          </c:extLst>
        </c:ser>
        <c:ser>
          <c:idx val="2"/>
          <c:order val="2"/>
          <c:tx>
            <c:strRef>
              <c:f>'graphique publié'!$A$32</c:f>
              <c:strCache>
                <c:ptCount val="1"/>
                <c:pt idx="0">
                  <c:v>Royaume-Uni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publié'!$B$32:$AC$32</c:f>
              <c:numCache>
                <c:formatCode>0</c:formatCode>
                <c:ptCount val="28"/>
                <c:pt idx="0">
                  <c:v>100</c:v>
                </c:pt>
                <c:pt idx="1">
                  <c:v>105.86769302458032</c:v>
                </c:pt>
                <c:pt idx="2">
                  <c:v>132.51625201312083</c:v>
                </c:pt>
                <c:pt idx="3">
                  <c:v>137.1432105759487</c:v>
                </c:pt>
                <c:pt idx="4">
                  <c:v>145.0588334933683</c:v>
                </c:pt>
                <c:pt idx="5">
                  <c:v>158.6770362743238</c:v>
                </c:pt>
                <c:pt idx="6">
                  <c:v>157.52518365741506</c:v>
                </c:pt>
                <c:pt idx="7">
                  <c:v>157.78190124047157</c:v>
                </c:pt>
                <c:pt idx="8">
                  <c:v>143.84211569432765</c:v>
                </c:pt>
                <c:pt idx="9">
                  <c:v>142.48612022620824</c:v>
                </c:pt>
                <c:pt idx="10">
                  <c:v>142.02032442787683</c:v>
                </c:pt>
                <c:pt idx="11">
                  <c:v>141.93422216096116</c:v>
                </c:pt>
                <c:pt idx="12">
                  <c:v>142.89227957905368</c:v>
                </c:pt>
                <c:pt idx="13">
                  <c:v>129.6560948418782</c:v>
                </c:pt>
                <c:pt idx="14">
                  <c:v>119.19536453503316</c:v>
                </c:pt>
                <c:pt idx="15">
                  <c:v>122.1108987194113</c:v>
                </c:pt>
                <c:pt idx="16">
                  <c:v>120.87727359082443</c:v>
                </c:pt>
                <c:pt idx="17">
                  <c:v>132.48120692862267</c:v>
                </c:pt>
                <c:pt idx="18">
                  <c:v>136.4498482797452</c:v>
                </c:pt>
                <c:pt idx="19">
                  <c:v>140.86480966243221</c:v>
                </c:pt>
                <c:pt idx="20">
                  <c:v>157.18094435804417</c:v>
                </c:pt>
                <c:pt idx="21">
                  <c:v>141.21845890094889</c:v>
                </c:pt>
                <c:pt idx="22">
                  <c:v>133.36541384205213</c:v>
                </c:pt>
                <c:pt idx="23">
                  <c:v>135.68943404269186</c:v>
                </c:pt>
                <c:pt idx="24">
                  <c:v>145.33628653019113</c:v>
                </c:pt>
                <c:pt idx="25">
                  <c:v>146</c:v>
                </c:pt>
                <c:pt idx="26">
                  <c:v>143</c:v>
                </c:pt>
                <c:pt idx="2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6-4C8B-AF2D-F919288BED13}"/>
            </c:ext>
          </c:extLst>
        </c:ser>
        <c:ser>
          <c:idx val="3"/>
          <c:order val="3"/>
          <c:tx>
            <c:strRef>
              <c:f>'graphique publié'!$A$33</c:f>
              <c:strCache>
                <c:ptCount val="1"/>
                <c:pt idx="0">
                  <c:v>Pologne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publié'!$B$33:$AC$33</c:f>
              <c:numCache>
                <c:formatCode>0</c:formatCode>
                <c:ptCount val="28"/>
                <c:pt idx="0">
                  <c:v>100</c:v>
                </c:pt>
                <c:pt idx="1">
                  <c:v>123.13261898507237</c:v>
                </c:pt>
                <c:pt idx="2">
                  <c:v>138.72910561667484</c:v>
                </c:pt>
                <c:pt idx="3">
                  <c:v>155.82898481879687</c:v>
                </c:pt>
                <c:pt idx="4">
                  <c:v>148.34468463857857</c:v>
                </c:pt>
                <c:pt idx="5">
                  <c:v>153.21583463453607</c:v>
                </c:pt>
                <c:pt idx="6">
                  <c:v>173.890359084897</c:v>
                </c:pt>
                <c:pt idx="7">
                  <c:v>153.38152935447573</c:v>
                </c:pt>
                <c:pt idx="8">
                  <c:v>122.94292056923848</c:v>
                </c:pt>
                <c:pt idx="9">
                  <c:v>114.85926540444953</c:v>
                </c:pt>
                <c:pt idx="10">
                  <c:v>127.86132618312411</c:v>
                </c:pt>
                <c:pt idx="11">
                  <c:v>121.86391037534845</c:v>
                </c:pt>
                <c:pt idx="12">
                  <c:v>125.88140109429715</c:v>
                </c:pt>
                <c:pt idx="13">
                  <c:v>142.5431383196846</c:v>
                </c:pt>
                <c:pt idx="14">
                  <c:v>108.19020241288865</c:v>
                </c:pt>
                <c:pt idx="15">
                  <c:v>109.33003119888001</c:v>
                </c:pt>
                <c:pt idx="16">
                  <c:v>107.82735041206588</c:v>
                </c:pt>
                <c:pt idx="17">
                  <c:v>107.84336932823091</c:v>
                </c:pt>
                <c:pt idx="18">
                  <c:v>114.57384456267209</c:v>
                </c:pt>
                <c:pt idx="19">
                  <c:v>110.25919833921766</c:v>
                </c:pt>
                <c:pt idx="20">
                  <c:v>109.07835759117839</c:v>
                </c:pt>
                <c:pt idx="21">
                  <c:v>109.46304825943496</c:v>
                </c:pt>
                <c:pt idx="22">
                  <c:v>119.66881296731799</c:v>
                </c:pt>
                <c:pt idx="23">
                  <c:v>121.02728788860426</c:v>
                </c:pt>
                <c:pt idx="24">
                  <c:v>123.97384197911421</c:v>
                </c:pt>
                <c:pt idx="25">
                  <c:v>129.20097222159285</c:v>
                </c:pt>
                <c:pt idx="26">
                  <c:v>141.01747573362741</c:v>
                </c:pt>
                <c:pt idx="27">
                  <c:v>139.60639876516302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06-4C8B-AF2D-F919288BED13}"/>
            </c:ext>
          </c:extLst>
        </c:ser>
        <c:ser>
          <c:idx val="4"/>
          <c:order val="4"/>
          <c:tx>
            <c:strRef>
              <c:f>'graphique publié'!$A$34</c:f>
              <c:strCache>
                <c:ptCount val="1"/>
                <c:pt idx="0">
                  <c:v>Portugal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publié'!$B$34:$AC$34</c:f>
              <c:numCache>
                <c:formatCode>0</c:formatCode>
                <c:ptCount val="28"/>
                <c:pt idx="0">
                  <c:v>100</c:v>
                </c:pt>
                <c:pt idx="1">
                  <c:v>97.736395201831684</c:v>
                </c:pt>
                <c:pt idx="2">
                  <c:v>96.553007598024251</c:v>
                </c:pt>
                <c:pt idx="3">
                  <c:v>97.920724829464547</c:v>
                </c:pt>
                <c:pt idx="4">
                  <c:v>101.80338896189207</c:v>
                </c:pt>
                <c:pt idx="5">
                  <c:v>103.25541665052391</c:v>
                </c:pt>
                <c:pt idx="6">
                  <c:v>105.69977660589984</c:v>
                </c:pt>
                <c:pt idx="7">
                  <c:v>106.72700871058214</c:v>
                </c:pt>
                <c:pt idx="8">
                  <c:v>105.29070687322373</c:v>
                </c:pt>
                <c:pt idx="9">
                  <c:v>103.90832246620182</c:v>
                </c:pt>
                <c:pt idx="10">
                  <c:v>104.96339822705498</c:v>
                </c:pt>
                <c:pt idx="11">
                  <c:v>106.57995514720591</c:v>
                </c:pt>
                <c:pt idx="12">
                  <c:v>105.65633389821507</c:v>
                </c:pt>
                <c:pt idx="13">
                  <c:v>109.1741170206228</c:v>
                </c:pt>
                <c:pt idx="14">
                  <c:v>112.8185195661422</c:v>
                </c:pt>
                <c:pt idx="15">
                  <c:v>107.30326103014858</c:v>
                </c:pt>
                <c:pt idx="16">
                  <c:v>105.57245373446685</c:v>
                </c:pt>
                <c:pt idx="17">
                  <c:v>104.89177736761614</c:v>
                </c:pt>
                <c:pt idx="18">
                  <c:v>103.31136280859461</c:v>
                </c:pt>
                <c:pt idx="19">
                  <c:v>103.8033388310089</c:v>
                </c:pt>
                <c:pt idx="20">
                  <c:v>105.02495736761426</c:v>
                </c:pt>
                <c:pt idx="21">
                  <c:v>106.14911657216184</c:v>
                </c:pt>
                <c:pt idx="22">
                  <c:v>106.61187449571312</c:v>
                </c:pt>
                <c:pt idx="23">
                  <c:v>110.86777673235338</c:v>
                </c:pt>
                <c:pt idx="24">
                  <c:v>114.63683308300811</c:v>
                </c:pt>
                <c:pt idx="25">
                  <c:v>121.47545048612859</c:v>
                </c:pt>
                <c:pt idx="26">
                  <c:v>121.97874758752363</c:v>
                </c:pt>
                <c:pt idx="27">
                  <c:v>128.64598515367794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06-4C8B-AF2D-F919288BED13}"/>
            </c:ext>
          </c:extLst>
        </c:ser>
        <c:ser>
          <c:idx val="5"/>
          <c:order val="5"/>
          <c:tx>
            <c:strRef>
              <c:f>'graphique publié'!$A$35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publié'!$B$35:$AC$35</c:f>
              <c:numCache>
                <c:formatCode>0</c:formatCode>
                <c:ptCount val="28"/>
                <c:pt idx="0">
                  <c:v>100</c:v>
                </c:pt>
                <c:pt idx="1">
                  <c:v>103.49628457318339</c:v>
                </c:pt>
                <c:pt idx="2">
                  <c:v>103.01042893991001</c:v>
                </c:pt>
                <c:pt idx="3">
                  <c:v>102.05399414433596</c:v>
                </c:pt>
                <c:pt idx="4">
                  <c:v>101.04058410108105</c:v>
                </c:pt>
                <c:pt idx="5">
                  <c:v>101.99184491254272</c:v>
                </c:pt>
                <c:pt idx="6">
                  <c:v>102.89383417443496</c:v>
                </c:pt>
                <c:pt idx="7">
                  <c:v>104.94365699469282</c:v>
                </c:pt>
                <c:pt idx="8">
                  <c:v>106.64443078195001</c:v>
                </c:pt>
                <c:pt idx="9">
                  <c:v>109.25624046046349</c:v>
                </c:pt>
                <c:pt idx="10">
                  <c:v>111.66054214607304</c:v>
                </c:pt>
                <c:pt idx="11">
                  <c:v>113.87982908555526</c:v>
                </c:pt>
                <c:pt idx="12">
                  <c:v>116.79231800666075</c:v>
                </c:pt>
                <c:pt idx="13">
                  <c:v>124.1537657744187</c:v>
                </c:pt>
                <c:pt idx="14">
                  <c:v>123.84673222527425</c:v>
                </c:pt>
                <c:pt idx="15">
                  <c:v>122.47811574771646</c:v>
                </c:pt>
                <c:pt idx="16">
                  <c:v>120.52507361712502</c:v>
                </c:pt>
                <c:pt idx="17">
                  <c:v>119.50637142230174</c:v>
                </c:pt>
                <c:pt idx="18">
                  <c:v>115.72950856966575</c:v>
                </c:pt>
                <c:pt idx="19">
                  <c:v>111.93530678765731</c:v>
                </c:pt>
                <c:pt idx="20">
                  <c:v>108.74541453467673</c:v>
                </c:pt>
                <c:pt idx="21">
                  <c:v>109.95864970715282</c:v>
                </c:pt>
                <c:pt idx="22">
                  <c:v>108.89673624961576</c:v>
                </c:pt>
                <c:pt idx="23">
                  <c:v>113.83209506922751</c:v>
                </c:pt>
                <c:pt idx="24">
                  <c:v>117.13252290313794</c:v>
                </c:pt>
                <c:pt idx="25">
                  <c:v>135.24370236980968</c:v>
                </c:pt>
                <c:pt idx="26">
                  <c:v>123.97943991033731</c:v>
                </c:pt>
                <c:pt idx="27">
                  <c:v>124.52921836430275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06-4C8B-AF2D-F919288BED13}"/>
            </c:ext>
          </c:extLst>
        </c:ser>
        <c:ser>
          <c:idx val="8"/>
          <c:order val="6"/>
          <c:tx>
            <c:strRef>
              <c:f>'graphique publié'!$A$37</c:f>
              <c:strCache>
                <c:ptCount val="1"/>
                <c:pt idx="0">
                  <c:v>U.E. - 27 pays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publié'!$B$37:$AC$37</c:f>
              <c:numCache>
                <c:formatCode>0</c:formatCode>
                <c:ptCount val="28"/>
                <c:pt idx="0">
                  <c:v>100</c:v>
                </c:pt>
                <c:pt idx="1">
                  <c:v>102.81728795427092</c:v>
                </c:pt>
                <c:pt idx="2">
                  <c:v>99.814598358839405</c:v>
                </c:pt>
                <c:pt idx="3">
                  <c:v>99.583881677683834</c:v>
                </c:pt>
                <c:pt idx="4">
                  <c:v>99.902984953855068</c:v>
                </c:pt>
                <c:pt idx="5">
                  <c:v>98.529802246123495</c:v>
                </c:pt>
                <c:pt idx="6">
                  <c:v>99.876422805992561</c:v>
                </c:pt>
                <c:pt idx="7">
                  <c:v>100.69607222442949</c:v>
                </c:pt>
                <c:pt idx="8">
                  <c:v>100.0965569474847</c:v>
                </c:pt>
                <c:pt idx="9">
                  <c:v>98.407561291267413</c:v>
                </c:pt>
                <c:pt idx="10">
                  <c:v>98.102054979449576</c:v>
                </c:pt>
                <c:pt idx="11">
                  <c:v>95.663799519597077</c:v>
                </c:pt>
                <c:pt idx="12">
                  <c:v>96.116608728716784</c:v>
                </c:pt>
                <c:pt idx="13">
                  <c:v>102.0316738732096</c:v>
                </c:pt>
                <c:pt idx="14">
                  <c:v>109.38291639419553</c:v>
                </c:pt>
                <c:pt idx="15">
                  <c:v>101.22403008961317</c:v>
                </c:pt>
                <c:pt idx="16">
                  <c:v>99.813370737927272</c:v>
                </c:pt>
                <c:pt idx="17">
                  <c:v>103.50570662834929</c:v>
                </c:pt>
                <c:pt idx="18">
                  <c:v>105.51696083556608</c:v>
                </c:pt>
                <c:pt idx="19">
                  <c:v>103.9815286939983</c:v>
                </c:pt>
                <c:pt idx="20">
                  <c:v>102.17557888811781</c:v>
                </c:pt>
                <c:pt idx="21">
                  <c:v>102.2923230056231</c:v>
                </c:pt>
                <c:pt idx="22">
                  <c:v>102.09111641521696</c:v>
                </c:pt>
                <c:pt idx="23">
                  <c:v>103.77776986524137</c:v>
                </c:pt>
                <c:pt idx="24">
                  <c:v>106.2283490637983</c:v>
                </c:pt>
                <c:pt idx="25">
                  <c:v>109.26444722701835</c:v>
                </c:pt>
                <c:pt idx="26">
                  <c:v>104.25571362525542</c:v>
                </c:pt>
                <c:pt idx="27">
                  <c:v>106.22203258139254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06-4C8B-AF2D-F919288BED13}"/>
            </c:ext>
          </c:extLst>
        </c:ser>
        <c:ser>
          <c:idx val="9"/>
          <c:order val="7"/>
          <c:tx>
            <c:strRef>
              <c:f>'graphique publié'!$A$38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'graphique publié'!$B$29:$AC$29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publié'!$B$38:$AC$38</c:f>
              <c:numCache>
                <c:formatCode>0</c:formatCode>
                <c:ptCount val="28"/>
                <c:pt idx="0">
                  <c:v>100</c:v>
                </c:pt>
                <c:pt idx="1">
                  <c:v>100.50173574163928</c:v>
                </c:pt>
                <c:pt idx="2">
                  <c:v>94.111761054517245</c:v>
                </c:pt>
                <c:pt idx="3">
                  <c:v>95.549283183263725</c:v>
                </c:pt>
                <c:pt idx="4">
                  <c:v>97.824694920368955</c:v>
                </c:pt>
                <c:pt idx="5">
                  <c:v>95.47237739411942</c:v>
                </c:pt>
                <c:pt idx="6">
                  <c:v>95.842877891599755</c:v>
                </c:pt>
                <c:pt idx="7">
                  <c:v>97.181251755523931</c:v>
                </c:pt>
                <c:pt idx="8">
                  <c:v>96.076632880716602</c:v>
                </c:pt>
                <c:pt idx="9">
                  <c:v>92.678419800477187</c:v>
                </c:pt>
                <c:pt idx="10">
                  <c:v>90.644459080342273</c:v>
                </c:pt>
                <c:pt idx="11">
                  <c:v>85.48496307688562</c:v>
                </c:pt>
                <c:pt idx="12">
                  <c:v>84.961760294961948</c:v>
                </c:pt>
                <c:pt idx="13">
                  <c:v>90.305008928893713</c:v>
                </c:pt>
                <c:pt idx="14">
                  <c:v>105.81943988910358</c:v>
                </c:pt>
                <c:pt idx="15">
                  <c:v>91.669672421660024</c:v>
                </c:pt>
                <c:pt idx="16">
                  <c:v>89.114786119157046</c:v>
                </c:pt>
                <c:pt idx="17">
                  <c:v>93.844538293806309</c:v>
                </c:pt>
                <c:pt idx="18">
                  <c:v>97.516540400753996</c:v>
                </c:pt>
                <c:pt idx="19">
                  <c:v>96.289317428668937</c:v>
                </c:pt>
                <c:pt idx="20">
                  <c:v>98.165739159163707</c:v>
                </c:pt>
                <c:pt idx="21">
                  <c:v>96.92983501087754</c:v>
                </c:pt>
                <c:pt idx="22">
                  <c:v>96.253454339834406</c:v>
                </c:pt>
                <c:pt idx="23">
                  <c:v>99.080892901432307</c:v>
                </c:pt>
                <c:pt idx="24">
                  <c:v>103.30200021833716</c:v>
                </c:pt>
                <c:pt idx="25">
                  <c:v>106.70346201232699</c:v>
                </c:pt>
                <c:pt idx="26">
                  <c:v>99.261326550050981</c:v>
                </c:pt>
                <c:pt idx="27">
                  <c:v>102.90671584433137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06-4C8B-AF2D-F919288B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54240"/>
        <c:axId val="146572416"/>
      </c:lineChart>
      <c:catAx>
        <c:axId val="14655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6572416"/>
        <c:crosses val="autoZero"/>
        <c:auto val="1"/>
        <c:lblAlgn val="ctr"/>
        <c:lblOffset val="100"/>
        <c:noMultiLvlLbl val="0"/>
      </c:catAx>
      <c:valAx>
        <c:axId val="146572416"/>
        <c:scaling>
          <c:orientation val="minMax"/>
          <c:max val="180"/>
          <c:min val="8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6554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publié'!$A$41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publié'!$B$41:$AC$41</c:f>
              <c:numCache>
                <c:formatCode>0</c:formatCode>
                <c:ptCount val="28"/>
                <c:pt idx="0">
                  <c:v>100</c:v>
                </c:pt>
                <c:pt idx="1">
                  <c:v>100.5406032508043</c:v>
                </c:pt>
                <c:pt idx="2">
                  <c:v>96.987143460633078</c:v>
                </c:pt>
                <c:pt idx="3">
                  <c:v>93.290650641113302</c:v>
                </c:pt>
                <c:pt idx="4">
                  <c:v>92.733527645854906</c:v>
                </c:pt>
                <c:pt idx="5">
                  <c:v>90.426464515562159</c:v>
                </c:pt>
                <c:pt idx="6">
                  <c:v>91.313841874284165</c:v>
                </c:pt>
                <c:pt idx="7">
                  <c:v>92.576411644852172</c:v>
                </c:pt>
                <c:pt idx="8">
                  <c:v>90.80005400101156</c:v>
                </c:pt>
                <c:pt idx="9">
                  <c:v>89.463517985645908</c:v>
                </c:pt>
                <c:pt idx="10">
                  <c:v>89.02106135923836</c:v>
                </c:pt>
                <c:pt idx="11">
                  <c:v>87.56165278607952</c:v>
                </c:pt>
                <c:pt idx="12">
                  <c:v>87.180283716527072</c:v>
                </c:pt>
                <c:pt idx="13">
                  <c:v>91.479467317366442</c:v>
                </c:pt>
                <c:pt idx="14">
                  <c:v>93.378880693886131</c:v>
                </c:pt>
                <c:pt idx="15">
                  <c:v>91.799448907147237</c:v>
                </c:pt>
                <c:pt idx="16">
                  <c:v>89.74870110872611</c:v>
                </c:pt>
                <c:pt idx="17">
                  <c:v>91.103859862371849</c:v>
                </c:pt>
                <c:pt idx="18">
                  <c:v>91.767413677042413</c:v>
                </c:pt>
                <c:pt idx="19">
                  <c:v>91.133771758287835</c:v>
                </c:pt>
                <c:pt idx="20">
                  <c:v>91.232935782295016</c:v>
                </c:pt>
                <c:pt idx="21">
                  <c:v>90.977033181880316</c:v>
                </c:pt>
                <c:pt idx="22">
                  <c:v>90.693873555764696</c:v>
                </c:pt>
                <c:pt idx="23">
                  <c:v>90.938086637097001</c:v>
                </c:pt>
                <c:pt idx="24">
                  <c:v>88.689943948669807</c:v>
                </c:pt>
                <c:pt idx="25">
                  <c:v>91.627676238253017</c:v>
                </c:pt>
                <c:pt idx="26">
                  <c:v>94.375387493528677</c:v>
                </c:pt>
                <c:pt idx="27">
                  <c:v>98.953242714141837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1-4288-B997-FC49A08E2F54}"/>
            </c:ext>
          </c:extLst>
        </c:ser>
        <c:ser>
          <c:idx val="1"/>
          <c:order val="1"/>
          <c:tx>
            <c:strRef>
              <c:f>'graphique publié'!$A$42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publié'!$B$42:$AC$42</c:f>
              <c:numCache>
                <c:formatCode>0</c:formatCode>
                <c:ptCount val="28"/>
                <c:pt idx="0">
                  <c:v>100</c:v>
                </c:pt>
                <c:pt idx="1">
                  <c:v>96.210710506252624</c:v>
                </c:pt>
                <c:pt idx="2">
                  <c:v>89.720856170357052</c:v>
                </c:pt>
                <c:pt idx="3">
                  <c:v>88.529589606471717</c:v>
                </c:pt>
                <c:pt idx="4">
                  <c:v>90.642370663384668</c:v>
                </c:pt>
                <c:pt idx="5">
                  <c:v>87.923516892361533</c:v>
                </c:pt>
                <c:pt idx="6">
                  <c:v>91.067200456278712</c:v>
                </c:pt>
                <c:pt idx="7">
                  <c:v>91.227069564917898</c:v>
                </c:pt>
                <c:pt idx="8">
                  <c:v>90.683519589782435</c:v>
                </c:pt>
                <c:pt idx="9">
                  <c:v>87.47777433777577</c:v>
                </c:pt>
                <c:pt idx="10">
                  <c:v>85.451201358926184</c:v>
                </c:pt>
                <c:pt idx="11">
                  <c:v>89.846190746424853</c:v>
                </c:pt>
                <c:pt idx="12">
                  <c:v>87.945309617046561</c:v>
                </c:pt>
                <c:pt idx="13">
                  <c:v>92.932881486575198</c:v>
                </c:pt>
                <c:pt idx="14">
                  <c:v>94.988496803523773</c:v>
                </c:pt>
                <c:pt idx="15">
                  <c:v>89.53644248194972</c:v>
                </c:pt>
                <c:pt idx="16">
                  <c:v>92.99293239333754</c:v>
                </c:pt>
                <c:pt idx="17">
                  <c:v>96.604552458125156</c:v>
                </c:pt>
                <c:pt idx="18">
                  <c:v>96.432994940221235</c:v>
                </c:pt>
                <c:pt idx="19">
                  <c:v>93.504770863199553</c:v>
                </c:pt>
                <c:pt idx="20">
                  <c:v>89.090343327163097</c:v>
                </c:pt>
                <c:pt idx="21">
                  <c:v>90.831956498938212</c:v>
                </c:pt>
                <c:pt idx="22">
                  <c:v>92.83188320409127</c:v>
                </c:pt>
                <c:pt idx="23">
                  <c:v>94.347378844736795</c:v>
                </c:pt>
                <c:pt idx="24">
                  <c:v>93.61378748891579</c:v>
                </c:pt>
                <c:pt idx="25">
                  <c:v>94.11768655426016</c:v>
                </c:pt>
                <c:pt idx="26">
                  <c:v>96.133139651091398</c:v>
                </c:pt>
                <c:pt idx="27">
                  <c:v>98.680644834451897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1-4288-B997-FC49A08E2F54}"/>
            </c:ext>
          </c:extLst>
        </c:ser>
        <c:ser>
          <c:idx val="2"/>
          <c:order val="2"/>
          <c:tx>
            <c:strRef>
              <c:f>'graphique publié'!$A$43</c:f>
              <c:strCache>
                <c:ptCount val="1"/>
                <c:pt idx="0">
                  <c:v>Autriche</c:v>
                </c:pt>
              </c:strCache>
            </c:strRef>
          </c:tx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publié'!$B$43:$AC$43</c:f>
              <c:numCache>
                <c:formatCode>0</c:formatCode>
                <c:ptCount val="28"/>
                <c:pt idx="0">
                  <c:v>100</c:v>
                </c:pt>
                <c:pt idx="1">
                  <c:v>96.524229669733657</c:v>
                </c:pt>
                <c:pt idx="2">
                  <c:v>92.005181266760189</c:v>
                </c:pt>
                <c:pt idx="3">
                  <c:v>93.168918317286042</c:v>
                </c:pt>
                <c:pt idx="4">
                  <c:v>91.96115413429645</c:v>
                </c:pt>
                <c:pt idx="5">
                  <c:v>89.741416923997932</c:v>
                </c:pt>
                <c:pt idx="6">
                  <c:v>88.982431367113577</c:v>
                </c:pt>
                <c:pt idx="7">
                  <c:v>89.94405315276569</c:v>
                </c:pt>
                <c:pt idx="8">
                  <c:v>90.62016638516458</c:v>
                </c:pt>
                <c:pt idx="9">
                  <c:v>87.590410907333748</c:v>
                </c:pt>
                <c:pt idx="10">
                  <c:v>86.447363016440974</c:v>
                </c:pt>
                <c:pt idx="11">
                  <c:v>83.151078637665933</c:v>
                </c:pt>
                <c:pt idx="12">
                  <c:v>81.418688486227722</c:v>
                </c:pt>
                <c:pt idx="13">
                  <c:v>84.586188617602517</c:v>
                </c:pt>
                <c:pt idx="14">
                  <c:v>96.00481945135256</c:v>
                </c:pt>
                <c:pt idx="15">
                  <c:v>89.550874836843263</c:v>
                </c:pt>
                <c:pt idx="16">
                  <c:v>88.147424278130316</c:v>
                </c:pt>
                <c:pt idx="17">
                  <c:v>91.092006612215243</c:v>
                </c:pt>
                <c:pt idx="18">
                  <c:v>93.013410331374217</c:v>
                </c:pt>
                <c:pt idx="19">
                  <c:v>93.164039235370652</c:v>
                </c:pt>
                <c:pt idx="20">
                  <c:v>94.360879474643085</c:v>
                </c:pt>
                <c:pt idx="21">
                  <c:v>93.389002628337906</c:v>
                </c:pt>
                <c:pt idx="22">
                  <c:v>92.861638088508087</c:v>
                </c:pt>
                <c:pt idx="23">
                  <c:v>94.565312588758189</c:v>
                </c:pt>
                <c:pt idx="24">
                  <c:v>97.770992735900563</c:v>
                </c:pt>
                <c:pt idx="25">
                  <c:v>103.66259026805452</c:v>
                </c:pt>
                <c:pt idx="26">
                  <c:v>95.926151093661673</c:v>
                </c:pt>
                <c:pt idx="27">
                  <c:v>98.099002463726023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1-4288-B997-FC49A08E2F54}"/>
            </c:ext>
          </c:extLst>
        </c:ser>
        <c:ser>
          <c:idx val="3"/>
          <c:order val="3"/>
          <c:tx>
            <c:strRef>
              <c:f>'graphique publié'!$A$44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publié'!$B$44:$AC$44</c:f>
              <c:numCache>
                <c:formatCode>0</c:formatCode>
                <c:ptCount val="28"/>
                <c:pt idx="0">
                  <c:v>100</c:v>
                </c:pt>
                <c:pt idx="1">
                  <c:v>97.093331230106301</c:v>
                </c:pt>
                <c:pt idx="2">
                  <c:v>93.776001788581169</c:v>
                </c:pt>
                <c:pt idx="3">
                  <c:v>92.64951735360917</c:v>
                </c:pt>
                <c:pt idx="4">
                  <c:v>93.118173796230323</c:v>
                </c:pt>
                <c:pt idx="5">
                  <c:v>93.555000690061533</c:v>
                </c:pt>
                <c:pt idx="6">
                  <c:v>93.424790047897687</c:v>
                </c:pt>
                <c:pt idx="7">
                  <c:v>96.476425106048907</c:v>
                </c:pt>
                <c:pt idx="8">
                  <c:v>97.136780306714115</c:v>
                </c:pt>
                <c:pt idx="9">
                  <c:v>93.762608307392853</c:v>
                </c:pt>
                <c:pt idx="10">
                  <c:v>89.94833073831326</c:v>
                </c:pt>
                <c:pt idx="11">
                  <c:v>89.121513817503356</c:v>
                </c:pt>
                <c:pt idx="12">
                  <c:v>87.56383926209476</c:v>
                </c:pt>
                <c:pt idx="13">
                  <c:v>93.141551417094675</c:v>
                </c:pt>
                <c:pt idx="14">
                  <c:v>105.08443490439754</c:v>
                </c:pt>
                <c:pt idx="15">
                  <c:v>95.421210369057647</c:v>
                </c:pt>
                <c:pt idx="16">
                  <c:v>93.439003028390957</c:v>
                </c:pt>
                <c:pt idx="17">
                  <c:v>95.500632988182304</c:v>
                </c:pt>
                <c:pt idx="18">
                  <c:v>96.764120825597217</c:v>
                </c:pt>
                <c:pt idx="19">
                  <c:v>97.319733826647806</c:v>
                </c:pt>
                <c:pt idx="20">
                  <c:v>96.173590991481717</c:v>
                </c:pt>
                <c:pt idx="21">
                  <c:v>96.929487653404607</c:v>
                </c:pt>
                <c:pt idx="22">
                  <c:v>93.842453374185041</c:v>
                </c:pt>
                <c:pt idx="23">
                  <c:v>93.888529754214559</c:v>
                </c:pt>
                <c:pt idx="24">
                  <c:v>98.022423919678076</c:v>
                </c:pt>
                <c:pt idx="25">
                  <c:v>103.2561635035329</c:v>
                </c:pt>
                <c:pt idx="26">
                  <c:v>95.812926359801537</c:v>
                </c:pt>
                <c:pt idx="27">
                  <c:v>98.057939278678703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1-4288-B997-FC49A08E2F54}"/>
            </c:ext>
          </c:extLst>
        </c:ser>
        <c:ser>
          <c:idx val="4"/>
          <c:order val="4"/>
          <c:tx>
            <c:strRef>
              <c:f>'graphique publié'!$A$45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publié'!$B$45:$AC$45</c:f>
              <c:numCache>
                <c:formatCode>0</c:formatCode>
                <c:ptCount val="28"/>
                <c:pt idx="0">
                  <c:v>100</c:v>
                </c:pt>
                <c:pt idx="1">
                  <c:v>97.12670703342755</c:v>
                </c:pt>
                <c:pt idx="2">
                  <c:v>92.443010355224416</c:v>
                </c:pt>
                <c:pt idx="3">
                  <c:v>90.056913867086351</c:v>
                </c:pt>
                <c:pt idx="4">
                  <c:v>89.50599522918975</c:v>
                </c:pt>
                <c:pt idx="5">
                  <c:v>84.635411551589385</c:v>
                </c:pt>
                <c:pt idx="6">
                  <c:v>84.905510459205416</c:v>
                </c:pt>
                <c:pt idx="7">
                  <c:v>81.66805055158656</c:v>
                </c:pt>
                <c:pt idx="8">
                  <c:v>77.628520886542816</c:v>
                </c:pt>
                <c:pt idx="9">
                  <c:v>75.625350898366563</c:v>
                </c:pt>
                <c:pt idx="10">
                  <c:v>75.321254388889741</c:v>
                </c:pt>
                <c:pt idx="11">
                  <c:v>71.366449264833093</c:v>
                </c:pt>
                <c:pt idx="12">
                  <c:v>67.921309411835651</c:v>
                </c:pt>
                <c:pt idx="13">
                  <c:v>70.945104404451655</c:v>
                </c:pt>
                <c:pt idx="14">
                  <c:v>83.288293429514368</c:v>
                </c:pt>
                <c:pt idx="15">
                  <c:v>75.173267470100029</c:v>
                </c:pt>
                <c:pt idx="16">
                  <c:v>78.169542770781121</c:v>
                </c:pt>
                <c:pt idx="17">
                  <c:v>90.055279550090489</c:v>
                </c:pt>
                <c:pt idx="18">
                  <c:v>86.448559540894337</c:v>
                </c:pt>
                <c:pt idx="19">
                  <c:v>86.167208657673768</c:v>
                </c:pt>
                <c:pt idx="20">
                  <c:v>86.712839893951411</c:v>
                </c:pt>
                <c:pt idx="21">
                  <c:v>83.0070761404737</c:v>
                </c:pt>
                <c:pt idx="22">
                  <c:v>76.668375985137942</c:v>
                </c:pt>
                <c:pt idx="23">
                  <c:v>82.412913622353912</c:v>
                </c:pt>
                <c:pt idx="24">
                  <c:v>81.276530649408002</c:v>
                </c:pt>
                <c:pt idx="25">
                  <c:v>81.282369531607443</c:v>
                </c:pt>
                <c:pt idx="26">
                  <c:v>86.910434872904489</c:v>
                </c:pt>
                <c:pt idx="27">
                  <c:v>93.792070939952424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1-4288-B997-FC49A08E2F54}"/>
            </c:ext>
          </c:extLst>
        </c:ser>
        <c:ser>
          <c:idx val="5"/>
          <c:order val="5"/>
          <c:tx>
            <c:strRef>
              <c:f>'graphique publié'!$A$46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publié'!$B$46:$AC$46</c:f>
              <c:numCache>
                <c:formatCode>0</c:formatCode>
                <c:ptCount val="28"/>
                <c:pt idx="0">
                  <c:v>100</c:v>
                </c:pt>
                <c:pt idx="1">
                  <c:v>106.02913604874105</c:v>
                </c:pt>
                <c:pt idx="2">
                  <c:v>99.471422340454623</c:v>
                </c:pt>
                <c:pt idx="3">
                  <c:v>101.06837717659307</c:v>
                </c:pt>
                <c:pt idx="4">
                  <c:v>102.55394320329611</c:v>
                </c:pt>
                <c:pt idx="5">
                  <c:v>100.72263011664013</c:v>
                </c:pt>
                <c:pt idx="6">
                  <c:v>104.33822145335863</c:v>
                </c:pt>
                <c:pt idx="7">
                  <c:v>108.03010997730537</c:v>
                </c:pt>
                <c:pt idx="8">
                  <c:v>110.93671609819285</c:v>
                </c:pt>
                <c:pt idx="9">
                  <c:v>108.66754930053568</c:v>
                </c:pt>
                <c:pt idx="10">
                  <c:v>113.79947637503591</c:v>
                </c:pt>
                <c:pt idx="11">
                  <c:v>111.55737195262043</c:v>
                </c:pt>
                <c:pt idx="12">
                  <c:v>118.05229511522168</c:v>
                </c:pt>
                <c:pt idx="13">
                  <c:v>122.56201130969278</c:v>
                </c:pt>
                <c:pt idx="14">
                  <c:v>125.35910326782414</c:v>
                </c:pt>
                <c:pt idx="15">
                  <c:v>116.21335764535175</c:v>
                </c:pt>
                <c:pt idx="16">
                  <c:v>112.2515260692919</c:v>
                </c:pt>
                <c:pt idx="17">
                  <c:v>107.86088573759287</c:v>
                </c:pt>
                <c:pt idx="18">
                  <c:v>104.51310362190105</c:v>
                </c:pt>
                <c:pt idx="19">
                  <c:v>106.1570294459577</c:v>
                </c:pt>
                <c:pt idx="20">
                  <c:v>110.40913546221893</c:v>
                </c:pt>
                <c:pt idx="21">
                  <c:v>107.8313561414794</c:v>
                </c:pt>
                <c:pt idx="22">
                  <c:v>101.5378122329688</c:v>
                </c:pt>
                <c:pt idx="23">
                  <c:v>100.72334503726894</c:v>
                </c:pt>
                <c:pt idx="24">
                  <c:v>100.51822079368984</c:v>
                </c:pt>
                <c:pt idx="25">
                  <c:v>104.52991293101049</c:v>
                </c:pt>
                <c:pt idx="26">
                  <c:v>96.940924497031418</c:v>
                </c:pt>
                <c:pt idx="27">
                  <c:v>89.107368427468018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1-4288-B997-FC49A08E2F54}"/>
            </c:ext>
          </c:extLst>
        </c:ser>
        <c:ser>
          <c:idx val="6"/>
          <c:order val="6"/>
          <c:tx>
            <c:strRef>
              <c:f>'graphique publié'!$A$47</c:f>
              <c:strCache>
                <c:ptCount val="1"/>
                <c:pt idx="0">
                  <c:v>Suède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'graphique publié'!$B$40:$AC$40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'graphique publié'!$B$47:$AC$47</c:f>
              <c:numCache>
                <c:formatCode>0</c:formatCode>
                <c:ptCount val="28"/>
                <c:pt idx="0">
                  <c:v>100</c:v>
                </c:pt>
                <c:pt idx="1">
                  <c:v>112.99069524895589</c:v>
                </c:pt>
                <c:pt idx="2">
                  <c:v>107.96559465632474</c:v>
                </c:pt>
                <c:pt idx="3">
                  <c:v>96.849078000699649</c:v>
                </c:pt>
                <c:pt idx="4">
                  <c:v>93.804575997714153</c:v>
                </c:pt>
                <c:pt idx="5">
                  <c:v>96.507805235940609</c:v>
                </c:pt>
                <c:pt idx="6">
                  <c:v>93.957501271148232</c:v>
                </c:pt>
                <c:pt idx="7">
                  <c:v>91.880937268934119</c:v>
                </c:pt>
                <c:pt idx="8">
                  <c:v>87.962016397257798</c:v>
                </c:pt>
                <c:pt idx="9">
                  <c:v>84.658150188937924</c:v>
                </c:pt>
                <c:pt idx="10">
                  <c:v>81.70635615895641</c:v>
                </c:pt>
                <c:pt idx="11">
                  <c:v>77.909120702731457</c:v>
                </c:pt>
                <c:pt idx="12">
                  <c:v>80.221189577324566</c:v>
                </c:pt>
                <c:pt idx="13">
                  <c:v>83.537815990998581</c:v>
                </c:pt>
                <c:pt idx="14">
                  <c:v>90.938893215250346</c:v>
                </c:pt>
                <c:pt idx="15">
                  <c:v>83.068906908385415</c:v>
                </c:pt>
                <c:pt idx="16">
                  <c:v>87.240517551450452</c:v>
                </c:pt>
                <c:pt idx="17">
                  <c:v>98.55774046862598</c:v>
                </c:pt>
                <c:pt idx="18">
                  <c:v>102.13958404476035</c:v>
                </c:pt>
                <c:pt idx="19">
                  <c:v>99.769271228362911</c:v>
                </c:pt>
                <c:pt idx="20">
                  <c:v>92.858825742823839</c:v>
                </c:pt>
                <c:pt idx="21">
                  <c:v>93.25035192885845</c:v>
                </c:pt>
                <c:pt idx="22">
                  <c:v>92.092230257456421</c:v>
                </c:pt>
                <c:pt idx="23">
                  <c:v>88.870016803556183</c:v>
                </c:pt>
                <c:pt idx="24">
                  <c:v>89.687576224863108</c:v>
                </c:pt>
                <c:pt idx="25">
                  <c:v>95.320550650021971</c:v>
                </c:pt>
                <c:pt idx="26">
                  <c:v>89.137859397136793</c:v>
                </c:pt>
                <c:pt idx="27">
                  <c:v>86.33666287171792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61-4288-B997-FC49A08E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26688"/>
        <c:axId val="147028224"/>
      </c:lineChart>
      <c:catAx>
        <c:axId val="14702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3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7028224"/>
        <c:crosses val="autoZero"/>
        <c:auto val="1"/>
        <c:lblAlgn val="ctr"/>
        <c:lblOffset val="100"/>
        <c:noMultiLvlLbl val="0"/>
      </c:catAx>
      <c:valAx>
        <c:axId val="147028224"/>
        <c:scaling>
          <c:orientation val="minMax"/>
          <c:max val="140"/>
          <c:min val="6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7026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5524704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47</xdr:row>
      <xdr:rowOff>95249</xdr:rowOff>
    </xdr:from>
    <xdr:to>
      <xdr:col>23</xdr:col>
      <xdr:colOff>485775</xdr:colOff>
      <xdr:row>80</xdr:row>
      <xdr:rowOff>114299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600075</xdr:colOff>
      <xdr:row>47</xdr:row>
      <xdr:rowOff>76199</xdr:rowOff>
    </xdr:from>
    <xdr:to>
      <xdr:col>34</xdr:col>
      <xdr:colOff>266700</xdr:colOff>
      <xdr:row>80</xdr:row>
      <xdr:rowOff>95249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_custom_9902741/default/table" TargetMode="External"/><Relationship Id="rId1" Type="http://schemas.openxmlformats.org/officeDocument/2006/relationships/hyperlink" Target="https://ec.europa.eu/eurostat/databrowser/product/page/nama_10_a10__custom_990274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workbookViewId="0"/>
  </sheetViews>
  <sheetFormatPr baseColWidth="10" defaultColWidth="8.85546875" defaultRowHeight="15" x14ac:dyDescent="0.25"/>
  <cols>
    <col min="1" max="1" width="19.85546875" customWidth="1"/>
    <col min="2" max="2" width="10.85546875" customWidth="1"/>
    <col min="3" max="3" width="32.5703125" customWidth="1"/>
    <col min="4" max="4" width="36.5703125" customWidth="1"/>
    <col min="5" max="5" width="106" customWidth="1"/>
    <col min="6" max="6" width="48.425781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71" t="s">
        <v>4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4" t="s">
        <v>21</v>
      </c>
      <c r="C17" s="13" t="s">
        <v>17</v>
      </c>
      <c r="D17" s="13" t="s">
        <v>18</v>
      </c>
      <c r="E17" s="13" t="s">
        <v>19</v>
      </c>
      <c r="F17" s="13" t="s">
        <v>22</v>
      </c>
    </row>
    <row r="18" spans="2:6" x14ac:dyDescent="0.25">
      <c r="B18" s="15" t="s">
        <v>23</v>
      </c>
      <c r="C18" s="2" t="s">
        <v>17</v>
      </c>
      <c r="D18" s="2" t="s">
        <v>18</v>
      </c>
      <c r="E18" s="2" t="s">
        <v>19</v>
      </c>
      <c r="F18" s="2" t="s">
        <v>24</v>
      </c>
    </row>
    <row r="19" spans="2:6" x14ac:dyDescent="0.25">
      <c r="B19" s="14" t="s">
        <v>25</v>
      </c>
      <c r="C19" s="13" t="s">
        <v>17</v>
      </c>
      <c r="D19" s="13" t="s">
        <v>18</v>
      </c>
      <c r="E19" s="13" t="s">
        <v>19</v>
      </c>
      <c r="F19" s="13" t="s">
        <v>26</v>
      </c>
    </row>
    <row r="20" spans="2:6" x14ac:dyDescent="0.25">
      <c r="B20" s="15" t="s">
        <v>27</v>
      </c>
      <c r="C20" s="2" t="s">
        <v>17</v>
      </c>
      <c r="D20" s="2" t="s">
        <v>28</v>
      </c>
      <c r="E20" s="2" t="s">
        <v>19</v>
      </c>
      <c r="F20" s="2" t="s">
        <v>20</v>
      </c>
    </row>
    <row r="21" spans="2:6" x14ac:dyDescent="0.25">
      <c r="B21" s="14" t="s">
        <v>29</v>
      </c>
      <c r="C21" s="13" t="s">
        <v>17</v>
      </c>
      <c r="D21" s="13" t="s">
        <v>28</v>
      </c>
      <c r="E21" s="13" t="s">
        <v>19</v>
      </c>
      <c r="F21" s="13" t="s">
        <v>22</v>
      </c>
    </row>
    <row r="22" spans="2:6" x14ac:dyDescent="0.25">
      <c r="B22" s="15" t="s">
        <v>30</v>
      </c>
      <c r="C22" s="2" t="s">
        <v>17</v>
      </c>
      <c r="D22" s="2" t="s">
        <v>28</v>
      </c>
      <c r="E22" s="2" t="s">
        <v>19</v>
      </c>
      <c r="F22" s="2" t="s">
        <v>24</v>
      </c>
    </row>
    <row r="23" spans="2:6" x14ac:dyDescent="0.25">
      <c r="B23" s="14" t="s">
        <v>31</v>
      </c>
      <c r="C23" s="13" t="s">
        <v>17</v>
      </c>
      <c r="D23" s="13" t="s">
        <v>28</v>
      </c>
      <c r="E23" s="13" t="s">
        <v>19</v>
      </c>
      <c r="F23" s="13" t="s">
        <v>26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0"/>
  <sheetViews>
    <sheetView topLeftCell="A75" workbookViewId="0">
      <selection activeCell="D8" sqref="D8"/>
    </sheetView>
  </sheetViews>
  <sheetFormatPr baseColWidth="10" defaultColWidth="8.85546875" defaultRowHeight="11.45" customHeight="1" x14ac:dyDescent="0.25"/>
  <cols>
    <col min="1" max="1" width="8.85546875" style="38"/>
    <col min="2" max="2" width="29.85546875" customWidth="1"/>
    <col min="3" max="11" width="12.7109375" customWidth="1"/>
    <col min="12" max="31" width="10" customWidth="1"/>
  </cols>
  <sheetData>
    <row r="1" spans="2:31" ht="15" x14ac:dyDescent="0.25">
      <c r="B1" s="3" t="s">
        <v>91</v>
      </c>
    </row>
    <row r="2" spans="2:31" ht="15" x14ac:dyDescent="0.25">
      <c r="B2" s="2" t="s">
        <v>92</v>
      </c>
      <c r="C2" s="1" t="s">
        <v>0</v>
      </c>
    </row>
    <row r="3" spans="2:31" ht="15" x14ac:dyDescent="0.25">
      <c r="B3" s="2" t="s">
        <v>93</v>
      </c>
      <c r="C3" s="2" t="s">
        <v>6</v>
      </c>
    </row>
    <row r="5" spans="2:31" ht="15" x14ac:dyDescent="0.25">
      <c r="B5" s="1" t="s">
        <v>12</v>
      </c>
      <c r="D5" s="2" t="s">
        <v>17</v>
      </c>
    </row>
    <row r="6" spans="2:31" ht="15" x14ac:dyDescent="0.25">
      <c r="B6" s="1" t="s">
        <v>13</v>
      </c>
      <c r="D6" s="2" t="s">
        <v>28</v>
      </c>
    </row>
    <row r="7" spans="2:31" ht="15" x14ac:dyDescent="0.25">
      <c r="B7" s="1" t="s">
        <v>14</v>
      </c>
      <c r="D7" s="2" t="s">
        <v>19</v>
      </c>
    </row>
    <row r="8" spans="2:31" ht="15" x14ac:dyDescent="0.25">
      <c r="B8" s="1" t="s">
        <v>15</v>
      </c>
      <c r="D8" s="70" t="s">
        <v>26</v>
      </c>
    </row>
    <row r="10" spans="2:31" ht="15" x14ac:dyDescent="0.25">
      <c r="B10" s="5" t="s">
        <v>94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2:31" ht="15" x14ac:dyDescent="0.25">
      <c r="B11" s="7" t="s">
        <v>37</v>
      </c>
      <c r="C11" s="17">
        <v>151478.29999999999</v>
      </c>
      <c r="D11" s="17">
        <v>156856.6</v>
      </c>
      <c r="E11" s="17">
        <v>161192.6</v>
      </c>
      <c r="F11" s="17">
        <v>163484.79999999999</v>
      </c>
      <c r="G11" s="17">
        <v>169729.1</v>
      </c>
      <c r="H11" s="17">
        <v>178032.1</v>
      </c>
      <c r="I11" s="21">
        <v>180607</v>
      </c>
      <c r="J11" s="17">
        <v>181312.4</v>
      </c>
      <c r="K11" s="17">
        <v>182779.5</v>
      </c>
      <c r="L11" s="17">
        <v>185020.6</v>
      </c>
      <c r="M11" s="17">
        <v>187081.7</v>
      </c>
      <c r="N11" s="17">
        <v>194745.8</v>
      </c>
      <c r="O11" s="17">
        <v>201376.7</v>
      </c>
      <c r="P11" s="17">
        <v>207873.2</v>
      </c>
      <c r="Q11" s="17">
        <v>195284.8</v>
      </c>
      <c r="R11" s="17">
        <v>195892.4</v>
      </c>
      <c r="S11" s="17">
        <v>197460.4</v>
      </c>
      <c r="T11" s="17">
        <v>197070.7</v>
      </c>
      <c r="U11" s="17">
        <v>200370.2</v>
      </c>
      <c r="V11" s="17">
        <v>204951.4</v>
      </c>
      <c r="W11" s="17">
        <v>206988.6</v>
      </c>
      <c r="X11" s="17">
        <v>212157.1</v>
      </c>
      <c r="Y11" s="17">
        <v>218818.1</v>
      </c>
      <c r="Z11" s="21">
        <v>224573</v>
      </c>
      <c r="AA11" s="17">
        <v>230437.9</v>
      </c>
      <c r="AB11" s="17">
        <v>224414.4</v>
      </c>
      <c r="AC11" s="21">
        <v>233677</v>
      </c>
      <c r="AD11" s="17">
        <v>242715.9</v>
      </c>
      <c r="AE11" s="10" t="s">
        <v>97</v>
      </c>
    </row>
    <row r="12" spans="2:31" ht="15" x14ac:dyDescent="0.25">
      <c r="B12" s="7" t="s">
        <v>38</v>
      </c>
      <c r="C12" s="16">
        <v>162100.9</v>
      </c>
      <c r="D12" s="16">
        <v>168571.2</v>
      </c>
      <c r="E12" s="16">
        <v>175952.2</v>
      </c>
      <c r="F12" s="16">
        <v>179183.4</v>
      </c>
      <c r="G12" s="16">
        <v>187007.7</v>
      </c>
      <c r="H12" s="16">
        <v>197371.7</v>
      </c>
      <c r="I12" s="16">
        <v>199527.3</v>
      </c>
      <c r="J12" s="16">
        <v>200013.2</v>
      </c>
      <c r="K12" s="16">
        <v>201035.2</v>
      </c>
      <c r="L12" s="16">
        <v>204526.5</v>
      </c>
      <c r="M12" s="16">
        <v>207475.9</v>
      </c>
      <c r="N12" s="16">
        <v>216441.4</v>
      </c>
      <c r="O12" s="16">
        <v>223378.3</v>
      </c>
      <c r="P12" s="16">
        <v>225882.6</v>
      </c>
      <c r="Q12" s="16">
        <v>210637.8</v>
      </c>
      <c r="R12" s="16">
        <v>212789.5</v>
      </c>
      <c r="S12" s="20">
        <v>213814</v>
      </c>
      <c r="T12" s="16">
        <v>215952.9</v>
      </c>
      <c r="U12" s="16">
        <v>218880.5</v>
      </c>
      <c r="V12" s="20">
        <v>223600</v>
      </c>
      <c r="W12" s="16">
        <v>227092.2</v>
      </c>
      <c r="X12" s="16">
        <v>230303.9</v>
      </c>
      <c r="Y12" s="16">
        <v>236940.1</v>
      </c>
      <c r="Z12" s="16">
        <v>243373.5</v>
      </c>
      <c r="AA12" s="20">
        <v>251309</v>
      </c>
      <c r="AB12" s="9" t="s">
        <v>97</v>
      </c>
      <c r="AC12" s="9" t="s">
        <v>97</v>
      </c>
      <c r="AD12" s="9" t="s">
        <v>97</v>
      </c>
      <c r="AE12" s="9" t="s">
        <v>97</v>
      </c>
    </row>
    <row r="13" spans="2:31" ht="15" x14ac:dyDescent="0.25">
      <c r="B13" s="7" t="s">
        <v>39</v>
      </c>
      <c r="C13" s="21">
        <v>143398</v>
      </c>
      <c r="D13" s="17">
        <v>147633.4</v>
      </c>
      <c r="E13" s="17">
        <v>151399.29999999999</v>
      </c>
      <c r="F13" s="21">
        <v>153669</v>
      </c>
      <c r="G13" s="17">
        <v>160107.70000000001</v>
      </c>
      <c r="H13" s="17">
        <v>166808.20000000001</v>
      </c>
      <c r="I13" s="21">
        <v>168677</v>
      </c>
      <c r="J13" s="17">
        <v>168905.3</v>
      </c>
      <c r="K13" s="17">
        <v>170464.6</v>
      </c>
      <c r="L13" s="17">
        <v>171889.4</v>
      </c>
      <c r="M13" s="17">
        <v>172632.2</v>
      </c>
      <c r="N13" s="17">
        <v>179557.5</v>
      </c>
      <c r="O13" s="17">
        <v>183762.7</v>
      </c>
      <c r="P13" s="17">
        <v>188819.5</v>
      </c>
      <c r="Q13" s="17">
        <v>180336.2</v>
      </c>
      <c r="R13" s="17">
        <v>179479.5</v>
      </c>
      <c r="S13" s="17">
        <v>180105.3</v>
      </c>
      <c r="T13" s="17">
        <v>178935.8</v>
      </c>
      <c r="U13" s="17">
        <v>182316.4</v>
      </c>
      <c r="V13" s="17">
        <v>186700.7</v>
      </c>
      <c r="W13" s="21">
        <v>187876</v>
      </c>
      <c r="X13" s="17">
        <v>191798.39999999999</v>
      </c>
      <c r="Y13" s="17">
        <v>197045.4</v>
      </c>
      <c r="Z13" s="17">
        <v>203281.1</v>
      </c>
      <c r="AA13" s="17">
        <v>208296.3</v>
      </c>
      <c r="AB13" s="17">
        <v>202700.4</v>
      </c>
      <c r="AC13" s="17">
        <v>210517.1</v>
      </c>
      <c r="AD13" s="17">
        <v>218145.9</v>
      </c>
      <c r="AE13" s="10" t="s">
        <v>97</v>
      </c>
    </row>
    <row r="14" spans="2:31" ht="15" x14ac:dyDescent="0.25">
      <c r="B14" s="7" t="s">
        <v>40</v>
      </c>
      <c r="C14" s="16">
        <v>6733.1</v>
      </c>
      <c r="D14" s="16">
        <v>6749.6</v>
      </c>
      <c r="E14" s="16">
        <v>6874.5</v>
      </c>
      <c r="F14" s="16">
        <v>6908.6</v>
      </c>
      <c r="G14" s="16">
        <v>7028.6</v>
      </c>
      <c r="H14" s="16">
        <v>7138.9</v>
      </c>
      <c r="I14" s="16">
        <v>7516.2</v>
      </c>
      <c r="J14" s="16">
        <v>7806.1</v>
      </c>
      <c r="K14" s="16">
        <v>7688.9</v>
      </c>
      <c r="L14" s="16">
        <v>7801.4</v>
      </c>
      <c r="M14" s="16">
        <v>7929.4</v>
      </c>
      <c r="N14" s="16">
        <v>8086.6</v>
      </c>
      <c r="O14" s="20">
        <v>8742</v>
      </c>
      <c r="P14" s="16">
        <v>8800.2000000000007</v>
      </c>
      <c r="Q14" s="16">
        <v>8312.2000000000007</v>
      </c>
      <c r="R14" s="16">
        <v>8086.7</v>
      </c>
      <c r="S14" s="16">
        <v>8152.9</v>
      </c>
      <c r="T14" s="16">
        <v>8255.7000000000007</v>
      </c>
      <c r="U14" s="16">
        <v>8432.2999999999993</v>
      </c>
      <c r="V14" s="20">
        <v>8489</v>
      </c>
      <c r="W14" s="16">
        <v>8134.7</v>
      </c>
      <c r="X14" s="16">
        <v>7702.7</v>
      </c>
      <c r="Y14" s="16">
        <v>8067.3</v>
      </c>
      <c r="Z14" s="16">
        <v>7965.1</v>
      </c>
      <c r="AA14" s="16">
        <v>8150.9</v>
      </c>
      <c r="AB14" s="16">
        <v>7970.6</v>
      </c>
      <c r="AC14" s="20">
        <v>8386</v>
      </c>
      <c r="AD14" s="16">
        <v>8831.7000000000007</v>
      </c>
      <c r="AE14" s="9" t="s">
        <v>97</v>
      </c>
    </row>
    <row r="15" spans="2:31" ht="15" x14ac:dyDescent="0.25">
      <c r="B15" s="7" t="s">
        <v>41</v>
      </c>
      <c r="C15" s="17">
        <v>265.8</v>
      </c>
      <c r="D15" s="17">
        <v>210.2</v>
      </c>
      <c r="E15" s="17">
        <v>236.8</v>
      </c>
      <c r="F15" s="17">
        <v>361.9</v>
      </c>
      <c r="G15" s="17">
        <v>336.1</v>
      </c>
      <c r="H15" s="17">
        <v>327.10000000000002</v>
      </c>
      <c r="I15" s="17">
        <v>298.60000000000002</v>
      </c>
      <c r="J15" s="17">
        <v>314.10000000000002</v>
      </c>
      <c r="K15" s="21">
        <v>313</v>
      </c>
      <c r="L15" s="17">
        <v>289.5</v>
      </c>
      <c r="M15" s="21">
        <v>297</v>
      </c>
      <c r="N15" s="17">
        <v>338.8</v>
      </c>
      <c r="O15" s="17">
        <v>308.3</v>
      </c>
      <c r="P15" s="17">
        <v>409.9</v>
      </c>
      <c r="Q15" s="17">
        <v>343.1</v>
      </c>
      <c r="R15" s="21">
        <v>326</v>
      </c>
      <c r="S15" s="17">
        <v>366.2</v>
      </c>
      <c r="T15" s="17">
        <v>384.2</v>
      </c>
      <c r="U15" s="17">
        <v>381.7</v>
      </c>
      <c r="V15" s="21">
        <v>418</v>
      </c>
      <c r="W15" s="17">
        <v>465.5</v>
      </c>
      <c r="X15" s="17">
        <v>502.2</v>
      </c>
      <c r="Y15" s="17">
        <v>570.1</v>
      </c>
      <c r="Z15" s="17">
        <v>630.1</v>
      </c>
      <c r="AA15" s="21">
        <v>679</v>
      </c>
      <c r="AB15" s="21">
        <v>658</v>
      </c>
      <c r="AC15" s="17">
        <v>717.5</v>
      </c>
      <c r="AD15" s="17">
        <v>807.3</v>
      </c>
      <c r="AE15" s="10" t="s">
        <v>97</v>
      </c>
    </row>
    <row r="16" spans="2:31" ht="15" x14ac:dyDescent="0.25">
      <c r="B16" s="7" t="s">
        <v>42</v>
      </c>
      <c r="C16" s="16">
        <v>1124.5999999999999</v>
      </c>
      <c r="D16" s="16">
        <v>1351.6</v>
      </c>
      <c r="E16" s="16">
        <v>1476.1</v>
      </c>
      <c r="F16" s="16">
        <v>1586.8</v>
      </c>
      <c r="G16" s="16">
        <v>1567.9</v>
      </c>
      <c r="H16" s="16">
        <v>1794.1</v>
      </c>
      <c r="I16" s="16">
        <v>1999.9</v>
      </c>
      <c r="J16" s="16">
        <v>2350.4</v>
      </c>
      <c r="K16" s="16">
        <v>2368.1</v>
      </c>
      <c r="L16" s="16">
        <v>2598.8000000000002</v>
      </c>
      <c r="M16" s="16">
        <v>2965.3</v>
      </c>
      <c r="N16" s="16">
        <v>3367.5</v>
      </c>
      <c r="O16" s="16">
        <v>3830.6</v>
      </c>
      <c r="P16" s="16">
        <v>4341.3</v>
      </c>
      <c r="Q16" s="16">
        <v>3648.6</v>
      </c>
      <c r="R16" s="16">
        <v>3941.5</v>
      </c>
      <c r="S16" s="16">
        <v>4277.5</v>
      </c>
      <c r="T16" s="16">
        <v>4317.8999999999996</v>
      </c>
      <c r="U16" s="20">
        <v>4244</v>
      </c>
      <c r="V16" s="16">
        <v>4188.2</v>
      </c>
      <c r="W16" s="16">
        <v>4558.8</v>
      </c>
      <c r="X16" s="16">
        <v>4973.8</v>
      </c>
      <c r="Y16" s="16">
        <v>5488.5</v>
      </c>
      <c r="Z16" s="16">
        <v>6160.4</v>
      </c>
      <c r="AA16" s="16">
        <v>6502.6</v>
      </c>
      <c r="AB16" s="16">
        <v>6411.8</v>
      </c>
      <c r="AC16" s="16">
        <v>6909.8</v>
      </c>
      <c r="AD16" s="16">
        <v>7564.4</v>
      </c>
      <c r="AE16" s="9" t="s">
        <v>97</v>
      </c>
    </row>
    <row r="17" spans="2:31" ht="15" x14ac:dyDescent="0.25">
      <c r="B17" s="7" t="s">
        <v>43</v>
      </c>
      <c r="C17" s="17">
        <v>387.9</v>
      </c>
      <c r="D17" s="17">
        <v>419.9</v>
      </c>
      <c r="E17" s="17">
        <v>502.1</v>
      </c>
      <c r="F17" s="17">
        <v>583.6</v>
      </c>
      <c r="G17" s="17">
        <v>609.6</v>
      </c>
      <c r="H17" s="17">
        <v>772.5</v>
      </c>
      <c r="I17" s="17">
        <v>830.8</v>
      </c>
      <c r="J17" s="21">
        <v>915</v>
      </c>
      <c r="K17" s="21">
        <v>974</v>
      </c>
      <c r="L17" s="17">
        <v>1048.9000000000001</v>
      </c>
      <c r="M17" s="17">
        <v>1063.3</v>
      </c>
      <c r="N17" s="17">
        <v>1103.7</v>
      </c>
      <c r="O17" s="17">
        <v>1120.0999999999999</v>
      </c>
      <c r="P17" s="17">
        <v>1248.0999999999999</v>
      </c>
      <c r="Q17" s="17">
        <v>1036.7</v>
      </c>
      <c r="R17" s="17">
        <v>990.5</v>
      </c>
      <c r="S17" s="21">
        <v>964</v>
      </c>
      <c r="T17" s="17">
        <v>898.3</v>
      </c>
      <c r="U17" s="17">
        <v>727.6</v>
      </c>
      <c r="V17" s="17">
        <v>531.9</v>
      </c>
      <c r="W17" s="17">
        <v>627.5</v>
      </c>
      <c r="X17" s="17">
        <v>779.8</v>
      </c>
      <c r="Y17" s="17">
        <v>744.8</v>
      </c>
      <c r="Z17" s="17">
        <v>772.5</v>
      </c>
      <c r="AA17" s="17">
        <v>905.4</v>
      </c>
      <c r="AB17" s="17">
        <v>1032.9000000000001</v>
      </c>
      <c r="AC17" s="17">
        <v>1036.9000000000001</v>
      </c>
      <c r="AD17" s="17">
        <v>972.9</v>
      </c>
      <c r="AE17" s="10" t="s">
        <v>97</v>
      </c>
    </row>
    <row r="18" spans="2:31" ht="15" x14ac:dyDescent="0.25">
      <c r="B18" s="7" t="s">
        <v>44</v>
      </c>
      <c r="C18" s="16">
        <v>51769.599999999999</v>
      </c>
      <c r="D18" s="16">
        <v>49724.9</v>
      </c>
      <c r="E18" s="16">
        <v>49614.2</v>
      </c>
      <c r="F18" s="16">
        <v>51119.4</v>
      </c>
      <c r="G18" s="20">
        <v>54990</v>
      </c>
      <c r="H18" s="20">
        <v>59139</v>
      </c>
      <c r="I18" s="20">
        <v>58282</v>
      </c>
      <c r="J18" s="20">
        <v>56296</v>
      </c>
      <c r="K18" s="20">
        <v>56600</v>
      </c>
      <c r="L18" s="20">
        <v>55091</v>
      </c>
      <c r="M18" s="20">
        <v>54204</v>
      </c>
      <c r="N18" s="20">
        <v>57888</v>
      </c>
      <c r="O18" s="20">
        <v>58167</v>
      </c>
      <c r="P18" s="20">
        <v>59239</v>
      </c>
      <c r="Q18" s="20">
        <v>57178</v>
      </c>
      <c r="R18" s="20">
        <v>59412</v>
      </c>
      <c r="S18" s="20">
        <v>58693</v>
      </c>
      <c r="T18" s="20">
        <v>57711</v>
      </c>
      <c r="U18" s="20">
        <v>61398</v>
      </c>
      <c r="V18" s="20">
        <v>63738</v>
      </c>
      <c r="W18" s="20">
        <v>65168</v>
      </c>
      <c r="X18" s="20">
        <v>67695</v>
      </c>
      <c r="Y18" s="20">
        <v>69340</v>
      </c>
      <c r="Z18" s="20">
        <v>70523</v>
      </c>
      <c r="AA18" s="20">
        <v>75501</v>
      </c>
      <c r="AB18" s="20">
        <v>75183</v>
      </c>
      <c r="AC18" s="20">
        <v>74050</v>
      </c>
      <c r="AD18" s="20">
        <v>75948</v>
      </c>
      <c r="AE18" s="20">
        <v>79755</v>
      </c>
    </row>
    <row r="19" spans="2:31" ht="15" x14ac:dyDescent="0.25">
      <c r="B19" s="7" t="s">
        <v>45</v>
      </c>
      <c r="C19" s="17">
        <v>1083.5999999999999</v>
      </c>
      <c r="D19" s="17">
        <v>1245.5</v>
      </c>
      <c r="E19" s="21">
        <v>1360</v>
      </c>
      <c r="F19" s="17">
        <v>1314.2</v>
      </c>
      <c r="G19" s="17">
        <v>1373.8</v>
      </c>
      <c r="H19" s="17">
        <v>1102.5999999999999</v>
      </c>
      <c r="I19" s="21">
        <v>1162</v>
      </c>
      <c r="J19" s="17">
        <v>1400.8</v>
      </c>
      <c r="K19" s="17">
        <v>1468.2</v>
      </c>
      <c r="L19" s="17">
        <v>1446.2</v>
      </c>
      <c r="M19" s="17">
        <v>1529.9</v>
      </c>
      <c r="N19" s="17">
        <v>1651.9</v>
      </c>
      <c r="O19" s="17">
        <v>1830.8</v>
      </c>
      <c r="P19" s="17">
        <v>1895.8</v>
      </c>
      <c r="Q19" s="17">
        <v>1542.3</v>
      </c>
      <c r="R19" s="17">
        <v>1829.4</v>
      </c>
      <c r="S19" s="17">
        <v>1492.2</v>
      </c>
      <c r="T19" s="17">
        <v>1340.4</v>
      </c>
      <c r="U19" s="21">
        <v>1193</v>
      </c>
      <c r="V19" s="17">
        <v>1140.5</v>
      </c>
      <c r="W19" s="17">
        <v>1012.4</v>
      </c>
      <c r="X19" s="17">
        <v>1050.2</v>
      </c>
      <c r="Y19" s="17">
        <v>1140.5</v>
      </c>
      <c r="Z19" s="17">
        <v>1241.3</v>
      </c>
      <c r="AA19" s="17">
        <v>1305.0999999999999</v>
      </c>
      <c r="AB19" s="17">
        <v>1227.9000000000001</v>
      </c>
      <c r="AC19" s="17">
        <v>1438.3</v>
      </c>
      <c r="AD19" s="17">
        <v>1487.6</v>
      </c>
      <c r="AE19" s="10" t="s">
        <v>97</v>
      </c>
    </row>
    <row r="20" spans="2:31" ht="15" x14ac:dyDescent="0.25">
      <c r="B20" s="7" t="s">
        <v>46</v>
      </c>
      <c r="C20" s="16">
        <v>10606.9</v>
      </c>
      <c r="D20" s="16">
        <v>11084.6</v>
      </c>
      <c r="E20" s="16">
        <v>11964.9</v>
      </c>
      <c r="F20" s="16">
        <v>12670.2</v>
      </c>
      <c r="G20" s="20">
        <v>13262</v>
      </c>
      <c r="H20" s="20">
        <v>14663</v>
      </c>
      <c r="I20" s="20">
        <v>15088</v>
      </c>
      <c r="J20" s="20">
        <v>15622</v>
      </c>
      <c r="K20" s="20">
        <v>15610</v>
      </c>
      <c r="L20" s="20">
        <v>16733</v>
      </c>
      <c r="M20" s="20">
        <v>17412</v>
      </c>
      <c r="N20" s="20">
        <v>18670</v>
      </c>
      <c r="O20" s="20">
        <v>19043</v>
      </c>
      <c r="P20" s="20">
        <v>19732</v>
      </c>
      <c r="Q20" s="20">
        <v>18328</v>
      </c>
      <c r="R20" s="20">
        <v>16863</v>
      </c>
      <c r="S20" s="20">
        <v>15662</v>
      </c>
      <c r="T20" s="20">
        <v>14963</v>
      </c>
      <c r="U20" s="20">
        <v>14442</v>
      </c>
      <c r="V20" s="20">
        <v>14326</v>
      </c>
      <c r="W20" s="20">
        <v>13923</v>
      </c>
      <c r="X20" s="20">
        <v>14669</v>
      </c>
      <c r="Y20" s="20">
        <v>15507</v>
      </c>
      <c r="Z20" s="20">
        <v>16230</v>
      </c>
      <c r="AA20" s="20">
        <v>17300</v>
      </c>
      <c r="AB20" s="20">
        <v>17624</v>
      </c>
      <c r="AC20" s="20">
        <v>18097</v>
      </c>
      <c r="AD20" s="20">
        <v>18344</v>
      </c>
      <c r="AE20" s="20">
        <v>19234</v>
      </c>
    </row>
    <row r="21" spans="2:31" ht="15" x14ac:dyDescent="0.25">
      <c r="B21" s="7" t="s">
        <v>47</v>
      </c>
      <c r="C21" s="17">
        <v>30351.7</v>
      </c>
      <c r="D21" s="17">
        <v>30852.1</v>
      </c>
      <c r="E21" s="17">
        <v>31096.6</v>
      </c>
      <c r="F21" s="17">
        <v>30932.7</v>
      </c>
      <c r="G21" s="21">
        <v>31819</v>
      </c>
      <c r="H21" s="21">
        <v>31954</v>
      </c>
      <c r="I21" s="21">
        <v>32163</v>
      </c>
      <c r="J21" s="21">
        <v>32447</v>
      </c>
      <c r="K21" s="21">
        <v>32868</v>
      </c>
      <c r="L21" s="21">
        <v>33084</v>
      </c>
      <c r="M21" s="21">
        <v>33424</v>
      </c>
      <c r="N21" s="21">
        <v>34026</v>
      </c>
      <c r="O21" s="21">
        <v>34346</v>
      </c>
      <c r="P21" s="21">
        <v>34740</v>
      </c>
      <c r="Q21" s="21">
        <v>33189</v>
      </c>
      <c r="R21" s="21">
        <v>33470</v>
      </c>
      <c r="S21" s="21">
        <v>34803</v>
      </c>
      <c r="T21" s="21">
        <v>35461</v>
      </c>
      <c r="U21" s="21">
        <v>35945</v>
      </c>
      <c r="V21" s="21">
        <v>36832</v>
      </c>
      <c r="W21" s="21">
        <v>36764</v>
      </c>
      <c r="X21" s="21">
        <v>36580</v>
      </c>
      <c r="Y21" s="21">
        <v>37130</v>
      </c>
      <c r="Z21" s="21">
        <v>38077</v>
      </c>
      <c r="AA21" s="21">
        <v>34828</v>
      </c>
      <c r="AB21" s="21">
        <v>32691</v>
      </c>
      <c r="AC21" s="21">
        <v>35128</v>
      </c>
      <c r="AD21" s="21">
        <v>36358</v>
      </c>
      <c r="AE21" s="10" t="s">
        <v>97</v>
      </c>
    </row>
    <row r="22" spans="2:31" ht="15" x14ac:dyDescent="0.25">
      <c r="B22" s="7" t="s">
        <v>48</v>
      </c>
      <c r="C22" s="16">
        <v>27848.1</v>
      </c>
      <c r="D22" s="16">
        <v>32894.6</v>
      </c>
      <c r="E22" s="16">
        <v>35299.699999999997</v>
      </c>
      <c r="F22" s="16">
        <v>33267.599999999999</v>
      </c>
      <c r="G22" s="20">
        <v>33682</v>
      </c>
      <c r="H22" s="16">
        <v>33613.199999999997</v>
      </c>
      <c r="I22" s="16">
        <v>34955.699999999997</v>
      </c>
      <c r="J22" s="16">
        <v>35603.599999999999</v>
      </c>
      <c r="K22" s="16">
        <v>36649.699999999997</v>
      </c>
      <c r="L22" s="16">
        <v>37924.9</v>
      </c>
      <c r="M22" s="16">
        <v>37840.5</v>
      </c>
      <c r="N22" s="16">
        <v>38141.9</v>
      </c>
      <c r="O22" s="16">
        <v>39773.599999999999</v>
      </c>
      <c r="P22" s="16">
        <v>40404.9</v>
      </c>
      <c r="Q22" s="16">
        <v>37890.199999999997</v>
      </c>
      <c r="R22" s="16">
        <v>38011.699999999997</v>
      </c>
      <c r="S22" s="16">
        <v>38513.300000000003</v>
      </c>
      <c r="T22" s="16">
        <v>37762.400000000001</v>
      </c>
      <c r="U22" s="16">
        <v>37378.6</v>
      </c>
      <c r="V22" s="16">
        <v>37178.800000000003</v>
      </c>
      <c r="W22" s="16">
        <v>37867.599999999999</v>
      </c>
      <c r="X22" s="16">
        <v>38137.199999999997</v>
      </c>
      <c r="Y22" s="16">
        <v>39185.599999999999</v>
      </c>
      <c r="Z22" s="20">
        <v>40817</v>
      </c>
      <c r="AA22" s="16">
        <v>41868.5</v>
      </c>
      <c r="AB22" s="16">
        <v>38809.599999999999</v>
      </c>
      <c r="AC22" s="16">
        <v>43024.3</v>
      </c>
      <c r="AD22" s="16">
        <v>44566.8</v>
      </c>
      <c r="AE22" s="9" t="s">
        <v>97</v>
      </c>
    </row>
    <row r="23" spans="2:31" ht="15" x14ac:dyDescent="0.25">
      <c r="B23" s="7" t="s">
        <v>49</v>
      </c>
      <c r="C23" s="17">
        <v>1002.9</v>
      </c>
      <c r="D23" s="17">
        <v>1015.3</v>
      </c>
      <c r="E23" s="17">
        <v>1219.7</v>
      </c>
      <c r="F23" s="17">
        <v>1268.3</v>
      </c>
      <c r="G23" s="17">
        <v>1244.7</v>
      </c>
      <c r="H23" s="17">
        <v>1464.6</v>
      </c>
      <c r="I23" s="21">
        <v>1524</v>
      </c>
      <c r="J23" s="17">
        <v>1753.1</v>
      </c>
      <c r="K23" s="17">
        <v>1671.1</v>
      </c>
      <c r="L23" s="17">
        <v>1761.3</v>
      </c>
      <c r="M23" s="17">
        <v>1943.8</v>
      </c>
      <c r="N23" s="17">
        <v>1887.2</v>
      </c>
      <c r="O23" s="21">
        <v>2177</v>
      </c>
      <c r="P23" s="17">
        <v>2359.1</v>
      </c>
      <c r="Q23" s="17">
        <v>1775.2</v>
      </c>
      <c r="R23" s="17">
        <v>1575.7</v>
      </c>
      <c r="S23" s="17">
        <v>1759.3</v>
      </c>
      <c r="T23" s="17">
        <v>1948.8</v>
      </c>
      <c r="U23" s="17">
        <v>1809.3</v>
      </c>
      <c r="V23" s="17">
        <v>1925.4</v>
      </c>
      <c r="W23" s="17">
        <v>2072.3000000000002</v>
      </c>
      <c r="X23" s="17">
        <v>2276.3000000000002</v>
      </c>
      <c r="Y23" s="17">
        <v>2148.8000000000002</v>
      </c>
      <c r="Z23" s="17">
        <v>2089.6</v>
      </c>
      <c r="AA23" s="17">
        <v>2122.3000000000002</v>
      </c>
      <c r="AB23" s="17">
        <v>1684.6</v>
      </c>
      <c r="AC23" s="17">
        <v>1705.9</v>
      </c>
      <c r="AD23" s="21">
        <v>1584</v>
      </c>
      <c r="AE23" s="10" t="s">
        <v>97</v>
      </c>
    </row>
    <row r="24" spans="2:31" ht="15" x14ac:dyDescent="0.25">
      <c r="B24" s="7" t="s">
        <v>50</v>
      </c>
      <c r="C24" s="16">
        <v>4367.7</v>
      </c>
      <c r="D24" s="16">
        <v>4366.8</v>
      </c>
      <c r="E24" s="16">
        <v>4019.1</v>
      </c>
      <c r="F24" s="16">
        <v>5612.4</v>
      </c>
      <c r="G24" s="20">
        <v>5948</v>
      </c>
      <c r="H24" s="20">
        <v>6687</v>
      </c>
      <c r="I24" s="20">
        <v>6386</v>
      </c>
      <c r="J24" s="20">
        <v>6873</v>
      </c>
      <c r="K24" s="20">
        <v>6822</v>
      </c>
      <c r="L24" s="20">
        <v>7023</v>
      </c>
      <c r="M24" s="20">
        <v>6800</v>
      </c>
      <c r="N24" s="20">
        <v>6731</v>
      </c>
      <c r="O24" s="20">
        <v>6953</v>
      </c>
      <c r="P24" s="20">
        <v>8074</v>
      </c>
      <c r="Q24" s="20">
        <v>9207</v>
      </c>
      <c r="R24" s="20">
        <v>7352</v>
      </c>
      <c r="S24" s="20">
        <v>7781</v>
      </c>
      <c r="T24" s="20">
        <v>8071</v>
      </c>
      <c r="U24" s="20">
        <v>7814</v>
      </c>
      <c r="V24" s="20">
        <v>8857</v>
      </c>
      <c r="W24" s="20">
        <v>8078</v>
      </c>
      <c r="X24" s="20">
        <v>8490</v>
      </c>
      <c r="Y24" s="20">
        <v>8552</v>
      </c>
      <c r="Z24" s="20">
        <v>9027</v>
      </c>
      <c r="AA24" s="20">
        <v>9615</v>
      </c>
      <c r="AB24" s="20">
        <v>10303</v>
      </c>
      <c r="AC24" s="20">
        <v>10247</v>
      </c>
      <c r="AD24" s="20">
        <v>11118</v>
      </c>
      <c r="AE24" s="20">
        <v>11799</v>
      </c>
    </row>
    <row r="25" spans="2:31" ht="15" x14ac:dyDescent="0.25">
      <c r="B25" s="7" t="s">
        <v>51</v>
      </c>
      <c r="C25" s="17">
        <v>3654.2</v>
      </c>
      <c r="D25" s="17">
        <v>3644.2</v>
      </c>
      <c r="E25" s="17">
        <v>3602.2</v>
      </c>
      <c r="F25" s="17">
        <v>3675.2</v>
      </c>
      <c r="G25" s="17">
        <v>3747.7</v>
      </c>
      <c r="H25" s="17">
        <v>3871.7</v>
      </c>
      <c r="I25" s="21">
        <v>3901</v>
      </c>
      <c r="J25" s="21">
        <v>3832</v>
      </c>
      <c r="K25" s="17">
        <v>3775.5</v>
      </c>
      <c r="L25" s="17">
        <v>3646.3</v>
      </c>
      <c r="M25" s="17">
        <v>3806.5</v>
      </c>
      <c r="N25" s="17">
        <v>3942.9</v>
      </c>
      <c r="O25" s="17">
        <v>4127.3999999999996</v>
      </c>
      <c r="P25" s="17">
        <v>4210.7</v>
      </c>
      <c r="Q25" s="17">
        <v>4222.5</v>
      </c>
      <c r="R25" s="17">
        <v>4288.1000000000004</v>
      </c>
      <c r="S25" s="17">
        <v>4524.3999999999996</v>
      </c>
      <c r="T25" s="17">
        <v>4750.1000000000004</v>
      </c>
      <c r="U25" s="21">
        <v>4962</v>
      </c>
      <c r="V25" s="17">
        <v>5136.7</v>
      </c>
      <c r="W25" s="17">
        <v>5188.5</v>
      </c>
      <c r="X25" s="17">
        <v>5324.3</v>
      </c>
      <c r="Y25" s="17">
        <v>5504.8</v>
      </c>
      <c r="Z25" s="17">
        <v>5928.5</v>
      </c>
      <c r="AA25" s="17">
        <v>6201.9</v>
      </c>
      <c r="AB25" s="17">
        <v>6060.8</v>
      </c>
      <c r="AC25" s="17">
        <v>6044.2</v>
      </c>
      <c r="AD25" s="17">
        <v>6345.4</v>
      </c>
      <c r="AE25" s="10" t="s">
        <v>97</v>
      </c>
    </row>
    <row r="26" spans="2:31" ht="15" x14ac:dyDescent="0.25">
      <c r="B26" s="7" t="s">
        <v>52</v>
      </c>
      <c r="C26" s="20">
        <v>1666</v>
      </c>
      <c r="D26" s="16">
        <v>2123.4</v>
      </c>
      <c r="E26" s="16">
        <v>2052.8000000000002</v>
      </c>
      <c r="F26" s="20">
        <v>2549</v>
      </c>
      <c r="G26" s="16">
        <v>2449.6999999999998</v>
      </c>
      <c r="H26" s="16">
        <v>2535.8000000000002</v>
      </c>
      <c r="I26" s="16">
        <v>2837.1</v>
      </c>
      <c r="J26" s="16">
        <v>2469.8000000000002</v>
      </c>
      <c r="K26" s="16">
        <v>2251.1</v>
      </c>
      <c r="L26" s="16">
        <v>2391.3000000000002</v>
      </c>
      <c r="M26" s="16">
        <v>2836.2</v>
      </c>
      <c r="N26" s="16">
        <v>3088.1</v>
      </c>
      <c r="O26" s="16">
        <v>3659.6</v>
      </c>
      <c r="P26" s="16">
        <v>4142.3</v>
      </c>
      <c r="Q26" s="16">
        <v>3342.7</v>
      </c>
      <c r="R26" s="16">
        <v>3900.4</v>
      </c>
      <c r="S26" s="16">
        <v>4004.3</v>
      </c>
      <c r="T26" s="16">
        <v>4435.2</v>
      </c>
      <c r="U26" s="16">
        <v>4457.2</v>
      </c>
      <c r="V26" s="16">
        <v>4847.8999999999996</v>
      </c>
      <c r="W26" s="16">
        <v>5167.7</v>
      </c>
      <c r="X26" s="16">
        <v>5455.4</v>
      </c>
      <c r="Y26" s="16">
        <v>6055.9</v>
      </c>
      <c r="Z26" s="16">
        <v>6302.5</v>
      </c>
      <c r="AA26" s="16">
        <v>6784.7</v>
      </c>
      <c r="AB26" s="16">
        <v>6657.7</v>
      </c>
      <c r="AC26" s="16">
        <v>6972.1</v>
      </c>
      <c r="AD26" s="16">
        <v>7930.5</v>
      </c>
      <c r="AE26" s="9" t="s">
        <v>97</v>
      </c>
    </row>
    <row r="27" spans="2:31" ht="15" x14ac:dyDescent="0.25">
      <c r="B27" s="7" t="s">
        <v>53</v>
      </c>
      <c r="C27" s="17">
        <v>1851.6</v>
      </c>
      <c r="D27" s="17">
        <v>1964.1</v>
      </c>
      <c r="E27" s="17">
        <v>2103.8000000000002</v>
      </c>
      <c r="F27" s="17">
        <v>2249.1999999999998</v>
      </c>
      <c r="G27" s="17">
        <v>2282.5</v>
      </c>
      <c r="H27" s="17">
        <v>2371.9</v>
      </c>
      <c r="I27" s="17">
        <v>2477.5</v>
      </c>
      <c r="J27" s="17">
        <v>2432.4</v>
      </c>
      <c r="K27" s="17">
        <v>2253.8000000000002</v>
      </c>
      <c r="L27" s="17">
        <v>2227.3000000000002</v>
      </c>
      <c r="M27" s="17">
        <v>2324.1999999999998</v>
      </c>
      <c r="N27" s="17">
        <v>2437.8000000000002</v>
      </c>
      <c r="O27" s="17">
        <v>2384.6999999999998</v>
      </c>
      <c r="P27" s="21">
        <v>2487</v>
      </c>
      <c r="Q27" s="17">
        <v>2216.8000000000002</v>
      </c>
      <c r="R27" s="17">
        <v>2345.6</v>
      </c>
      <c r="S27" s="17">
        <v>2348.8000000000002</v>
      </c>
      <c r="T27" s="17">
        <v>2269.5</v>
      </c>
      <c r="U27" s="17">
        <v>2269.8000000000002</v>
      </c>
      <c r="V27" s="17">
        <v>2303.6</v>
      </c>
      <c r="W27" s="17">
        <v>2405.5</v>
      </c>
      <c r="X27" s="17">
        <v>2455.9</v>
      </c>
      <c r="Y27" s="21">
        <v>2610</v>
      </c>
      <c r="Z27" s="17">
        <v>2923.6</v>
      </c>
      <c r="AA27" s="17">
        <v>3116.5</v>
      </c>
      <c r="AB27" s="21">
        <v>3058</v>
      </c>
      <c r="AC27" s="17">
        <v>3307.7</v>
      </c>
      <c r="AD27" s="17">
        <v>3445.9</v>
      </c>
      <c r="AE27" s="10" t="s">
        <v>97</v>
      </c>
    </row>
    <row r="28" spans="2:31" ht="15" x14ac:dyDescent="0.25">
      <c r="B28" s="7" t="s">
        <v>54</v>
      </c>
      <c r="C28" s="16">
        <v>580.79999999999995</v>
      </c>
      <c r="D28" s="16">
        <v>565.29999999999995</v>
      </c>
      <c r="E28" s="16">
        <v>569.20000000000005</v>
      </c>
      <c r="F28" s="16">
        <v>864.7</v>
      </c>
      <c r="G28" s="16">
        <v>714.2</v>
      </c>
      <c r="H28" s="16">
        <v>868.4</v>
      </c>
      <c r="I28" s="16">
        <v>894.7</v>
      </c>
      <c r="J28" s="16">
        <v>879.7</v>
      </c>
      <c r="K28" s="16">
        <v>904.8</v>
      </c>
      <c r="L28" s="16">
        <v>960.7</v>
      </c>
      <c r="M28" s="16">
        <v>1370.7</v>
      </c>
      <c r="N28" s="16">
        <v>1631.7</v>
      </c>
      <c r="O28" s="16">
        <v>2093.1999999999998</v>
      </c>
      <c r="P28" s="16">
        <v>2248.1999999999998</v>
      </c>
      <c r="Q28" s="16">
        <v>1133.7</v>
      </c>
      <c r="R28" s="16">
        <v>1668.5</v>
      </c>
      <c r="S28" s="16">
        <v>1429.5</v>
      </c>
      <c r="T28" s="16">
        <v>1372.3</v>
      </c>
      <c r="U28" s="16">
        <v>1583.3</v>
      </c>
      <c r="V28" s="16">
        <v>1621.4</v>
      </c>
      <c r="W28" s="16">
        <v>1584.1</v>
      </c>
      <c r="X28" s="16">
        <v>1725.3</v>
      </c>
      <c r="Y28" s="16">
        <v>2060.9</v>
      </c>
      <c r="Z28" s="16">
        <v>466.4</v>
      </c>
      <c r="AA28" s="16">
        <v>405.4</v>
      </c>
      <c r="AB28" s="16">
        <v>399.5</v>
      </c>
      <c r="AC28" s="16">
        <v>439.1</v>
      </c>
      <c r="AD28" s="16">
        <v>553.29999999999995</v>
      </c>
      <c r="AE28" s="9" t="s">
        <v>97</v>
      </c>
    </row>
    <row r="29" spans="2:31" ht="15" x14ac:dyDescent="0.25">
      <c r="B29" s="7" t="s">
        <v>55</v>
      </c>
      <c r="C29" s="21">
        <v>477</v>
      </c>
      <c r="D29" s="17">
        <v>396.3</v>
      </c>
      <c r="E29" s="17">
        <v>363.8</v>
      </c>
      <c r="F29" s="17">
        <v>385.8</v>
      </c>
      <c r="G29" s="17">
        <v>397.3</v>
      </c>
      <c r="H29" s="17">
        <v>412.1</v>
      </c>
      <c r="I29" s="17">
        <v>435.7</v>
      </c>
      <c r="J29" s="21">
        <v>479</v>
      </c>
      <c r="K29" s="17">
        <v>502.9</v>
      </c>
      <c r="L29" s="17">
        <v>537.6</v>
      </c>
      <c r="M29" s="17">
        <v>555.9</v>
      </c>
      <c r="N29" s="17">
        <v>598.1</v>
      </c>
      <c r="O29" s="17">
        <v>643.29999999999995</v>
      </c>
      <c r="P29" s="17">
        <v>672.1</v>
      </c>
      <c r="Q29" s="17">
        <v>619.20000000000005</v>
      </c>
      <c r="R29" s="21">
        <v>631</v>
      </c>
      <c r="S29" s="17">
        <v>646.20000000000005</v>
      </c>
      <c r="T29" s="17">
        <v>651.20000000000005</v>
      </c>
      <c r="U29" s="17">
        <v>649.6</v>
      </c>
      <c r="V29" s="17">
        <v>667.5</v>
      </c>
      <c r="W29" s="17">
        <v>692.7</v>
      </c>
      <c r="X29" s="17">
        <v>725.2</v>
      </c>
      <c r="Y29" s="17">
        <v>778.8</v>
      </c>
      <c r="Z29" s="17">
        <v>851.7</v>
      </c>
      <c r="AA29" s="17">
        <v>904.8</v>
      </c>
      <c r="AB29" s="17">
        <v>913.7</v>
      </c>
      <c r="AC29" s="17">
        <v>1005.3</v>
      </c>
      <c r="AD29" s="17">
        <v>1096.5999999999999</v>
      </c>
      <c r="AE29" s="10" t="s">
        <v>97</v>
      </c>
    </row>
    <row r="30" spans="2:31" ht="15" x14ac:dyDescent="0.25">
      <c r="B30" s="7" t="s">
        <v>56</v>
      </c>
      <c r="C30" s="16">
        <v>376.5</v>
      </c>
      <c r="D30" s="16">
        <v>438.9</v>
      </c>
      <c r="E30" s="16">
        <v>493.4</v>
      </c>
      <c r="F30" s="16">
        <v>474.1</v>
      </c>
      <c r="G30" s="16">
        <v>423.1</v>
      </c>
      <c r="H30" s="16">
        <v>530.20000000000005</v>
      </c>
      <c r="I30" s="16">
        <v>556.1</v>
      </c>
      <c r="J30" s="16">
        <v>598.29999999999995</v>
      </c>
      <c r="K30" s="16">
        <v>682.5</v>
      </c>
      <c r="L30" s="20">
        <v>699</v>
      </c>
      <c r="M30" s="16">
        <v>749.7</v>
      </c>
      <c r="N30" s="16">
        <v>830.6</v>
      </c>
      <c r="O30" s="16">
        <v>981.7</v>
      </c>
      <c r="P30" s="16">
        <v>1304.3</v>
      </c>
      <c r="Q30" s="16">
        <v>1134.3</v>
      </c>
      <c r="R30" s="16">
        <v>1208.5</v>
      </c>
      <c r="S30" s="16">
        <v>1268.4000000000001</v>
      </c>
      <c r="T30" s="20">
        <v>1353</v>
      </c>
      <c r="U30" s="16">
        <v>1387.5</v>
      </c>
      <c r="V30" s="16">
        <v>1501.6</v>
      </c>
      <c r="W30" s="16">
        <v>1639.6</v>
      </c>
      <c r="X30" s="16">
        <v>1705.5</v>
      </c>
      <c r="Y30" s="16">
        <v>1956.9</v>
      </c>
      <c r="Z30" s="20">
        <v>2225</v>
      </c>
      <c r="AA30" s="16">
        <v>2337.1</v>
      </c>
      <c r="AB30" s="16">
        <v>2267.5</v>
      </c>
      <c r="AC30" s="16">
        <v>2391.1</v>
      </c>
      <c r="AD30" s="16">
        <v>2528.3000000000002</v>
      </c>
      <c r="AE30" s="9" t="s">
        <v>97</v>
      </c>
    </row>
    <row r="31" spans="2:31" ht="15" x14ac:dyDescent="0.25">
      <c r="B31" s="7" t="s">
        <v>57</v>
      </c>
      <c r="C31" s="17">
        <v>2651.8</v>
      </c>
      <c r="D31" s="21">
        <v>2578</v>
      </c>
      <c r="E31" s="17">
        <v>2686.4</v>
      </c>
      <c r="F31" s="17">
        <v>2931.9</v>
      </c>
      <c r="G31" s="21">
        <v>3082</v>
      </c>
      <c r="H31" s="21">
        <v>3076</v>
      </c>
      <c r="I31" s="21">
        <v>3396</v>
      </c>
      <c r="J31" s="21">
        <v>3291</v>
      </c>
      <c r="K31" s="21">
        <v>3126</v>
      </c>
      <c r="L31" s="21">
        <v>3131</v>
      </c>
      <c r="M31" s="21">
        <v>3192</v>
      </c>
      <c r="N31" s="21">
        <v>3494</v>
      </c>
      <c r="O31" s="21">
        <v>3516</v>
      </c>
      <c r="P31" s="21">
        <v>3589</v>
      </c>
      <c r="Q31" s="21">
        <v>3137</v>
      </c>
      <c r="R31" s="21">
        <v>2890</v>
      </c>
      <c r="S31" s="21">
        <v>3078</v>
      </c>
      <c r="T31" s="21">
        <v>3139</v>
      </c>
      <c r="U31" s="21">
        <v>3004</v>
      </c>
      <c r="V31" s="21">
        <v>2918</v>
      </c>
      <c r="W31" s="21">
        <v>2989</v>
      </c>
      <c r="X31" s="21">
        <v>3083</v>
      </c>
      <c r="Y31" s="21">
        <v>2841</v>
      </c>
      <c r="Z31" s="21">
        <v>2809</v>
      </c>
      <c r="AA31" s="21">
        <v>2807</v>
      </c>
      <c r="AB31" s="21">
        <v>2500</v>
      </c>
      <c r="AC31" s="21">
        <v>2942</v>
      </c>
      <c r="AD31" s="21">
        <v>3201</v>
      </c>
      <c r="AE31" s="10" t="s">
        <v>97</v>
      </c>
    </row>
    <row r="32" spans="2:31" ht="15" x14ac:dyDescent="0.25">
      <c r="B32" s="7" t="s">
        <v>58</v>
      </c>
      <c r="C32" s="16">
        <v>3052.3</v>
      </c>
      <c r="D32" s="16">
        <v>3537.4</v>
      </c>
      <c r="E32" s="16">
        <v>3736.7</v>
      </c>
      <c r="F32" s="16">
        <v>2601.8000000000002</v>
      </c>
      <c r="G32" s="16">
        <v>2699.1</v>
      </c>
      <c r="H32" s="16">
        <v>3461.4</v>
      </c>
      <c r="I32" s="16">
        <v>3544.9</v>
      </c>
      <c r="J32" s="20">
        <v>3725</v>
      </c>
      <c r="K32" s="16">
        <v>3832.9</v>
      </c>
      <c r="L32" s="16">
        <v>4080.8</v>
      </c>
      <c r="M32" s="16">
        <v>3973.3</v>
      </c>
      <c r="N32" s="16">
        <v>3771.2</v>
      </c>
      <c r="O32" s="16">
        <v>4425.2</v>
      </c>
      <c r="P32" s="16">
        <v>4304.7</v>
      </c>
      <c r="Q32" s="16">
        <v>3668.6</v>
      </c>
      <c r="R32" s="16">
        <v>4010.3</v>
      </c>
      <c r="S32" s="16">
        <v>4554.3999999999996</v>
      </c>
      <c r="T32" s="16">
        <v>4778.2</v>
      </c>
      <c r="U32" s="16">
        <v>4850.8</v>
      </c>
      <c r="V32" s="16">
        <v>4717.8</v>
      </c>
      <c r="W32" s="16">
        <v>4636.8</v>
      </c>
      <c r="X32" s="16">
        <v>4645.8</v>
      </c>
      <c r="Y32" s="16">
        <v>4703.7</v>
      </c>
      <c r="Z32" s="16">
        <v>4870.3</v>
      </c>
      <c r="AA32" s="16">
        <v>4742.2</v>
      </c>
      <c r="AB32" s="16">
        <v>4869.5</v>
      </c>
      <c r="AC32" s="16">
        <v>5378.6</v>
      </c>
      <c r="AD32" s="16">
        <v>5157.7</v>
      </c>
      <c r="AE32" s="9" t="s">
        <v>97</v>
      </c>
    </row>
    <row r="33" spans="2:31" ht="15" x14ac:dyDescent="0.25">
      <c r="B33" s="7" t="s">
        <v>60</v>
      </c>
      <c r="C33" s="16">
        <v>10621.5</v>
      </c>
      <c r="D33" s="20">
        <v>11713</v>
      </c>
      <c r="E33" s="16">
        <v>14759.5</v>
      </c>
      <c r="F33" s="16">
        <v>15698.6</v>
      </c>
      <c r="G33" s="16">
        <v>17278.400000000001</v>
      </c>
      <c r="H33" s="16">
        <v>19339.400000000001</v>
      </c>
      <c r="I33" s="16">
        <v>18920.400000000001</v>
      </c>
      <c r="J33" s="16">
        <v>18701.400000000001</v>
      </c>
      <c r="K33" s="20">
        <v>18256</v>
      </c>
      <c r="L33" s="16">
        <v>19506.099999999999</v>
      </c>
      <c r="M33" s="16">
        <v>20394.900000000001</v>
      </c>
      <c r="N33" s="16">
        <v>21696.3</v>
      </c>
      <c r="O33" s="16">
        <v>22002.2</v>
      </c>
      <c r="P33" s="20">
        <v>18010</v>
      </c>
      <c r="Q33" s="16">
        <v>15353.4</v>
      </c>
      <c r="R33" s="16">
        <v>16897.099999999999</v>
      </c>
      <c r="S33" s="16">
        <v>16353.6</v>
      </c>
      <c r="T33" s="16">
        <v>18882.2</v>
      </c>
      <c r="U33" s="16">
        <v>18510.2</v>
      </c>
      <c r="V33" s="16">
        <v>18648.599999999999</v>
      </c>
      <c r="W33" s="16">
        <v>20103.599999999999</v>
      </c>
      <c r="X33" s="16">
        <v>18146.900000000001</v>
      </c>
      <c r="Y33" s="20">
        <v>18122</v>
      </c>
      <c r="Z33" s="16">
        <v>18800.5</v>
      </c>
      <c r="AA33" s="16">
        <v>20869.900000000001</v>
      </c>
      <c r="AB33" s="9" t="s">
        <v>97</v>
      </c>
      <c r="AC33" s="9" t="s">
        <v>97</v>
      </c>
      <c r="AD33" s="9" t="s">
        <v>97</v>
      </c>
      <c r="AE33" s="9" t="s">
        <v>97</v>
      </c>
    </row>
    <row r="35" spans="2:31" ht="15" x14ac:dyDescent="0.25">
      <c r="B35" s="5" t="s">
        <v>94</v>
      </c>
      <c r="C35" s="39" t="s">
        <v>62</v>
      </c>
      <c r="D35" s="39" t="s">
        <v>63</v>
      </c>
      <c r="E35" s="39" t="s">
        <v>64</v>
      </c>
      <c r="F35" s="39" t="s">
        <v>65</v>
      </c>
      <c r="G35" s="39" t="s">
        <v>66</v>
      </c>
      <c r="H35" s="39" t="s">
        <v>67</v>
      </c>
      <c r="I35" s="39" t="s">
        <v>68</v>
      </c>
      <c r="J35" s="39" t="s">
        <v>69</v>
      </c>
      <c r="K35" s="39" t="s">
        <v>70</v>
      </c>
      <c r="L35" s="39" t="s">
        <v>71</v>
      </c>
      <c r="M35" s="39" t="s">
        <v>72</v>
      </c>
      <c r="N35" s="39" t="s">
        <v>73</v>
      </c>
      <c r="O35" s="39" t="s">
        <v>74</v>
      </c>
      <c r="P35" s="39" t="s">
        <v>75</v>
      </c>
      <c r="Q35" s="39" t="s">
        <v>76</v>
      </c>
      <c r="R35" s="39" t="s">
        <v>77</v>
      </c>
      <c r="S35" s="39" t="s">
        <v>78</v>
      </c>
      <c r="T35" s="39" t="s">
        <v>79</v>
      </c>
      <c r="U35" s="39" t="s">
        <v>80</v>
      </c>
      <c r="V35" s="39" t="s">
        <v>81</v>
      </c>
      <c r="W35" s="39" t="s">
        <v>82</v>
      </c>
      <c r="X35" s="39" t="s">
        <v>83</v>
      </c>
      <c r="Y35" s="39" t="s">
        <v>84</v>
      </c>
      <c r="Z35" s="39" t="s">
        <v>85</v>
      </c>
      <c r="AA35" s="39" t="s">
        <v>86</v>
      </c>
      <c r="AB35" s="39" t="s">
        <v>87</v>
      </c>
      <c r="AC35" s="39" t="s">
        <v>88</v>
      </c>
      <c r="AD35" s="39" t="s">
        <v>89</v>
      </c>
    </row>
    <row r="36" spans="2:31" ht="11.45" customHeight="1" x14ac:dyDescent="0.25">
      <c r="B36" s="7" t="s">
        <v>37</v>
      </c>
      <c r="C36" s="31">
        <f>C11/salaires!B12</f>
        <v>0.27632021545484259</v>
      </c>
      <c r="D36" s="31">
        <f>D11/salaires!C12</f>
        <v>0.27874913810874402</v>
      </c>
      <c r="E36" s="31">
        <f>E11/salaires!D12</f>
        <v>0.28465482869685499</v>
      </c>
      <c r="F36" s="31">
        <f>F11/salaires!E12</f>
        <v>0.27947825192067272</v>
      </c>
      <c r="G36" s="31">
        <f>G11/salaires!F12</f>
        <v>0.28222321841595666</v>
      </c>
      <c r="H36" s="31">
        <f>H11/salaires!G12</f>
        <v>0.28353819255652146</v>
      </c>
      <c r="I36" s="31">
        <f>I11/salaires!H12</f>
        <v>0.27818976643285359</v>
      </c>
      <c r="J36" s="31">
        <f>J11/salaires!I12</f>
        <v>0.27681062684693192</v>
      </c>
      <c r="K36" s="31">
        <f>K11/salaires!J12</f>
        <v>0.27786827414566823</v>
      </c>
      <c r="L36" s="31">
        <f>L11/salaires!K12</f>
        <v>0.27705616426253615</v>
      </c>
      <c r="M36" s="31">
        <f>M11/salaires!L12</f>
        <v>0.27458103949143381</v>
      </c>
      <c r="N36" s="31">
        <f>N11/salaires!M12</f>
        <v>0.27736979681850338</v>
      </c>
      <c r="O36" s="31">
        <f>O11/salaires!N12</f>
        <v>0.27313281473688122</v>
      </c>
      <c r="P36" s="31">
        <f>P11/salaires!O12</f>
        <v>0.26968447778059595</v>
      </c>
      <c r="Q36" s="31">
        <f>Q11/salaires!P12</f>
        <v>0.27677754834807067</v>
      </c>
      <c r="R36" s="31">
        <f>R11/salaires!Q12</f>
        <v>0.27181651520760702</v>
      </c>
      <c r="S36" s="31">
        <f>S11/salaires!R12</f>
        <v>0.26350261333585279</v>
      </c>
      <c r="T36" s="31">
        <f>T11/salaires!S12</f>
        <v>0.25896240373865381</v>
      </c>
      <c r="U36" s="31">
        <f>U11/salaires!T12</f>
        <v>0.26049540490048612</v>
      </c>
      <c r="V36" s="31">
        <f>V11/salaires!U12</f>
        <v>0.26121928862169946</v>
      </c>
      <c r="W36" s="31">
        <f>W11/salaires!V12</f>
        <v>0.25659281510465348</v>
      </c>
      <c r="X36" s="31">
        <f>X11/salaires!W12</f>
        <v>0.25581376561177416</v>
      </c>
      <c r="Y36" s="31">
        <f>Y11/salaires!X12</f>
        <v>0.2538718932415448</v>
      </c>
      <c r="Z36" s="31">
        <f>Z11/salaires!Y12</f>
        <v>0.25009025936119311</v>
      </c>
      <c r="AA36" s="31">
        <f>AA11/salaires!Z12</f>
        <v>0.24862311450005786</v>
      </c>
      <c r="AB36" s="31">
        <f>AB11/salaires!AA12</f>
        <v>0.25421172574897588</v>
      </c>
      <c r="AC36" s="31">
        <f>AC11/salaires!AB12</f>
        <v>0.25114679626271402</v>
      </c>
      <c r="AD36" s="31">
        <f>AD11/salaires!AC12</f>
        <v>0.24653710180949628</v>
      </c>
    </row>
    <row r="37" spans="2:31" ht="11.45" customHeight="1" x14ac:dyDescent="0.25">
      <c r="B37" s="7" t="s">
        <v>39</v>
      </c>
      <c r="C37" s="31">
        <f>C13/salaires!B14</f>
        <v>0.28633036955303287</v>
      </c>
      <c r="D37" s="31">
        <f>D13/salaires!C14</f>
        <v>0.28965206844444547</v>
      </c>
      <c r="E37" s="31">
        <f>E13/salaires!D14</f>
        <v>0.29653646161813291</v>
      </c>
      <c r="F37" s="31">
        <f>F13/salaires!E14</f>
        <v>0.29272923065259027</v>
      </c>
      <c r="G37" s="31">
        <f>G13/salaires!F14</f>
        <v>0.29551872300706572</v>
      </c>
      <c r="H37" s="31">
        <f>H13/salaires!G14</f>
        <v>0.2961052009351352</v>
      </c>
      <c r="I37" s="31">
        <f>I13/salaires!H14</f>
        <v>0.29053823734130391</v>
      </c>
      <c r="J37" s="31">
        <f>J13/salaires!I14</f>
        <v>0.2884448256859144</v>
      </c>
      <c r="K37" s="31">
        <f>K13/salaires!J14</f>
        <v>0.28884618838715798</v>
      </c>
      <c r="L37" s="31">
        <f>L13/salaires!K14</f>
        <v>0.28773715506657865</v>
      </c>
      <c r="M37" s="31">
        <f>M13/salaires!L14</f>
        <v>0.28562489390336032</v>
      </c>
      <c r="N37" s="31">
        <f>N13/salaires!M14</f>
        <v>0.28977259248249454</v>
      </c>
      <c r="O37" s="31">
        <f>O13/salaires!N14</f>
        <v>0.28483911228721087</v>
      </c>
      <c r="P37" s="31">
        <f>P13/salaires!O14</f>
        <v>0.28275361600483745</v>
      </c>
      <c r="Q37" s="31">
        <f>Q13/salaires!P14</f>
        <v>0.28937237733707943</v>
      </c>
      <c r="R37" s="31">
        <f>R13/salaires!Q14</f>
        <v>0.28410626186318699</v>
      </c>
      <c r="S37" s="31">
        <f>S13/salaires!R14</f>
        <v>0.27515425601150817</v>
      </c>
      <c r="T37" s="31">
        <f>T13/salaires!S14</f>
        <v>0.26929782263069846</v>
      </c>
      <c r="U37" s="31">
        <f>U13/salaires!T14</f>
        <v>0.27122574529418053</v>
      </c>
      <c r="V37" s="31">
        <f>V13/salaires!U14</f>
        <v>0.27242194163013356</v>
      </c>
      <c r="W37" s="31">
        <f>W13/salaires!V14</f>
        <v>0.26713447950892166</v>
      </c>
      <c r="X37" s="31">
        <f>X13/salaires!W14</f>
        <v>0.26626899056555842</v>
      </c>
      <c r="Y37" s="31">
        <f>Y13/salaires!X14</f>
        <v>0.2652045999300936</v>
      </c>
      <c r="Z37" s="31">
        <f>Z13/salaires!Y14</f>
        <v>0.26355871838135786</v>
      </c>
      <c r="AA37" s="31">
        <f>AA13/salaires!Z14</f>
        <v>0.26261795796600729</v>
      </c>
      <c r="AB37" s="31">
        <f>AB13/salaires!AA14</f>
        <v>0.26909137831332214</v>
      </c>
      <c r="AC37" s="31">
        <f>AC13/salaires!AB14</f>
        <v>0.26629814671545071</v>
      </c>
      <c r="AD37" s="31">
        <f>AD13/salaires!AC14</f>
        <v>0.26233095930276257</v>
      </c>
    </row>
    <row r="38" spans="2:31" ht="11.45" customHeight="1" x14ac:dyDescent="0.25">
      <c r="B38" s="7" t="s">
        <v>40</v>
      </c>
      <c r="C38" s="31">
        <f>C14/salaires!B15</f>
        <v>0.35513816584120561</v>
      </c>
      <c r="D38" s="31">
        <f>D14/salaires!C15</f>
        <v>0.36145726786374133</v>
      </c>
      <c r="E38" s="31">
        <f>E14/salaires!D15</f>
        <v>0.37521286350537075</v>
      </c>
      <c r="F38" s="31">
        <f>F14/salaires!E15</f>
        <v>0.36942014416187197</v>
      </c>
      <c r="G38" s="31">
        <f>G14/salaires!F15</f>
        <v>0.36258118432388092</v>
      </c>
      <c r="H38" s="31">
        <f>H14/salaires!G15</f>
        <v>0.35815556581244601</v>
      </c>
      <c r="I38" s="31">
        <f>I14/salaires!H15</f>
        <v>0.36271770445760282</v>
      </c>
      <c r="J38" s="31">
        <f>J14/salaires!I15</f>
        <v>0.37893689320388352</v>
      </c>
      <c r="K38" s="31">
        <f>K14/salaires!J15</f>
        <v>0.37522387331332502</v>
      </c>
      <c r="L38" s="31">
        <f>L14/salaires!K15</f>
        <v>0.3756705478990302</v>
      </c>
      <c r="M38" s="31">
        <f>M14/salaires!L15</f>
        <v>0.38277618208587771</v>
      </c>
      <c r="N38" s="31">
        <f>N14/salaires!M15</f>
        <v>0.37907418258525727</v>
      </c>
      <c r="O38" s="31">
        <f>O14/salaires!N15</f>
        <v>0.39951922417772257</v>
      </c>
      <c r="P38" s="31">
        <f>P14/salaires!O15</f>
        <v>0.39149235272659333</v>
      </c>
      <c r="Q38" s="31">
        <f>Q14/salaires!P15</f>
        <v>0.398236914600551</v>
      </c>
      <c r="R38" s="31">
        <f>R14/salaires!Q15</f>
        <v>0.38325955696262526</v>
      </c>
      <c r="S38" s="31">
        <f>S14/salaires!R15</f>
        <v>0.36725601927971346</v>
      </c>
      <c r="T38" s="31">
        <f>T14/salaires!S15</f>
        <v>0.36241637254385506</v>
      </c>
      <c r="U38" s="31">
        <f>U14/salaires!T15</f>
        <v>0.36872507521164205</v>
      </c>
      <c r="V38" s="31">
        <f>V14/salaires!U15</f>
        <v>0.37220049457198479</v>
      </c>
      <c r="W38" s="31">
        <f>W14/salaires!V15</f>
        <v>0.36157596931269137</v>
      </c>
      <c r="X38" s="31">
        <f>X14/salaires!W15</f>
        <v>0.33467882095310925</v>
      </c>
      <c r="Y38" s="31">
        <f>Y14/salaires!X15</f>
        <v>0.33883690064177951</v>
      </c>
      <c r="Z38" s="31">
        <f>Z14/salaires!Y15</f>
        <v>0.32601497235149418</v>
      </c>
      <c r="AA38" s="31">
        <f>AA14/salaires!Z15</f>
        <v>0.32202104165267442</v>
      </c>
      <c r="AB38" s="31">
        <f>AB14/salaires!AA15</f>
        <v>0.33038482582527812</v>
      </c>
      <c r="AC38" s="31">
        <f>AC14/salaires!AB15</f>
        <v>0.32911958744274944</v>
      </c>
      <c r="AD38" s="31">
        <f>AD14/salaires!AC15</f>
        <v>0.32074334213422145</v>
      </c>
    </row>
    <row r="39" spans="2:31" ht="11.45" customHeight="1" x14ac:dyDescent="0.25">
      <c r="B39" s="7" t="s">
        <v>42</v>
      </c>
      <c r="C39" s="31">
        <f>C16/salaires!B17</f>
        <v>0.30724257574515745</v>
      </c>
      <c r="D39" s="31">
        <f>D16/salaires!C17</f>
        <v>0.30271674617572625</v>
      </c>
      <c r="E39" s="31">
        <f>E16/salaires!D17</f>
        <v>0.30739275301957514</v>
      </c>
      <c r="F39" s="31">
        <f>F16/salaires!E17</f>
        <v>0.31232531590756996</v>
      </c>
      <c r="G39" s="31">
        <f>G16/salaires!F17</f>
        <v>0.31821964238598771</v>
      </c>
      <c r="H39" s="31">
        <f>H16/salaires!G17</f>
        <v>0.32316227461858527</v>
      </c>
      <c r="I39" s="31">
        <f>I16/salaires!H17</f>
        <v>0.31415331448319195</v>
      </c>
      <c r="J39" s="31">
        <f>J16/salaires!I17</f>
        <v>0.31811599106719901</v>
      </c>
      <c r="K39" s="31">
        <f>K16/salaires!J17</f>
        <v>0.32226939930867421</v>
      </c>
      <c r="L39" s="31">
        <f>L16/salaires!K17</f>
        <v>0.32166551143677596</v>
      </c>
      <c r="M39" s="31">
        <f>M16/salaires!L17</f>
        <v>0.31837019540476702</v>
      </c>
      <c r="N39" s="31">
        <f>N16/salaires!M17</f>
        <v>0.3193426330712843</v>
      </c>
      <c r="O39" s="31">
        <f>O16/salaires!N17</f>
        <v>0.32506513013297578</v>
      </c>
      <c r="P39" s="31">
        <f>P16/salaires!O17</f>
        <v>0.31025019831485973</v>
      </c>
      <c r="Q39" s="31">
        <f>Q16/salaires!P17</f>
        <v>0.30606236001711251</v>
      </c>
      <c r="R39" s="31">
        <f>R16/salaires!Q17</f>
        <v>0.31442953555530739</v>
      </c>
      <c r="S39" s="31">
        <f>S16/salaires!R17</f>
        <v>0.30781131939697048</v>
      </c>
      <c r="T39" s="31">
        <f>T16/salaires!S17</f>
        <v>0.3102541441227824</v>
      </c>
      <c r="U39" s="31">
        <f>U16/salaires!T17</f>
        <v>0.31386818128032185</v>
      </c>
      <c r="V39" s="31">
        <f>V16/salaires!U17</f>
        <v>0.31246129857727972</v>
      </c>
      <c r="W39" s="31">
        <f>W16/salaires!V17</f>
        <v>0.31460612125185466</v>
      </c>
      <c r="X39" s="31">
        <f>X16/salaires!W17</f>
        <v>0.31856990053097123</v>
      </c>
      <c r="Y39" s="31">
        <f>Y16/salaires!X17</f>
        <v>0.31076597286707586</v>
      </c>
      <c r="Z39" s="31">
        <f>Z16/salaires!Y17</f>
        <v>0.31447138036825473</v>
      </c>
      <c r="AA39" s="31">
        <f>AA16/salaires!Z17</f>
        <v>0.31413830085314837</v>
      </c>
      <c r="AB39" s="31">
        <f>AB16/salaires!AA17</f>
        <v>0.33622091011106331</v>
      </c>
      <c r="AC39" s="31">
        <f>AC16/salaires!AB17</f>
        <v>0.3310210690709105</v>
      </c>
      <c r="AD39" s="31">
        <f>AD16/salaires!AC17</f>
        <v>0.31649547080605006</v>
      </c>
    </row>
    <row r="40" spans="2:31" ht="11.45" customHeight="1" x14ac:dyDescent="0.25">
      <c r="B40" s="7" t="s">
        <v>43</v>
      </c>
      <c r="C40" s="31">
        <f>C17/salaires!B18</f>
        <v>2.99765844158855E-2</v>
      </c>
      <c r="D40" s="31">
        <f>D17/salaires!C18</f>
        <v>3.1804582465442148E-2</v>
      </c>
      <c r="E40" s="31">
        <f>E17/salaires!D18</f>
        <v>3.7413470637765178E-2</v>
      </c>
      <c r="F40" s="31">
        <f>F17/salaires!E18</f>
        <v>4.2176162807504407E-2</v>
      </c>
      <c r="G40" s="31">
        <f>G17/salaires!F18</f>
        <v>4.2876133270500855E-2</v>
      </c>
      <c r="H40" s="31">
        <f>H17/salaires!G18</f>
        <v>5.3951935634816983E-2</v>
      </c>
      <c r="I40" s="31">
        <f>I17/salaires!H18</f>
        <v>5.5195689580717383E-2</v>
      </c>
      <c r="J40" s="31">
        <f>J17/salaires!I18</f>
        <v>6.0474276952360809E-2</v>
      </c>
      <c r="K40" s="31">
        <f>K17/salaires!J18</f>
        <v>6.4844280521417247E-2</v>
      </c>
      <c r="L40" s="31">
        <f>L17/salaires!K18</f>
        <v>7.045507976490345E-2</v>
      </c>
      <c r="M40" s="31">
        <f>M17/salaires!L18</f>
        <v>6.9335854716181408E-2</v>
      </c>
      <c r="N40" s="31">
        <f>N17/salaires!M18</f>
        <v>6.970399328032538E-2</v>
      </c>
      <c r="O40" s="31">
        <f>O17/salaires!N18</f>
        <v>6.5811970833798472E-2</v>
      </c>
      <c r="P40" s="31">
        <f>P17/salaires!O18</f>
        <v>7.1451061661676543E-2</v>
      </c>
      <c r="Q40" s="31">
        <f>Q17/salaires!P18</f>
        <v>6.5494127829476473E-2</v>
      </c>
      <c r="R40" s="31">
        <f>R17/salaires!Q18</f>
        <v>6.5010074756663455E-2</v>
      </c>
      <c r="S40" s="31">
        <f>S17/salaires!R18</f>
        <v>6.1444324048696541E-2</v>
      </c>
      <c r="T40" s="31">
        <f>T17/salaires!S18</f>
        <v>5.7011392123885375E-2</v>
      </c>
      <c r="U40" s="31">
        <f>U17/salaires!T18</f>
        <v>4.5876418663303914E-2</v>
      </c>
      <c r="V40" s="31">
        <f>V17/salaires!U18</f>
        <v>3.2152960804700537E-2</v>
      </c>
      <c r="W40" s="31">
        <f>W17/salaires!V18</f>
        <v>3.6827927013211102E-2</v>
      </c>
      <c r="X40" s="31">
        <f>X17/salaires!W18</f>
        <v>4.453506036619493E-2</v>
      </c>
      <c r="Y40" s="31">
        <f>Y17/salaires!X18</f>
        <v>4.1170552662708811E-2</v>
      </c>
      <c r="Z40" s="31">
        <f>Z17/salaires!Y18</f>
        <v>4.1821636809536961E-2</v>
      </c>
      <c r="AA40" s="31">
        <f>AA17/salaires!Z18</f>
        <v>4.6931613786096754E-2</v>
      </c>
      <c r="AB40" s="31">
        <f>AB17/salaires!AA18</f>
        <v>5.514005220928557E-2</v>
      </c>
      <c r="AC40" s="31">
        <f>AC17/salaires!AB18</f>
        <v>5.1810545986918706E-2</v>
      </c>
      <c r="AD40" s="31">
        <f>AD17/salaires!AC18</f>
        <v>4.4795705063862316E-2</v>
      </c>
    </row>
    <row r="41" spans="2:31" ht="11.45" customHeight="1" x14ac:dyDescent="0.25">
      <c r="B41" s="7" t="s">
        <v>44</v>
      </c>
      <c r="C41" s="31">
        <f>C18/salaires!B19</f>
        <v>0.22466675114699403</v>
      </c>
      <c r="D41" s="31">
        <f>D18/salaires!C19</f>
        <v>0.21973408255919907</v>
      </c>
      <c r="E41" s="31">
        <f>E18/salaires!D19</f>
        <v>0.22652817094329283</v>
      </c>
      <c r="F41" s="31">
        <f>F18/salaires!E19</f>
        <v>0.22771287528297399</v>
      </c>
      <c r="G41" s="31">
        <f>G18/salaires!F19</f>
        <v>0.23891763663143076</v>
      </c>
      <c r="H41" s="31">
        <f>H18/salaires!G19</f>
        <v>0.24726453236778398</v>
      </c>
      <c r="I41" s="31">
        <f>I18/salaires!H19</f>
        <v>0.23753861704122139</v>
      </c>
      <c r="J41" s="31">
        <f>J18/salaires!I19</f>
        <v>0.23063813051030777</v>
      </c>
      <c r="K41" s="31">
        <f>K18/salaires!J19</f>
        <v>0.23252947701409146</v>
      </c>
      <c r="L41" s="31">
        <f>L18/salaires!K19</f>
        <v>0.22498427711483016</v>
      </c>
      <c r="M41" s="31">
        <f>M18/salaires!L19</f>
        <v>0.22200742154541805</v>
      </c>
      <c r="N41" s="31">
        <f>N18/salaires!M19</f>
        <v>0.23370300243440628</v>
      </c>
      <c r="O41" s="31">
        <f>O18/salaires!N19</f>
        <v>0.225114943418425</v>
      </c>
      <c r="P41" s="31">
        <f>P18/salaires!O19</f>
        <v>0.21925185149544574</v>
      </c>
      <c r="Q41" s="31">
        <f>Q18/salaires!P19</f>
        <v>0.22485086101465632</v>
      </c>
      <c r="R41" s="31">
        <f>R18/salaires!Q19</f>
        <v>0.2268170330383526</v>
      </c>
      <c r="S41" s="31">
        <f>S18/salaires!R19</f>
        <v>0.20983068540948677</v>
      </c>
      <c r="T41" s="31">
        <f>T18/salaires!S19</f>
        <v>0.19745512772261645</v>
      </c>
      <c r="U41" s="31">
        <f>U18/salaires!T19</f>
        <v>0.20327098162555868</v>
      </c>
      <c r="V41" s="31">
        <f>V18/salaires!U19</f>
        <v>0.20358634964034292</v>
      </c>
      <c r="W41" s="31">
        <f>W18/salaires!V19</f>
        <v>0.2016686059465749</v>
      </c>
      <c r="X41" s="31">
        <f>X18/salaires!W19</f>
        <v>0.20468976777939041</v>
      </c>
      <c r="Y41" s="31">
        <f>Y18/salaires!X19</f>
        <v>0.20357533961028856</v>
      </c>
      <c r="Z41" s="31">
        <f>Z18/salaires!Y19</f>
        <v>0.1985042446350965</v>
      </c>
      <c r="AA41" s="31">
        <f>AA18/salaires!Z19</f>
        <v>0.20778166426780637</v>
      </c>
      <c r="AB41" s="31">
        <f>AB18/salaires!AA19</f>
        <v>0.21961307811171837</v>
      </c>
      <c r="AC41" s="31">
        <f>AC18/salaires!AB19</f>
        <v>0.2110696857755279</v>
      </c>
      <c r="AD41" s="31">
        <f>AD18/salaires!AC19</f>
        <v>0.20906418260496151</v>
      </c>
    </row>
    <row r="42" spans="2:31" ht="11.45" customHeight="1" x14ac:dyDescent="0.25">
      <c r="B42" s="7" t="s">
        <v>45</v>
      </c>
      <c r="C42" s="31">
        <f>C19/salaires!B20</f>
        <v>0.25140948005846731</v>
      </c>
      <c r="D42" s="31">
        <f>D19/salaires!C20</f>
        <v>0.27134485087470861</v>
      </c>
      <c r="E42" s="31">
        <f>E19/salaires!D20</f>
        <v>0.28752642706131076</v>
      </c>
      <c r="F42" s="31">
        <f>F19/salaires!E20</f>
        <v>0.27813167975280945</v>
      </c>
      <c r="G42" s="31">
        <f>G19/salaires!F20</f>
        <v>0.27453488139725424</v>
      </c>
      <c r="H42" s="31">
        <f>H19/salaires!G20</f>
        <v>0.21833231025128211</v>
      </c>
      <c r="I42" s="31">
        <f>I19/salaires!H20</f>
        <v>0.23510844933635483</v>
      </c>
      <c r="J42" s="31">
        <f>J19/salaires!I20</f>
        <v>0.24984393671856886</v>
      </c>
      <c r="K42" s="31">
        <f>K19/salaires!J20</f>
        <v>0.24952413324269204</v>
      </c>
      <c r="L42" s="31">
        <f>L19/salaires!K20</f>
        <v>0.24405555461801984</v>
      </c>
      <c r="M42" s="31">
        <f>M19/salaires!L20</f>
        <v>0.2474245144178675</v>
      </c>
      <c r="N42" s="31">
        <f>N19/salaires!M20</f>
        <v>0.24390568015710132</v>
      </c>
      <c r="O42" s="31">
        <f>O19/salaires!N20</f>
        <v>0.25517443238044796</v>
      </c>
      <c r="P42" s="31">
        <f>P19/salaires!O20</f>
        <v>0.26193765889245052</v>
      </c>
      <c r="Q42" s="31">
        <f>Q19/salaires!P20</f>
        <v>0.20891014005905778</v>
      </c>
      <c r="R42" s="31">
        <f>R19/salaires!Q20</f>
        <v>0.26181037567084081</v>
      </c>
      <c r="S42" s="31">
        <f>S19/salaires!R20</f>
        <v>0.23472228776367327</v>
      </c>
      <c r="T42" s="31">
        <f>T19/salaires!S20</f>
        <v>0.23770593555480682</v>
      </c>
      <c r="U42" s="31">
        <f>U19/salaires!T20</f>
        <v>0.23808573481280434</v>
      </c>
      <c r="V42" s="31">
        <f>V19/salaires!U20</f>
        <v>0.23427550223902058</v>
      </c>
      <c r="W42" s="31">
        <f>W19/salaires!V20</f>
        <v>0.20870353954936199</v>
      </c>
      <c r="X42" s="31">
        <f>X19/salaires!W20</f>
        <v>0.20842264031118521</v>
      </c>
      <c r="Y42" s="31">
        <f>Y19/salaires!X20</f>
        <v>0.22647841455180903</v>
      </c>
      <c r="Z42" s="31">
        <f>Z19/salaires!Y20</f>
        <v>0.23928213432030224</v>
      </c>
      <c r="AA42" s="31">
        <f>AA19/salaires!Z20</f>
        <v>0.23982873313976991</v>
      </c>
      <c r="AB42" s="31">
        <f>AB19/salaires!AA20</f>
        <v>0.22980180787154006</v>
      </c>
      <c r="AC42" s="31">
        <f>AC19/salaires!AB20</f>
        <v>0.26074108988071498</v>
      </c>
      <c r="AD42" s="31">
        <f>AD19/salaires!AC20</f>
        <v>0.24736028201333576</v>
      </c>
    </row>
    <row r="43" spans="2:31" ht="11.45" customHeight="1" x14ac:dyDescent="0.25">
      <c r="B43" s="7" t="s">
        <v>46</v>
      </c>
      <c r="C43" s="31">
        <f>C20/salaires!B21</f>
        <v>0.27861058504309089</v>
      </c>
      <c r="D43" s="31">
        <f>D20/salaires!C21</f>
        <v>0.27225056306444606</v>
      </c>
      <c r="E43" s="31">
        <f>E20/salaires!D21</f>
        <v>0.27915848121584858</v>
      </c>
      <c r="F43" s="31">
        <f>F20/salaires!E21</f>
        <v>0.28398968956628939</v>
      </c>
      <c r="G43" s="31">
        <f>G20/salaires!F21</f>
        <v>0.28548671804365611</v>
      </c>
      <c r="H43" s="31">
        <f>H20/salaires!G21</f>
        <v>0.30142252189285862</v>
      </c>
      <c r="I43" s="31">
        <f>I20/salaires!H21</f>
        <v>0.29605792437650846</v>
      </c>
      <c r="J43" s="31">
        <f>J20/salaires!I21</f>
        <v>0.30136774890522217</v>
      </c>
      <c r="K43" s="31">
        <f>K20/salaires!J21</f>
        <v>0.28928836174944406</v>
      </c>
      <c r="L43" s="31">
        <f>L20/salaires!K21</f>
        <v>0.30520191150184217</v>
      </c>
      <c r="M43" s="31">
        <f>M20/salaires!L21</f>
        <v>0.30703038211281763</v>
      </c>
      <c r="N43" s="31">
        <f>N20/salaires!M21</f>
        <v>0.31797666695052373</v>
      </c>
      <c r="O43" s="31">
        <f>O20/salaires!N21</f>
        <v>0.31155721344196852</v>
      </c>
      <c r="P43" s="31">
        <f>P20/salaires!O21</f>
        <v>0.31172195892575039</v>
      </c>
      <c r="Q43" s="31">
        <f>Q20/salaires!P21</f>
        <v>0.33309706849862786</v>
      </c>
      <c r="R43" s="31">
        <f>R20/salaires!Q21</f>
        <v>0.30425447459584298</v>
      </c>
      <c r="S43" s="31">
        <f>S20/salaires!R21</f>
        <v>0.28825943717446117</v>
      </c>
      <c r="T43" s="31">
        <f>T20/salaires!S21</f>
        <v>0.29699688374585659</v>
      </c>
      <c r="U43" s="31">
        <f>U20/salaires!T21</f>
        <v>0.29975093399750935</v>
      </c>
      <c r="V43" s="31">
        <f>V20/salaires!U21</f>
        <v>0.30162540003368704</v>
      </c>
      <c r="W43" s="31">
        <f>W20/salaires!V21</f>
        <v>0.28465989245772932</v>
      </c>
      <c r="X43" s="31">
        <f>X20/salaires!W21</f>
        <v>0.29147955331240311</v>
      </c>
      <c r="Y43" s="31">
        <f>Y20/salaires!X21</f>
        <v>0.29527019307665942</v>
      </c>
      <c r="Z43" s="31">
        <f>Z20/salaires!Y21</f>
        <v>0.30019421067233887</v>
      </c>
      <c r="AA43" s="31">
        <f>AA20/salaires!Z21</f>
        <v>0.3125</v>
      </c>
      <c r="AB43" s="31">
        <f>AB20/salaires!AA21</f>
        <v>0.32862203990303934</v>
      </c>
      <c r="AC43" s="31">
        <f>AC20/salaires!AB21</f>
        <v>0.32450509252617987</v>
      </c>
      <c r="AD43" s="31">
        <f>AD20/salaires!AC21</f>
        <v>0.31014776992526966</v>
      </c>
    </row>
    <row r="44" spans="2:31" s="26" customFormat="1" ht="11.45" customHeight="1" x14ac:dyDescent="0.25">
      <c r="B44" s="24" t="s">
        <v>47</v>
      </c>
      <c r="C44" s="32">
        <f>C21/salaires!B22</f>
        <v>0.37861157750561958</v>
      </c>
      <c r="D44" s="32">
        <f>D21/salaires!C22</f>
        <v>0.37833240953749708</v>
      </c>
      <c r="E44" s="32">
        <f>E21/salaires!D22</f>
        <v>0.37941005656390159</v>
      </c>
      <c r="F44" s="32">
        <f>F21/salaires!E22</f>
        <v>0.37021207841635351</v>
      </c>
      <c r="G44" s="32">
        <f>G21/salaires!F22</f>
        <v>0.36883469148825188</v>
      </c>
      <c r="H44" s="32">
        <f>H21/salaires!G22</f>
        <v>0.35855831594066295</v>
      </c>
      <c r="I44" s="32">
        <f>I21/salaires!H22</f>
        <v>0.35158504591167467</v>
      </c>
      <c r="J44" s="32">
        <f>J21/salaires!I22</f>
        <v>0.35001402342991522</v>
      </c>
      <c r="K44" s="32">
        <f>K21/salaires!J22</f>
        <v>0.35503802281368824</v>
      </c>
      <c r="L44" s="32">
        <f>L21/salaires!K22</f>
        <v>0.35371473169897255</v>
      </c>
      <c r="M44" s="32">
        <f>M21/salaires!L22</f>
        <v>0.35306172030971067</v>
      </c>
      <c r="N44" s="32">
        <f>N21/salaires!M22</f>
        <v>0.35703343056808884</v>
      </c>
      <c r="O44" s="32">
        <f>O21/salaires!N22</f>
        <v>0.35405692372715369</v>
      </c>
      <c r="P44" s="32">
        <f>P21/salaires!O22</f>
        <v>0.35227906505095574</v>
      </c>
      <c r="Q44" s="32">
        <f>Q21/salaires!P22</f>
        <v>0.34940938664645316</v>
      </c>
      <c r="R44" s="32">
        <f>R21/salaires!Q22</f>
        <v>0.35042717145489571</v>
      </c>
      <c r="S44" s="32">
        <f>S21/salaires!R22</f>
        <v>0.36104944291138452</v>
      </c>
      <c r="T44" s="32">
        <f>T21/salaires!S22</f>
        <v>0.36411335866105349</v>
      </c>
      <c r="U44" s="32">
        <f>U21/salaires!T22</f>
        <v>0.36783667621776506</v>
      </c>
      <c r="V44" s="32">
        <f>V21/salaires!U22</f>
        <v>0.37562209349759323</v>
      </c>
      <c r="W44" s="32">
        <f>W21/salaires!V22</f>
        <v>0.37070947444843305</v>
      </c>
      <c r="X44" s="32">
        <f>X21/salaires!W22</f>
        <v>0.36530318766477593</v>
      </c>
      <c r="Y44" s="32">
        <f>Y21/salaires!X22</f>
        <v>0.36326458732829803</v>
      </c>
      <c r="Z44" s="32">
        <f>Z21/salaires!Y22</f>
        <v>0.36626587148903422</v>
      </c>
      <c r="AA44" s="32">
        <f>AA21/salaires!Z22</f>
        <v>0.3268485411563764</v>
      </c>
      <c r="AB44" s="32">
        <f>AB21/salaires!AA22</f>
        <v>0.33010208718306017</v>
      </c>
      <c r="AC44" s="32">
        <f>AC21/salaires!AB22</f>
        <v>0.33285009048959135</v>
      </c>
      <c r="AD44" s="32">
        <f>AD21/salaires!AC22</f>
        <v>0.32348701888001141</v>
      </c>
    </row>
    <row r="45" spans="2:31" ht="11.45" customHeight="1" x14ac:dyDescent="0.25">
      <c r="B45" s="7" t="s">
        <v>48</v>
      </c>
      <c r="C45" s="31">
        <f>C22/salaires!B23</f>
        <v>0.46811239498270302</v>
      </c>
      <c r="D45" s="31">
        <f>D22/salaires!C23</f>
        <v>0.48671594796463108</v>
      </c>
      <c r="E45" s="31">
        <f>E22/salaires!D23</f>
        <v>0.49408976833571516</v>
      </c>
      <c r="F45" s="31">
        <f>F22/salaires!E23</f>
        <v>0.44551818158686624</v>
      </c>
      <c r="G45" s="31">
        <f>G22/salaires!F23</f>
        <v>0.43981384756810965</v>
      </c>
      <c r="H45" s="31">
        <f>H22/salaires!G23</f>
        <v>0.42644763985415129</v>
      </c>
      <c r="I45" s="31">
        <f>I22/salaires!H23</f>
        <v>0.43056262094126946</v>
      </c>
      <c r="J45" s="31">
        <f>J22/salaires!I23</f>
        <v>0.42639705767874231</v>
      </c>
      <c r="K45" s="31">
        <f>K22/salaires!J23</f>
        <v>0.42903583795540801</v>
      </c>
      <c r="L45" s="31">
        <f>L22/salaires!K23</f>
        <v>0.43059387482146061</v>
      </c>
      <c r="M45" s="31">
        <f>M22/salaires!L23</f>
        <v>0.41980769422783143</v>
      </c>
      <c r="N45" s="31">
        <f>N22/salaires!M23</f>
        <v>0.40464308523391535</v>
      </c>
      <c r="O45" s="31">
        <f>O22/salaires!N23</f>
        <v>0.40450786618785084</v>
      </c>
      <c r="P45" s="31">
        <f>P22/salaires!O23</f>
        <v>0.40011982333485174</v>
      </c>
      <c r="Q45" s="31">
        <f>Q22/salaires!P23</f>
        <v>0.4097478155549788</v>
      </c>
      <c r="R45" s="31">
        <f>R22/salaires!Q23</f>
        <v>0.40847452709448007</v>
      </c>
      <c r="S45" s="31">
        <f>S22/salaires!R23</f>
        <v>0.40111669818945339</v>
      </c>
      <c r="T45" s="31">
        <f>T22/salaires!S23</f>
        <v>0.39927720193831689</v>
      </c>
      <c r="U45" s="31">
        <f>U22/salaires!T23</f>
        <v>0.39658150490175276</v>
      </c>
      <c r="V45" s="31">
        <f>V22/salaires!U23</f>
        <v>0.3916278677818274</v>
      </c>
      <c r="W45" s="31">
        <f>W22/salaires!V23</f>
        <v>0.38931560620189143</v>
      </c>
      <c r="X45" s="31">
        <f>X22/salaires!W23</f>
        <v>0.38111817529525333</v>
      </c>
      <c r="Y45" s="31">
        <f>Y22/salaires!X23</f>
        <v>0.37979816776964914</v>
      </c>
      <c r="Z45" s="31">
        <f>Z22/salaires!Y23</f>
        <v>0.38571848419071125</v>
      </c>
      <c r="AA45" s="31">
        <f>AA22/salaires!Z23</f>
        <v>0.38682493765954673</v>
      </c>
      <c r="AB45" s="31">
        <f>AB22/salaires!AA23</f>
        <v>0.38746907503659078</v>
      </c>
      <c r="AC45" s="31">
        <f>AC22/salaires!AB23</f>
        <v>0.38609497058810333</v>
      </c>
      <c r="AD45" s="31">
        <f>AD22/salaires!AC23</f>
        <v>0.38032056063122216</v>
      </c>
    </row>
    <row r="46" spans="2:31" ht="11.45" customHeight="1" x14ac:dyDescent="0.25">
      <c r="B46" s="7" t="s">
        <v>49</v>
      </c>
      <c r="C46" s="31">
        <f>C23/salaires!B24</f>
        <v>0.37018307987597815</v>
      </c>
      <c r="D46" s="31">
        <f>D23/salaires!C24</f>
        <v>0.36408950727963851</v>
      </c>
      <c r="E46" s="31">
        <f>E23/salaires!D24</f>
        <v>0.38612764340888944</v>
      </c>
      <c r="F46" s="31">
        <f>F23/salaires!E24</f>
        <v>0.3889894188007974</v>
      </c>
      <c r="G46" s="31">
        <f>G23/salaires!F24</f>
        <v>0.35590312526806395</v>
      </c>
      <c r="H46" s="31">
        <f>H23/salaires!G24</f>
        <v>0.36123717442778214</v>
      </c>
      <c r="I46" s="31">
        <f>I23/salaires!H24</f>
        <v>0.33027761523958127</v>
      </c>
      <c r="J46" s="31">
        <f>J23/salaires!I24</f>
        <v>0.33268179747988458</v>
      </c>
      <c r="K46" s="31">
        <f>K23/salaires!J24</f>
        <v>0.30939420869436424</v>
      </c>
      <c r="L46" s="31">
        <f>L23/salaires!K24</f>
        <v>0.29345218260579808</v>
      </c>
      <c r="M46" s="31">
        <f>M23/salaires!L24</f>
        <v>0.30137835868334961</v>
      </c>
      <c r="N46" s="31">
        <f>N23/salaires!M24</f>
        <v>0.29484735806018186</v>
      </c>
      <c r="O46" s="31">
        <f>O23/salaires!N24</f>
        <v>0.296759770443981</v>
      </c>
      <c r="P46" s="31">
        <f>P23/salaires!O24</f>
        <v>0.30950381779538716</v>
      </c>
      <c r="Q46" s="31">
        <f>Q23/salaires!P24</f>
        <v>0.27711520449578519</v>
      </c>
      <c r="R46" s="31">
        <f>R23/salaires!Q24</f>
        <v>0.22780436322630082</v>
      </c>
      <c r="S46" s="31">
        <f>S23/salaires!R24</f>
        <v>0.24022010732280133</v>
      </c>
      <c r="T46" s="31">
        <f>T23/salaires!S24</f>
        <v>0.26740213230148602</v>
      </c>
      <c r="U46" s="31">
        <f>U23/salaires!T24</f>
        <v>0.24914280993101168</v>
      </c>
      <c r="V46" s="31">
        <f>V23/salaires!U24</f>
        <v>0.2613156716114059</v>
      </c>
      <c r="W46" s="31">
        <f>W23/salaires!V24</f>
        <v>0.26630770021589389</v>
      </c>
      <c r="X46" s="31">
        <f>X23/salaires!W24</f>
        <v>0.27409119917157343</v>
      </c>
      <c r="Y46" s="31">
        <f>Y23/salaires!X24</f>
        <v>0.22540411828261531</v>
      </c>
      <c r="Z46" s="31">
        <f>Z23/salaires!Y24</f>
        <v>0.19970564061394958</v>
      </c>
      <c r="AA46" s="31">
        <f>AA23/salaires!Z24</f>
        <v>0.18991158994917318</v>
      </c>
      <c r="AB46" s="31">
        <f>AB23/salaires!AA24</f>
        <v>0.15960964517504381</v>
      </c>
      <c r="AC46" s="31">
        <f>AC23/salaires!AB24</f>
        <v>0.14863510817192496</v>
      </c>
      <c r="AD46" s="31">
        <f>AD23/salaires!AC24</f>
        <v>0.1293874517043366</v>
      </c>
    </row>
    <row r="47" spans="2:31" ht="11.45" customHeight="1" x14ac:dyDescent="0.25">
      <c r="B47" s="7" t="s">
        <v>50</v>
      </c>
      <c r="C47" s="31">
        <f>C24/salaires!B25</f>
        <v>0.17638293232536165</v>
      </c>
      <c r="D47" s="31">
        <f>D24/salaires!C25</f>
        <v>0.17897968301070158</v>
      </c>
      <c r="E47" s="31">
        <f>E24/salaires!D25</f>
        <v>0.16428495515896696</v>
      </c>
      <c r="F47" s="31">
        <f>F24/salaires!E25</f>
        <v>0.23529806349911747</v>
      </c>
      <c r="G47" s="31">
        <f>G24/salaires!F25</f>
        <v>0.23869336650748424</v>
      </c>
      <c r="H47" s="31">
        <f>H24/salaires!G25</f>
        <v>0.2568070970467376</v>
      </c>
      <c r="I47" s="31">
        <f>I24/salaires!H25</f>
        <v>0.23542857142857143</v>
      </c>
      <c r="J47" s="31">
        <f>J24/salaires!I25</f>
        <v>0.24956427015250546</v>
      </c>
      <c r="K47" s="31">
        <f>K24/salaires!J25</f>
        <v>0.24819005347982684</v>
      </c>
      <c r="L47" s="31">
        <f>L24/salaires!K25</f>
        <v>0.25663231747423809</v>
      </c>
      <c r="M47" s="31">
        <f>M24/salaires!L25</f>
        <v>0.24952297079113459</v>
      </c>
      <c r="N47" s="31">
        <f>N24/salaires!M25</f>
        <v>0.24194823867721063</v>
      </c>
      <c r="O47" s="31">
        <f>O24/salaires!N25</f>
        <v>0.2407131729271248</v>
      </c>
      <c r="P47" s="31">
        <f>P24/salaires!O25</f>
        <v>0.270803286936106</v>
      </c>
      <c r="Q47" s="31">
        <f>Q24/salaires!P25</f>
        <v>0.31496305418719212</v>
      </c>
      <c r="R47" s="31">
        <f>R24/salaires!Q25</f>
        <v>0.25299380591878873</v>
      </c>
      <c r="S47" s="31">
        <f>S24/salaires!R25</f>
        <v>0.26387004883342374</v>
      </c>
      <c r="T47" s="31">
        <f>T24/salaires!S25</f>
        <v>0.27208980885277956</v>
      </c>
      <c r="U47" s="31">
        <f>U24/salaires!T25</f>
        <v>0.2599294790765751</v>
      </c>
      <c r="V47" s="31">
        <f>V24/salaires!U25</f>
        <v>0.29383273065056564</v>
      </c>
      <c r="W47" s="31">
        <f>W24/salaires!V25</f>
        <v>0.26280174376992649</v>
      </c>
      <c r="X47" s="31">
        <f>X24/salaires!W25</f>
        <v>0.26975502811934038</v>
      </c>
      <c r="Y47" s="31">
        <f>Y24/salaires!X25</f>
        <v>0.26320325003077683</v>
      </c>
      <c r="Z47" s="31">
        <f>Z24/salaires!Y25</f>
        <v>0.26811809433289768</v>
      </c>
      <c r="AA47" s="31">
        <f>AA24/salaires!Z25</f>
        <v>0.27362759327243236</v>
      </c>
      <c r="AB47" s="31">
        <f>AB24/salaires!AA25</f>
        <v>0.28799440950384347</v>
      </c>
      <c r="AC47" s="31">
        <f>AC24/salaires!AB25</f>
        <v>0.27741079646976013</v>
      </c>
      <c r="AD47" s="31">
        <f>AD24/salaires!AC25</f>
        <v>0.28508423292904944</v>
      </c>
    </row>
    <row r="48" spans="2:31" ht="11.45" customHeight="1" x14ac:dyDescent="0.25">
      <c r="B48" s="7" t="s">
        <v>51</v>
      </c>
      <c r="C48" s="31">
        <f>C25/salaires!B26</f>
        <v>0.20945175250050152</v>
      </c>
      <c r="D48" s="31">
        <f>D25/salaires!C26</f>
        <v>0.21550944132657585</v>
      </c>
      <c r="E48" s="31">
        <f>E25/salaires!D26</f>
        <v>0.21790575282802008</v>
      </c>
      <c r="F48" s="31">
        <f>F25/salaires!E26</f>
        <v>0.21256463348332544</v>
      </c>
      <c r="G48" s="31">
        <f>G25/salaires!F26</f>
        <v>0.20983645108370055</v>
      </c>
      <c r="H48" s="31">
        <f>H25/salaires!G26</f>
        <v>0.20840577681844361</v>
      </c>
      <c r="I48" s="31">
        <f>I25/salaires!H26</f>
        <v>0.20568168636838163</v>
      </c>
      <c r="J48" s="31">
        <f>J25/salaires!I26</f>
        <v>0.20199890355501202</v>
      </c>
      <c r="K48" s="31">
        <f>K25/salaires!J26</f>
        <v>0.19510216315098647</v>
      </c>
      <c r="L48" s="31">
        <f>L25/salaires!K26</f>
        <v>0.18810486783186478</v>
      </c>
      <c r="M48" s="31">
        <f>M25/salaires!L26</f>
        <v>0.19090535227090355</v>
      </c>
      <c r="N48" s="31">
        <f>N25/salaires!M26</f>
        <v>0.19040467452192389</v>
      </c>
      <c r="O48" s="31">
        <f>O25/salaires!N26</f>
        <v>0.18856132560338798</v>
      </c>
      <c r="P48" s="31">
        <f>P25/salaires!O26</f>
        <v>0.18218831938663366</v>
      </c>
      <c r="Q48" s="31">
        <f>Q25/salaires!P26</f>
        <v>0.19001782049897398</v>
      </c>
      <c r="R48" s="31">
        <f>R25/salaires!Q26</f>
        <v>0.19159640586392862</v>
      </c>
      <c r="S48" s="31">
        <f>S25/salaires!R26</f>
        <v>0.19151142660012613</v>
      </c>
      <c r="T48" s="31">
        <f>T25/salaires!S26</f>
        <v>0.19051992796492906</v>
      </c>
      <c r="U48" s="31">
        <f>U25/salaires!T26</f>
        <v>0.19515917153712428</v>
      </c>
      <c r="V48" s="31">
        <f>V25/salaires!U26</f>
        <v>0.19771138687030423</v>
      </c>
      <c r="W48" s="31">
        <f>W25/salaires!V26</f>
        <v>0.19507179138202638</v>
      </c>
      <c r="X48" s="31">
        <f>X25/salaires!W26</f>
        <v>0.19357430594942046</v>
      </c>
      <c r="Y48" s="31">
        <f>Y25/salaires!X26</f>
        <v>0.19526037436019311</v>
      </c>
      <c r="Z48" s="31">
        <f>Z25/salaires!Y26</f>
        <v>0.19816293582642819</v>
      </c>
      <c r="AA48" s="31">
        <f>AA25/salaires!Z26</f>
        <v>0.1989739937246145</v>
      </c>
      <c r="AB48" s="31">
        <f>AB25/salaires!AA26</f>
        <v>0.19751412723966447</v>
      </c>
      <c r="AC48" s="31">
        <f>AC25/salaires!AB26</f>
        <v>0.18731250774761374</v>
      </c>
      <c r="AD48" s="31">
        <f>AD25/salaires!AC26</f>
        <v>0.18418944337366183</v>
      </c>
    </row>
    <row r="49" spans="2:30" ht="11.45" customHeight="1" x14ac:dyDescent="0.25">
      <c r="B49" s="7" t="s">
        <v>52</v>
      </c>
      <c r="C49" s="31">
        <f>C26/salaires!B27</f>
        <v>0.18157642340221467</v>
      </c>
      <c r="D49" s="31">
        <f>D26/salaires!C27</f>
        <v>0.19159245323877325</v>
      </c>
      <c r="E49" s="31">
        <f>E26/salaires!D27</f>
        <v>0.1610771959008804</v>
      </c>
      <c r="F49" s="31">
        <f>F26/salaires!E27</f>
        <v>0.18070709004161437</v>
      </c>
      <c r="G49" s="31">
        <f>G26/salaires!F27</f>
        <v>0.17714736126578248</v>
      </c>
      <c r="H49" s="31">
        <f>H26/salaires!G27</f>
        <v>0.17731131217922722</v>
      </c>
      <c r="I49" s="31">
        <f>I26/salaires!H27</f>
        <v>0.17685450691933674</v>
      </c>
      <c r="J49" s="31">
        <f>J26/salaires!I27</f>
        <v>0.16921885812556098</v>
      </c>
      <c r="K49" s="31">
        <f>K26/salaires!J27</f>
        <v>0.17222094713487873</v>
      </c>
      <c r="L49" s="31">
        <f>L26/salaires!K27</f>
        <v>0.17356811566852723</v>
      </c>
      <c r="M49" s="31">
        <f>M26/salaires!L27</f>
        <v>0.17700142290122067</v>
      </c>
      <c r="N49" s="31">
        <f>N26/salaires!M27</f>
        <v>0.1729872952564476</v>
      </c>
      <c r="O49" s="31">
        <f>O26/salaires!N27</f>
        <v>0.17414725140855791</v>
      </c>
      <c r="P49" s="31">
        <f>P26/salaires!O27</f>
        <v>0.15850294062501197</v>
      </c>
      <c r="Q49" s="31">
        <f>Q26/salaires!P27</f>
        <v>0.16670157590265308</v>
      </c>
      <c r="R49" s="31">
        <f>R26/salaires!Q27</f>
        <v>0.16935949596835473</v>
      </c>
      <c r="S49" s="31">
        <f>S26/salaires!R27</f>
        <v>0.16662921535337394</v>
      </c>
      <c r="T49" s="31">
        <f>T26/salaires!S27</f>
        <v>0.18201740886202183</v>
      </c>
      <c r="U49" s="31">
        <f>U26/salaires!T27</f>
        <v>0.17775048254079664</v>
      </c>
      <c r="V49" s="31">
        <f>V26/salaires!U27</f>
        <v>0.18036147447058648</v>
      </c>
      <c r="W49" s="31">
        <f>W26/salaires!V27</f>
        <v>0.18170534458509141</v>
      </c>
      <c r="X49" s="31">
        <f>X26/salaires!W27</f>
        <v>0.18156221918993576</v>
      </c>
      <c r="Y49" s="31">
        <f>Y26/salaires!X27</f>
        <v>0.18086275587305947</v>
      </c>
      <c r="Z49" s="31">
        <f>Z26/salaires!Y27</f>
        <v>0.17505242545863597</v>
      </c>
      <c r="AA49" s="31">
        <f>AA26/salaires!Z27</f>
        <v>0.17289031363715127</v>
      </c>
      <c r="AB49" s="31">
        <f>AB26/salaires!AA27</f>
        <v>0.17212165397283366</v>
      </c>
      <c r="AC49" s="31">
        <f>AC26/salaires!AB27</f>
        <v>0.16821724129611312</v>
      </c>
      <c r="AD49" s="31">
        <f>AD26/salaires!AC27</f>
        <v>0.17145358829951679</v>
      </c>
    </row>
    <row r="50" spans="2:30" ht="11.45" customHeight="1" x14ac:dyDescent="0.25">
      <c r="B50" s="7" t="s">
        <v>53</v>
      </c>
      <c r="C50" s="31">
        <f>C27/salaires!B28</f>
        <v>0.26166956374273964</v>
      </c>
      <c r="D50" s="31">
        <f>D27/salaires!C28</f>
        <v>0.25360896624744983</v>
      </c>
      <c r="E50" s="31">
        <f>E27/salaires!D28</f>
        <v>0.25977008655710176</v>
      </c>
      <c r="F50" s="31">
        <f>F27/salaires!E28</f>
        <v>0.26908812480558941</v>
      </c>
      <c r="G50" s="31">
        <f>G27/salaires!F28</f>
        <v>0.25713674154518623</v>
      </c>
      <c r="H50" s="31">
        <f>H27/salaires!G28</f>
        <v>0.25795821596754726</v>
      </c>
      <c r="I50" s="31">
        <f>I27/salaires!H28</f>
        <v>0.259614377030284</v>
      </c>
      <c r="J50" s="31">
        <f>J27/salaires!I28</f>
        <v>0.2523655378486056</v>
      </c>
      <c r="K50" s="31">
        <f>K27/salaires!J28</f>
        <v>0.23664178242563602</v>
      </c>
      <c r="L50" s="31">
        <f>L27/salaires!K28</f>
        <v>0.23522764476644101</v>
      </c>
      <c r="M50" s="31">
        <f>M27/salaires!L28</f>
        <v>0.24856956461290011</v>
      </c>
      <c r="N50" s="31">
        <f>N27/salaires!M28</f>
        <v>0.25533653141169327</v>
      </c>
      <c r="O50" s="31">
        <f>O27/salaires!N28</f>
        <v>0.24432900965144153</v>
      </c>
      <c r="P50" s="31">
        <f>P27/salaires!O28</f>
        <v>0.25487563667667584</v>
      </c>
      <c r="Q50" s="31">
        <f>Q27/salaires!P28</f>
        <v>0.2442431854740971</v>
      </c>
      <c r="R50" s="31">
        <f>R27/salaires!Q28</f>
        <v>0.25623491113271646</v>
      </c>
      <c r="S50" s="31">
        <f>S27/salaires!R28</f>
        <v>0.26006754138293753</v>
      </c>
      <c r="T50" s="31">
        <f>T27/salaires!S28</f>
        <v>0.2625459845908239</v>
      </c>
      <c r="U50" s="31">
        <f>U27/salaires!T28</f>
        <v>0.26503970107426439</v>
      </c>
      <c r="V50" s="31">
        <f>V27/salaires!U28</f>
        <v>0.25951377779780543</v>
      </c>
      <c r="W50" s="31">
        <f>W27/salaires!V28</f>
        <v>0.26071076332816717</v>
      </c>
      <c r="X50" s="31">
        <f>X27/salaires!W28</f>
        <v>0.25729701414353068</v>
      </c>
      <c r="Y50" s="31">
        <f>Y27/salaires!X28</f>
        <v>0.25665988140543411</v>
      </c>
      <c r="Z50" s="31">
        <f>Z27/salaires!Y28</f>
        <v>0.26973465697309668</v>
      </c>
      <c r="AA50" s="31">
        <f>AA27/salaires!Z28</f>
        <v>0.27839315384203095</v>
      </c>
      <c r="AB50" s="31">
        <f>AB27/salaires!AA28</f>
        <v>0.27776011626322722</v>
      </c>
      <c r="AC50" s="31">
        <f>AC27/salaires!AB28</f>
        <v>0.28240045078888054</v>
      </c>
      <c r="AD50" s="31">
        <f>AD27/salaires!AC28</f>
        <v>0.27313295604064614</v>
      </c>
    </row>
    <row r="51" spans="2:30" ht="11.45" customHeight="1" x14ac:dyDescent="0.25">
      <c r="B51" s="7" t="s">
        <v>55</v>
      </c>
      <c r="C51" s="31">
        <f>C29/salaires!B30</f>
        <v>0.21424721523535753</v>
      </c>
      <c r="D51" s="31">
        <f>D29/salaires!C30</f>
        <v>0.17768910012105993</v>
      </c>
      <c r="E51" s="31">
        <f>E29/salaires!D30</f>
        <v>0.15963141728828434</v>
      </c>
      <c r="F51" s="31">
        <f>F29/salaires!E30</f>
        <v>0.16008298755186723</v>
      </c>
      <c r="G51" s="31">
        <f>G29/salaires!F30</f>
        <v>0.16130734876167277</v>
      </c>
      <c r="H51" s="31">
        <f>H29/salaires!G30</f>
        <v>0.16009479041218291</v>
      </c>
      <c r="I51" s="31">
        <f>I29/salaires!H30</f>
        <v>0.15997796952450891</v>
      </c>
      <c r="J51" s="31">
        <f>J29/salaires!I30</f>
        <v>0.16688151064348675</v>
      </c>
      <c r="K51" s="31">
        <f>K29/salaires!J30</f>
        <v>0.17244453588451117</v>
      </c>
      <c r="L51" s="31">
        <f>L29/salaires!K30</f>
        <v>0.17614101765997184</v>
      </c>
      <c r="M51" s="31">
        <f>M29/salaires!L30</f>
        <v>0.17456429580781913</v>
      </c>
      <c r="N51" s="31">
        <f>N29/salaires!M30</f>
        <v>0.18080411124546555</v>
      </c>
      <c r="O51" s="31">
        <f>O29/salaires!N30</f>
        <v>0.17911736043435889</v>
      </c>
      <c r="P51" s="31">
        <f>P29/salaires!O30</f>
        <v>0.17920755119453924</v>
      </c>
      <c r="Q51" s="31">
        <f>Q29/salaires!P30</f>
        <v>0.18246648003536173</v>
      </c>
      <c r="R51" s="31">
        <f>R29/salaires!Q30</f>
        <v>0.18277140539914263</v>
      </c>
      <c r="S51" s="31">
        <f>S29/salaires!R30</f>
        <v>0.18290404755165582</v>
      </c>
      <c r="T51" s="31">
        <f>T29/salaires!S30</f>
        <v>0.18290593489312698</v>
      </c>
      <c r="U51" s="31">
        <f>U29/salaires!T30</f>
        <v>0.18274911382434031</v>
      </c>
      <c r="V51" s="31">
        <f>V29/salaires!U30</f>
        <v>0.18055179875574789</v>
      </c>
      <c r="W51" s="31">
        <f>W29/salaires!V30</f>
        <v>0.17915427389111602</v>
      </c>
      <c r="X51" s="31">
        <f>X29/salaires!W30</f>
        <v>0.17640476769642424</v>
      </c>
      <c r="Y51" s="31">
        <f>Y29/salaires!X30</f>
        <v>0.17688743526846551</v>
      </c>
      <c r="Z51" s="31">
        <f>Z29/salaires!Y30</f>
        <v>0.17826196157227175</v>
      </c>
      <c r="AA51" s="31">
        <f>AA29/salaires!Z30</f>
        <v>0.17638802245789142</v>
      </c>
      <c r="AB51" s="31">
        <f>AB29/salaires!AA30</f>
        <v>0.17822728514024888</v>
      </c>
      <c r="AC51" s="31">
        <f>AC29/salaires!AB30</f>
        <v>0.17976181961233104</v>
      </c>
      <c r="AD51" s="31">
        <f>AD29/salaires!AC30</f>
        <v>0.17868374313600885</v>
      </c>
    </row>
    <row r="52" spans="2:30" ht="11.45" customHeight="1" x14ac:dyDescent="0.25">
      <c r="B52" s="7" t="s">
        <v>56</v>
      </c>
      <c r="C52" s="31">
        <f>C30/salaires!B31</f>
        <v>0.31657277390061384</v>
      </c>
      <c r="D52" s="31">
        <f>D30/salaires!C31</f>
        <v>0.32682999478740038</v>
      </c>
      <c r="E52" s="31">
        <f>E30/salaires!D31</f>
        <v>0.31955958549222796</v>
      </c>
      <c r="F52" s="31">
        <f>F30/salaires!E31</f>
        <v>0.30214772799694095</v>
      </c>
      <c r="G52" s="31">
        <f>G30/salaires!F31</f>
        <v>0.29345262865862121</v>
      </c>
      <c r="H52" s="31">
        <f>H30/salaires!G31</f>
        <v>0.32195773621569107</v>
      </c>
      <c r="I52" s="31">
        <f>I30/salaires!H31</f>
        <v>0.31324283219737509</v>
      </c>
      <c r="J52" s="31">
        <f>J30/salaires!I31</f>
        <v>0.31746789769712402</v>
      </c>
      <c r="K52" s="31">
        <f>K30/salaires!J31</f>
        <v>0.31562153163152051</v>
      </c>
      <c r="L52" s="31">
        <f>L30/salaires!K31</f>
        <v>0.29465076086498332</v>
      </c>
      <c r="M52" s="31">
        <f>M30/salaires!L31</f>
        <v>0.28574151008118309</v>
      </c>
      <c r="N52" s="31">
        <f>N30/salaires!M31</f>
        <v>0.27351159114857743</v>
      </c>
      <c r="O52" s="31">
        <f>O30/salaires!N31</f>
        <v>0.26622372881355932</v>
      </c>
      <c r="P52" s="31">
        <f>P30/salaires!O31</f>
        <v>0.2991788237452977</v>
      </c>
      <c r="Q52" s="31">
        <f>Q30/salaires!P31</f>
        <v>0.28260002989685584</v>
      </c>
      <c r="R52" s="31">
        <f>R30/salaires!Q31</f>
        <v>0.29453340157441932</v>
      </c>
      <c r="S52" s="31">
        <f>S30/salaires!R31</f>
        <v>0.28434998991189725</v>
      </c>
      <c r="T52" s="31">
        <f>T30/salaires!S31</f>
        <v>0.28982713193239507</v>
      </c>
      <c r="U52" s="31">
        <f>U30/salaires!T31</f>
        <v>0.29211756284475132</v>
      </c>
      <c r="V52" s="31">
        <f>V30/salaires!U31</f>
        <v>0.29897461423593824</v>
      </c>
      <c r="W52" s="31">
        <f>W30/salaires!V31</f>
        <v>0.30366337000407451</v>
      </c>
      <c r="X52" s="31">
        <f>X30/salaires!W31</f>
        <v>0.29376808598594456</v>
      </c>
      <c r="Y52" s="31">
        <f>Y30/salaires!X31</f>
        <v>0.30376740503872962</v>
      </c>
      <c r="Z52" s="31">
        <f>Z30/salaires!Y31</f>
        <v>0.31411912526647184</v>
      </c>
      <c r="AA52" s="31">
        <f>AA30/salaires!Z31</f>
        <v>0.31485847467902517</v>
      </c>
      <c r="AB52" s="31">
        <f>AB30/salaires!AA31</f>
        <v>0.31695554934302489</v>
      </c>
      <c r="AC52" s="31">
        <f>AC30/salaires!AB31</f>
        <v>0.31317206061479219</v>
      </c>
      <c r="AD52" s="31">
        <f>AD30/salaires!AC31</f>
        <v>0.30514018127617459</v>
      </c>
    </row>
    <row r="53" spans="2:30" ht="11.45" customHeight="1" x14ac:dyDescent="0.25">
      <c r="B53" s="7" t="s">
        <v>57</v>
      </c>
      <c r="C53" s="31">
        <f>C31/salaires!B32</f>
        <v>0.2900456101589246</v>
      </c>
      <c r="D53" s="31">
        <f>D31/salaires!C32</f>
        <v>0.27754152895453615</v>
      </c>
      <c r="E53" s="31">
        <f>E31/salaires!D32</f>
        <v>0.27596408686540791</v>
      </c>
      <c r="F53" s="31">
        <f>F31/salaires!E32</f>
        <v>0.28076878878418754</v>
      </c>
      <c r="G53" s="31">
        <f>G31/salaires!F32</f>
        <v>0.2688885011341825</v>
      </c>
      <c r="H53" s="31">
        <f>H31/salaires!G32</f>
        <v>0.24354711005542359</v>
      </c>
      <c r="I53" s="31">
        <f>I31/salaires!H32</f>
        <v>0.26264501160092807</v>
      </c>
      <c r="J53" s="31">
        <f>J31/salaires!I32</f>
        <v>0.25444564713159118</v>
      </c>
      <c r="K53" s="31">
        <f>K31/salaires!J32</f>
        <v>0.24536891679748823</v>
      </c>
      <c r="L53" s="31">
        <f>L31/salaires!K32</f>
        <v>0.23933649289099526</v>
      </c>
      <c r="M53" s="31">
        <f>M31/salaires!L32</f>
        <v>0.23519009725906279</v>
      </c>
      <c r="N53" s="31">
        <f>N31/salaires!M32</f>
        <v>0.245969728968673</v>
      </c>
      <c r="O53" s="31">
        <f>O31/salaires!N32</f>
        <v>0.23396326856534469</v>
      </c>
      <c r="P53" s="31">
        <f>P31/salaires!O32</f>
        <v>0.23495908346972177</v>
      </c>
      <c r="Q53" s="31">
        <f>Q31/salaires!P32</f>
        <v>0.22620421113354486</v>
      </c>
      <c r="R53" s="31">
        <f>R31/salaires!Q32</f>
        <v>0.21214123174043897</v>
      </c>
      <c r="S53" s="31">
        <f>S31/salaires!R32</f>
        <v>0.21826691249468161</v>
      </c>
      <c r="T53" s="31">
        <f>T31/salaires!S32</f>
        <v>0.21857809344753151</v>
      </c>
      <c r="U53" s="31">
        <f>U31/salaires!T32</f>
        <v>0.21560324409674872</v>
      </c>
      <c r="V53" s="31">
        <f>V31/salaires!U32</f>
        <v>0.21123497900680469</v>
      </c>
      <c r="W53" s="31">
        <f>W31/salaires!V32</f>
        <v>0.21486593343397312</v>
      </c>
      <c r="X53" s="31">
        <f>X31/salaires!W32</f>
        <v>0.22199020737327188</v>
      </c>
      <c r="Y53" s="31">
        <f>Y31/salaires!X32</f>
        <v>0.20294306736195442</v>
      </c>
      <c r="Z53" s="31">
        <f>Z31/salaires!Y32</f>
        <v>0.1935372743557944</v>
      </c>
      <c r="AA53" s="31">
        <f>AA31/salaires!Z32</f>
        <v>0.18945734341252699</v>
      </c>
      <c r="AB53" s="31">
        <f>AB31/salaires!AA32</f>
        <v>0.17018379850238258</v>
      </c>
      <c r="AC53" s="31">
        <f>AC31/salaires!AB32</f>
        <v>0.1898676992578251</v>
      </c>
      <c r="AD53" s="31">
        <f>AD31/salaires!AC32</f>
        <v>0.19531393007505035</v>
      </c>
    </row>
    <row r="54" spans="2:30" ht="11.45" customHeight="1" x14ac:dyDescent="0.25">
      <c r="B54" s="7" t="s">
        <v>58</v>
      </c>
      <c r="C54" s="31">
        <f>C32/salaires!B33</f>
        <v>0.20072733490286856</v>
      </c>
      <c r="D54" s="31">
        <f>D32/salaires!C33</f>
        <v>0.19828475336322871</v>
      </c>
      <c r="E54" s="31">
        <f>E32/salaires!D33</f>
        <v>0.20303517675313243</v>
      </c>
      <c r="F54" s="31">
        <f>F32/salaires!E33</f>
        <v>0.13664341834376709</v>
      </c>
      <c r="G54" s="31">
        <f>G32/salaires!F33</f>
        <v>0.13551127377886221</v>
      </c>
      <c r="H54" s="31">
        <f>H32/salaires!G33</f>
        <v>0.15732349171431428</v>
      </c>
      <c r="I54" s="31">
        <f>I32/salaires!H33</f>
        <v>0.16856315471633518</v>
      </c>
      <c r="J54" s="31">
        <f>J32/salaires!I33</f>
        <v>0.17394106083034094</v>
      </c>
      <c r="K54" s="31">
        <f>K32/salaires!J33</f>
        <v>0.18196535304478278</v>
      </c>
      <c r="L54" s="31">
        <f>L32/salaires!K33</f>
        <v>0.19210002306631332</v>
      </c>
      <c r="M54" s="31">
        <f>M32/salaires!L33</f>
        <v>0.1876632424135081</v>
      </c>
      <c r="N54" s="31">
        <f>N32/salaires!M33</f>
        <v>0.17154684194964404</v>
      </c>
      <c r="O54" s="31">
        <f>O32/salaires!N33</f>
        <v>0.19090183559457302</v>
      </c>
      <c r="P54" s="31">
        <f>P32/salaires!O33</f>
        <v>0.18517546651983516</v>
      </c>
      <c r="Q54" s="31">
        <f>Q32/salaires!P33</f>
        <v>0.18943998347576876</v>
      </c>
      <c r="R54" s="31">
        <f>R32/salaires!Q33</f>
        <v>0.18588665007254135</v>
      </c>
      <c r="S54" s="31">
        <f>S32/salaires!R33</f>
        <v>0.1907162747848663</v>
      </c>
      <c r="T54" s="31">
        <f>T32/salaires!S33</f>
        <v>0.19077011526376517</v>
      </c>
      <c r="U54" s="31">
        <f>U32/salaires!T33</f>
        <v>0.1941197421234398</v>
      </c>
      <c r="V54" s="31">
        <f>V32/salaires!U33</f>
        <v>0.19577314582356434</v>
      </c>
      <c r="W54" s="31">
        <f>W32/salaires!V33</f>
        <v>0.19584223819700797</v>
      </c>
      <c r="X54" s="31">
        <f>X32/salaires!W33</f>
        <v>0.19423946082222937</v>
      </c>
      <c r="Y54" s="31">
        <f>Y32/salaires!X33</f>
        <v>0.19147195310591875</v>
      </c>
      <c r="Z54" s="31">
        <f>Z32/salaires!Y33</f>
        <v>0.20255359853604776</v>
      </c>
      <c r="AA54" s="31">
        <f>AA32/salaires!Z33</f>
        <v>0.19838354766108046</v>
      </c>
      <c r="AB54" s="31">
        <f>AB32/salaires!AA33</f>
        <v>0.20395213543477259</v>
      </c>
      <c r="AC54" s="31">
        <f>AC32/salaires!AB33</f>
        <v>0.20445819680232338</v>
      </c>
      <c r="AD54" s="31">
        <f>AD32/salaires!AC33</f>
        <v>0.19549331008604023</v>
      </c>
    </row>
    <row r="55" spans="2:30" ht="11.45" customHeight="1" x14ac:dyDescent="0.25">
      <c r="B55" s="7" t="s">
        <v>60</v>
      </c>
      <c r="C55" s="31">
        <f>C33/salaires!B34</f>
        <v>0.12340522434620152</v>
      </c>
      <c r="D55" s="31">
        <f>D33/salaires!C34</f>
        <v>0.12807755728663217</v>
      </c>
      <c r="E55" s="31">
        <f>E33/salaires!D34</f>
        <v>0.12655281100806673</v>
      </c>
      <c r="F55" s="31">
        <f>F33/salaires!E34</f>
        <v>0.13004400352558368</v>
      </c>
      <c r="G55" s="31">
        <f>G33/salaires!F34</f>
        <v>0.13552387809878788</v>
      </c>
      <c r="H55" s="31">
        <f>H33/salaires!G34</f>
        <v>0.13637918255984757</v>
      </c>
      <c r="I55" s="31">
        <f>I33/salaires!H34</f>
        <v>0.13631814772626571</v>
      </c>
      <c r="J55" s="31">
        <f>J33/salaires!I34</f>
        <v>0.13812872485709918</v>
      </c>
      <c r="K55" s="31">
        <f>K33/salaires!J34</f>
        <v>0.14991779813982364</v>
      </c>
      <c r="L55" s="31">
        <f>L33/salaires!K34</f>
        <v>0.16018108762614419</v>
      </c>
      <c r="M55" s="31">
        <f>M33/salaires!L34</f>
        <v>0.16912484202775005</v>
      </c>
      <c r="N55" s="31">
        <f>N33/salaires!M34</f>
        <v>0.17699590800516882</v>
      </c>
      <c r="O55" s="31">
        <f>O33/salaires!N34</f>
        <v>0.17746672226734625</v>
      </c>
      <c r="P55" s="31">
        <f>P33/salaires!O34</f>
        <v>0.16257975525472937</v>
      </c>
      <c r="Q55" s="31">
        <f>Q33/salaires!P34</f>
        <v>0.16537056344945844</v>
      </c>
      <c r="R55" s="31">
        <f>R33/salaires!Q34</f>
        <v>0.17050537789568324</v>
      </c>
      <c r="S55" s="31">
        <f>S33/salaires!R34</f>
        <v>0.16183351145944663</v>
      </c>
      <c r="T55" s="31">
        <f>T33/salaires!S34</f>
        <v>0.17436923184896655</v>
      </c>
      <c r="U55" s="31">
        <f>U33/salaires!T34</f>
        <v>0.16667161903835748</v>
      </c>
      <c r="V55" s="31">
        <f>V33/salaires!U34</f>
        <v>0.15683072195483774</v>
      </c>
      <c r="W55" s="31">
        <f>W33/salaires!V34</f>
        <v>0.15156262486599284</v>
      </c>
      <c r="X55" s="31">
        <f>X33/salaires!W34</f>
        <v>0.15191093066571795</v>
      </c>
      <c r="Y55" s="31">
        <f>Y33/salaires!X34</f>
        <v>0.15778457294902692</v>
      </c>
      <c r="Z55" s="31">
        <f>Z33/salaires!Y34</f>
        <v>0.15926485973628812</v>
      </c>
      <c r="AA55" s="31">
        <f>AA33/salaires!Z34</f>
        <v>0.16915181346688316</v>
      </c>
      <c r="AB55" s="31">
        <f>Z55*AB36/AA36</f>
        <v>0.16284485425316705</v>
      </c>
      <c r="AC55" s="31">
        <f>AA55*AC36/AB36</f>
        <v>0.1671124174507401</v>
      </c>
      <c r="AD55" s="31">
        <f>AB55*AD36/AC36</f>
        <v>0.15985590503081412</v>
      </c>
    </row>
    <row r="57" spans="2:30" ht="11.45" customHeight="1" x14ac:dyDescent="0.25">
      <c r="B57" s="40"/>
      <c r="C57" s="44">
        <v>1995</v>
      </c>
      <c r="D57" s="45" t="str">
        <f>H35</f>
        <v>2000</v>
      </c>
      <c r="E57" s="45" t="str">
        <f>M35</f>
        <v>2005</v>
      </c>
      <c r="F57" s="45" t="str">
        <f>R35</f>
        <v>2010</v>
      </c>
      <c r="G57" s="45" t="str">
        <f>W35</f>
        <v>2015</v>
      </c>
      <c r="H57" s="45" t="str">
        <f>AA35</f>
        <v>2019</v>
      </c>
      <c r="I57" s="45" t="str">
        <f t="shared" ref="I57:K57" si="0">AB35</f>
        <v>2020</v>
      </c>
      <c r="J57" s="45" t="str">
        <f t="shared" si="0"/>
        <v>2021</v>
      </c>
      <c r="K57" s="45" t="str">
        <f t="shared" si="0"/>
        <v>2022</v>
      </c>
    </row>
    <row r="58" spans="2:30" ht="11.45" customHeight="1" x14ac:dyDescent="0.25">
      <c r="B58" s="41" t="s">
        <v>120</v>
      </c>
      <c r="C58" s="40">
        <f>C36</f>
        <v>0.27632021545484259</v>
      </c>
      <c r="D58" s="40">
        <f t="shared" ref="D58:D77" si="1">H36</f>
        <v>0.28353819255652146</v>
      </c>
      <c r="E58" s="40">
        <f t="shared" ref="E58:E77" si="2">M36</f>
        <v>0.27458103949143381</v>
      </c>
      <c r="F58" s="40">
        <f t="shared" ref="F58:F77" si="3">R36</f>
        <v>0.27181651520760702</v>
      </c>
      <c r="G58" s="40">
        <f t="shared" ref="G58:G77" si="4">W36</f>
        <v>0.25659281510465348</v>
      </c>
      <c r="H58" s="40">
        <f t="shared" ref="H58:H77" si="5">AA36</f>
        <v>0.24862311450005786</v>
      </c>
      <c r="I58" s="40">
        <f t="shared" ref="I58:I77" si="6">AB36</f>
        <v>0.25421172574897588</v>
      </c>
      <c r="J58" s="40">
        <f t="shared" ref="J58:J77" si="7">AC36</f>
        <v>0.25114679626271402</v>
      </c>
      <c r="K58" s="40">
        <f t="shared" ref="K58:K77" si="8">AD36</f>
        <v>0.24653710180949628</v>
      </c>
    </row>
    <row r="59" spans="2:30" ht="11.45" customHeight="1" x14ac:dyDescent="0.25">
      <c r="B59" s="41" t="s">
        <v>121</v>
      </c>
      <c r="C59" s="40">
        <f t="shared" ref="C59:C77" si="9">C37</f>
        <v>0.28633036955303287</v>
      </c>
      <c r="D59" s="40">
        <f t="shared" si="1"/>
        <v>0.2961052009351352</v>
      </c>
      <c r="E59" s="40">
        <f t="shared" si="2"/>
        <v>0.28562489390336032</v>
      </c>
      <c r="F59" s="40">
        <f t="shared" si="3"/>
        <v>0.28410626186318699</v>
      </c>
      <c r="G59" s="40">
        <f t="shared" si="4"/>
        <v>0.26713447950892166</v>
      </c>
      <c r="H59" s="40">
        <f t="shared" si="5"/>
        <v>0.26261795796600729</v>
      </c>
      <c r="I59" s="40">
        <f t="shared" si="6"/>
        <v>0.26909137831332214</v>
      </c>
      <c r="J59" s="40">
        <f t="shared" si="7"/>
        <v>0.26629814671545071</v>
      </c>
      <c r="K59" s="40">
        <f t="shared" si="8"/>
        <v>0.26233095930276257</v>
      </c>
    </row>
    <row r="60" spans="2:30" ht="11.45" customHeight="1" x14ac:dyDescent="0.25">
      <c r="B60" s="42" t="s">
        <v>40</v>
      </c>
      <c r="C60" s="40">
        <f t="shared" si="9"/>
        <v>0.35513816584120561</v>
      </c>
      <c r="D60" s="40">
        <f t="shared" si="1"/>
        <v>0.35815556581244601</v>
      </c>
      <c r="E60" s="40">
        <f t="shared" si="2"/>
        <v>0.38277618208587771</v>
      </c>
      <c r="F60" s="40">
        <f t="shared" si="3"/>
        <v>0.38325955696262526</v>
      </c>
      <c r="G60" s="40">
        <f t="shared" si="4"/>
        <v>0.36157596931269137</v>
      </c>
      <c r="H60" s="40">
        <f t="shared" si="5"/>
        <v>0.32202104165267442</v>
      </c>
      <c r="I60" s="40">
        <f t="shared" si="6"/>
        <v>0.33038482582527812</v>
      </c>
      <c r="J60" s="40">
        <f t="shared" si="7"/>
        <v>0.32911958744274944</v>
      </c>
      <c r="K60" s="40">
        <f t="shared" si="8"/>
        <v>0.32074334213422145</v>
      </c>
    </row>
    <row r="61" spans="2:30" ht="11.45" customHeight="1" x14ac:dyDescent="0.25">
      <c r="B61" s="42" t="s">
        <v>42</v>
      </c>
      <c r="C61" s="40">
        <f t="shared" si="9"/>
        <v>0.30724257574515745</v>
      </c>
      <c r="D61" s="40">
        <f t="shared" si="1"/>
        <v>0.32316227461858527</v>
      </c>
      <c r="E61" s="40">
        <f t="shared" si="2"/>
        <v>0.31837019540476702</v>
      </c>
      <c r="F61" s="40">
        <f t="shared" si="3"/>
        <v>0.31442953555530739</v>
      </c>
      <c r="G61" s="40">
        <f t="shared" si="4"/>
        <v>0.31460612125185466</v>
      </c>
      <c r="H61" s="40">
        <f t="shared" si="5"/>
        <v>0.31413830085314837</v>
      </c>
      <c r="I61" s="40">
        <f t="shared" si="6"/>
        <v>0.33622091011106331</v>
      </c>
      <c r="J61" s="40">
        <f t="shared" si="7"/>
        <v>0.3310210690709105</v>
      </c>
      <c r="K61" s="40">
        <f t="shared" si="8"/>
        <v>0.31649547080605006</v>
      </c>
    </row>
    <row r="62" spans="2:30" ht="11.45" customHeight="1" x14ac:dyDescent="0.25">
      <c r="B62" s="42" t="s">
        <v>43</v>
      </c>
      <c r="C62" s="40">
        <f t="shared" si="9"/>
        <v>2.99765844158855E-2</v>
      </c>
      <c r="D62" s="40">
        <f t="shared" si="1"/>
        <v>5.3951935634816983E-2</v>
      </c>
      <c r="E62" s="40">
        <f t="shared" si="2"/>
        <v>6.9335854716181408E-2</v>
      </c>
      <c r="F62" s="40">
        <f t="shared" si="3"/>
        <v>6.5010074756663455E-2</v>
      </c>
      <c r="G62" s="40">
        <f t="shared" si="4"/>
        <v>3.6827927013211102E-2</v>
      </c>
      <c r="H62" s="40">
        <f t="shared" si="5"/>
        <v>4.6931613786096754E-2</v>
      </c>
      <c r="I62" s="40">
        <f t="shared" si="6"/>
        <v>5.514005220928557E-2</v>
      </c>
      <c r="J62" s="40">
        <f t="shared" si="7"/>
        <v>5.1810545986918706E-2</v>
      </c>
      <c r="K62" s="40">
        <f t="shared" si="8"/>
        <v>4.4795705063862316E-2</v>
      </c>
    </row>
    <row r="63" spans="2:30" ht="11.45" customHeight="1" x14ac:dyDescent="0.25">
      <c r="B63" s="42" t="s">
        <v>44</v>
      </c>
      <c r="C63" s="40">
        <f t="shared" si="9"/>
        <v>0.22466675114699403</v>
      </c>
      <c r="D63" s="40">
        <f t="shared" si="1"/>
        <v>0.24726453236778398</v>
      </c>
      <c r="E63" s="40">
        <f t="shared" si="2"/>
        <v>0.22200742154541805</v>
      </c>
      <c r="F63" s="40">
        <f t="shared" si="3"/>
        <v>0.2268170330383526</v>
      </c>
      <c r="G63" s="40">
        <f t="shared" si="4"/>
        <v>0.2016686059465749</v>
      </c>
      <c r="H63" s="40">
        <f t="shared" si="5"/>
        <v>0.20778166426780637</v>
      </c>
      <c r="I63" s="40">
        <f t="shared" si="6"/>
        <v>0.21961307811171837</v>
      </c>
      <c r="J63" s="40">
        <f t="shared" si="7"/>
        <v>0.2110696857755279</v>
      </c>
      <c r="K63" s="40">
        <f t="shared" si="8"/>
        <v>0.20906418260496151</v>
      </c>
    </row>
    <row r="64" spans="2:30" ht="11.45" customHeight="1" x14ac:dyDescent="0.25">
      <c r="B64" s="42" t="s">
        <v>45</v>
      </c>
      <c r="C64" s="40">
        <f t="shared" si="9"/>
        <v>0.25140948005846731</v>
      </c>
      <c r="D64" s="40">
        <f t="shared" si="1"/>
        <v>0.21833231025128211</v>
      </c>
      <c r="E64" s="40">
        <f t="shared" si="2"/>
        <v>0.2474245144178675</v>
      </c>
      <c r="F64" s="40">
        <f t="shared" si="3"/>
        <v>0.26181037567084081</v>
      </c>
      <c r="G64" s="40">
        <f t="shared" si="4"/>
        <v>0.20870353954936199</v>
      </c>
      <c r="H64" s="40">
        <f t="shared" si="5"/>
        <v>0.23982873313976991</v>
      </c>
      <c r="I64" s="40">
        <f t="shared" si="6"/>
        <v>0.22980180787154006</v>
      </c>
      <c r="J64" s="40">
        <f t="shared" si="7"/>
        <v>0.26074108988071498</v>
      </c>
      <c r="K64" s="40">
        <f t="shared" si="8"/>
        <v>0.24736028201333576</v>
      </c>
    </row>
    <row r="65" spans="2:11" ht="11.45" customHeight="1" x14ac:dyDescent="0.25">
      <c r="B65" s="42" t="s">
        <v>46</v>
      </c>
      <c r="C65" s="40">
        <f t="shared" si="9"/>
        <v>0.27861058504309089</v>
      </c>
      <c r="D65" s="40">
        <f t="shared" si="1"/>
        <v>0.30142252189285862</v>
      </c>
      <c r="E65" s="40">
        <f t="shared" si="2"/>
        <v>0.30703038211281763</v>
      </c>
      <c r="F65" s="40">
        <f t="shared" si="3"/>
        <v>0.30425447459584298</v>
      </c>
      <c r="G65" s="40">
        <f t="shared" si="4"/>
        <v>0.28465989245772932</v>
      </c>
      <c r="H65" s="40">
        <f t="shared" si="5"/>
        <v>0.3125</v>
      </c>
      <c r="I65" s="40">
        <f t="shared" si="6"/>
        <v>0.32862203990303934</v>
      </c>
      <c r="J65" s="40">
        <f t="shared" si="7"/>
        <v>0.32450509252617987</v>
      </c>
      <c r="K65" s="40">
        <f t="shared" si="8"/>
        <v>0.31014776992526966</v>
      </c>
    </row>
    <row r="66" spans="2:11" ht="11.45" customHeight="1" x14ac:dyDescent="0.25">
      <c r="B66" s="43" t="s">
        <v>47</v>
      </c>
      <c r="C66" s="40">
        <f t="shared" si="9"/>
        <v>0.37861157750561958</v>
      </c>
      <c r="D66" s="40">
        <f t="shared" si="1"/>
        <v>0.35855831594066295</v>
      </c>
      <c r="E66" s="40">
        <f t="shared" si="2"/>
        <v>0.35306172030971067</v>
      </c>
      <c r="F66" s="40">
        <f t="shared" si="3"/>
        <v>0.35042717145489571</v>
      </c>
      <c r="G66" s="40">
        <f t="shared" si="4"/>
        <v>0.37070947444843305</v>
      </c>
      <c r="H66" s="40">
        <f t="shared" si="5"/>
        <v>0.3268485411563764</v>
      </c>
      <c r="I66" s="40">
        <f t="shared" si="6"/>
        <v>0.33010208718306017</v>
      </c>
      <c r="J66" s="40">
        <f t="shared" si="7"/>
        <v>0.33285009048959135</v>
      </c>
      <c r="K66" s="40">
        <f t="shared" si="8"/>
        <v>0.32348701888001141</v>
      </c>
    </row>
    <row r="67" spans="2:11" ht="11.45" customHeight="1" x14ac:dyDescent="0.25">
      <c r="B67" s="42" t="s">
        <v>48</v>
      </c>
      <c r="C67" s="40">
        <f t="shared" si="9"/>
        <v>0.46811239498270302</v>
      </c>
      <c r="D67" s="40">
        <f t="shared" si="1"/>
        <v>0.42644763985415129</v>
      </c>
      <c r="E67" s="40">
        <f t="shared" si="2"/>
        <v>0.41980769422783143</v>
      </c>
      <c r="F67" s="40">
        <f t="shared" si="3"/>
        <v>0.40847452709448007</v>
      </c>
      <c r="G67" s="40">
        <f t="shared" si="4"/>
        <v>0.38931560620189143</v>
      </c>
      <c r="H67" s="40">
        <f t="shared" si="5"/>
        <v>0.38682493765954673</v>
      </c>
      <c r="I67" s="40">
        <f t="shared" si="6"/>
        <v>0.38746907503659078</v>
      </c>
      <c r="J67" s="40">
        <f t="shared" si="7"/>
        <v>0.38609497058810333</v>
      </c>
      <c r="K67" s="40">
        <f t="shared" si="8"/>
        <v>0.38032056063122216</v>
      </c>
    </row>
    <row r="68" spans="2:11" ht="11.45" customHeight="1" x14ac:dyDescent="0.25">
      <c r="B68" s="42" t="s">
        <v>49</v>
      </c>
      <c r="C68" s="40">
        <f t="shared" si="9"/>
        <v>0.37018307987597815</v>
      </c>
      <c r="D68" s="40">
        <f t="shared" si="1"/>
        <v>0.36123717442778214</v>
      </c>
      <c r="E68" s="40">
        <f t="shared" si="2"/>
        <v>0.30137835868334961</v>
      </c>
      <c r="F68" s="40">
        <f t="shared" si="3"/>
        <v>0.22780436322630082</v>
      </c>
      <c r="G68" s="40">
        <f t="shared" si="4"/>
        <v>0.26630770021589389</v>
      </c>
      <c r="H68" s="40">
        <f t="shared" si="5"/>
        <v>0.18991158994917318</v>
      </c>
      <c r="I68" s="40">
        <f t="shared" si="6"/>
        <v>0.15960964517504381</v>
      </c>
      <c r="J68" s="40">
        <f t="shared" si="7"/>
        <v>0.14863510817192496</v>
      </c>
      <c r="K68" s="40">
        <f t="shared" si="8"/>
        <v>0.1293874517043366</v>
      </c>
    </row>
    <row r="69" spans="2:11" ht="11.45" customHeight="1" x14ac:dyDescent="0.25">
      <c r="B69" s="42" t="s">
        <v>50</v>
      </c>
      <c r="C69" s="40">
        <f t="shared" si="9"/>
        <v>0.17638293232536165</v>
      </c>
      <c r="D69" s="40">
        <f t="shared" si="1"/>
        <v>0.2568070970467376</v>
      </c>
      <c r="E69" s="40">
        <f t="shared" si="2"/>
        <v>0.24952297079113459</v>
      </c>
      <c r="F69" s="40">
        <f t="shared" si="3"/>
        <v>0.25299380591878873</v>
      </c>
      <c r="G69" s="40">
        <f t="shared" si="4"/>
        <v>0.26280174376992649</v>
      </c>
      <c r="H69" s="40">
        <f t="shared" si="5"/>
        <v>0.27362759327243236</v>
      </c>
      <c r="I69" s="40">
        <f t="shared" si="6"/>
        <v>0.28799440950384347</v>
      </c>
      <c r="J69" s="40">
        <f t="shared" si="7"/>
        <v>0.27741079646976013</v>
      </c>
      <c r="K69" s="40">
        <f t="shared" si="8"/>
        <v>0.28508423292904944</v>
      </c>
    </row>
    <row r="70" spans="2:11" ht="11.45" customHeight="1" x14ac:dyDescent="0.25">
      <c r="B70" s="42" t="s">
        <v>51</v>
      </c>
      <c r="C70" s="40">
        <f t="shared" si="9"/>
        <v>0.20945175250050152</v>
      </c>
      <c r="D70" s="40">
        <f t="shared" si="1"/>
        <v>0.20840577681844361</v>
      </c>
      <c r="E70" s="40">
        <f t="shared" si="2"/>
        <v>0.19090535227090355</v>
      </c>
      <c r="F70" s="40">
        <f t="shared" si="3"/>
        <v>0.19159640586392862</v>
      </c>
      <c r="G70" s="40">
        <f t="shared" si="4"/>
        <v>0.19507179138202638</v>
      </c>
      <c r="H70" s="40">
        <f t="shared" si="5"/>
        <v>0.1989739937246145</v>
      </c>
      <c r="I70" s="40">
        <f t="shared" si="6"/>
        <v>0.19751412723966447</v>
      </c>
      <c r="J70" s="40">
        <f t="shared" si="7"/>
        <v>0.18731250774761374</v>
      </c>
      <c r="K70" s="40">
        <f t="shared" si="8"/>
        <v>0.18418944337366183</v>
      </c>
    </row>
    <row r="71" spans="2:11" ht="11.45" customHeight="1" x14ac:dyDescent="0.25">
      <c r="B71" s="42" t="s">
        <v>52</v>
      </c>
      <c r="C71" s="40">
        <f t="shared" si="9"/>
        <v>0.18157642340221467</v>
      </c>
      <c r="D71" s="40">
        <f t="shared" si="1"/>
        <v>0.17731131217922722</v>
      </c>
      <c r="E71" s="40">
        <f t="shared" si="2"/>
        <v>0.17700142290122067</v>
      </c>
      <c r="F71" s="40">
        <f t="shared" si="3"/>
        <v>0.16935949596835473</v>
      </c>
      <c r="G71" s="40">
        <f t="shared" si="4"/>
        <v>0.18170534458509141</v>
      </c>
      <c r="H71" s="40">
        <f t="shared" si="5"/>
        <v>0.17289031363715127</v>
      </c>
      <c r="I71" s="40">
        <f t="shared" si="6"/>
        <v>0.17212165397283366</v>
      </c>
      <c r="J71" s="40">
        <f t="shared" si="7"/>
        <v>0.16821724129611312</v>
      </c>
      <c r="K71" s="40">
        <f t="shared" si="8"/>
        <v>0.17145358829951679</v>
      </c>
    </row>
    <row r="72" spans="2:11" ht="11.45" customHeight="1" x14ac:dyDescent="0.25">
      <c r="B72" s="42" t="s">
        <v>53</v>
      </c>
      <c r="C72" s="40">
        <f t="shared" si="9"/>
        <v>0.26166956374273964</v>
      </c>
      <c r="D72" s="40">
        <f t="shared" si="1"/>
        <v>0.25795821596754726</v>
      </c>
      <c r="E72" s="40">
        <f t="shared" si="2"/>
        <v>0.24856956461290011</v>
      </c>
      <c r="F72" s="40">
        <f t="shared" si="3"/>
        <v>0.25623491113271646</v>
      </c>
      <c r="G72" s="40">
        <f t="shared" si="4"/>
        <v>0.26071076332816717</v>
      </c>
      <c r="H72" s="40">
        <f t="shared" si="5"/>
        <v>0.27839315384203095</v>
      </c>
      <c r="I72" s="40">
        <f t="shared" si="6"/>
        <v>0.27776011626322722</v>
      </c>
      <c r="J72" s="40">
        <f t="shared" si="7"/>
        <v>0.28240045078888054</v>
      </c>
      <c r="K72" s="40">
        <f t="shared" si="8"/>
        <v>0.27313295604064614</v>
      </c>
    </row>
    <row r="73" spans="2:11" ht="11.45" customHeight="1" x14ac:dyDescent="0.25">
      <c r="B73" s="42" t="s">
        <v>55</v>
      </c>
      <c r="C73" s="40">
        <f t="shared" si="9"/>
        <v>0.21424721523535753</v>
      </c>
      <c r="D73" s="40">
        <f t="shared" si="1"/>
        <v>0.16009479041218291</v>
      </c>
      <c r="E73" s="40">
        <f t="shared" si="2"/>
        <v>0.17456429580781913</v>
      </c>
      <c r="F73" s="40">
        <f t="shared" si="3"/>
        <v>0.18277140539914263</v>
      </c>
      <c r="G73" s="40">
        <f t="shared" si="4"/>
        <v>0.17915427389111602</v>
      </c>
      <c r="H73" s="40">
        <f t="shared" si="5"/>
        <v>0.17638802245789142</v>
      </c>
      <c r="I73" s="40">
        <f t="shared" si="6"/>
        <v>0.17822728514024888</v>
      </c>
      <c r="J73" s="40">
        <f t="shared" si="7"/>
        <v>0.17976181961233104</v>
      </c>
      <c r="K73" s="40">
        <f t="shared" si="8"/>
        <v>0.17868374313600885</v>
      </c>
    </row>
    <row r="74" spans="2:11" ht="11.45" customHeight="1" x14ac:dyDescent="0.25">
      <c r="B74" s="42" t="s">
        <v>56</v>
      </c>
      <c r="C74" s="40">
        <f t="shared" si="9"/>
        <v>0.31657277390061384</v>
      </c>
      <c r="D74" s="40">
        <f t="shared" si="1"/>
        <v>0.32195773621569107</v>
      </c>
      <c r="E74" s="40">
        <f t="shared" si="2"/>
        <v>0.28574151008118309</v>
      </c>
      <c r="F74" s="40">
        <f t="shared" si="3"/>
        <v>0.29453340157441932</v>
      </c>
      <c r="G74" s="40">
        <f t="shared" si="4"/>
        <v>0.30366337000407451</v>
      </c>
      <c r="H74" s="40">
        <f t="shared" si="5"/>
        <v>0.31485847467902517</v>
      </c>
      <c r="I74" s="40">
        <f t="shared" si="6"/>
        <v>0.31695554934302489</v>
      </c>
      <c r="J74" s="40">
        <f t="shared" si="7"/>
        <v>0.31317206061479219</v>
      </c>
      <c r="K74" s="40">
        <f t="shared" si="8"/>
        <v>0.30514018127617459</v>
      </c>
    </row>
    <row r="75" spans="2:11" ht="11.45" customHeight="1" x14ac:dyDescent="0.25">
      <c r="B75" s="42" t="s">
        <v>57</v>
      </c>
      <c r="C75" s="40">
        <f t="shared" si="9"/>
        <v>0.2900456101589246</v>
      </c>
      <c r="D75" s="40">
        <f t="shared" si="1"/>
        <v>0.24354711005542359</v>
      </c>
      <c r="E75" s="40">
        <f t="shared" si="2"/>
        <v>0.23519009725906279</v>
      </c>
      <c r="F75" s="40">
        <f t="shared" si="3"/>
        <v>0.21214123174043897</v>
      </c>
      <c r="G75" s="40">
        <f t="shared" si="4"/>
        <v>0.21486593343397312</v>
      </c>
      <c r="H75" s="40">
        <f t="shared" si="5"/>
        <v>0.18945734341252699</v>
      </c>
      <c r="I75" s="40">
        <f t="shared" si="6"/>
        <v>0.17018379850238258</v>
      </c>
      <c r="J75" s="40">
        <f t="shared" si="7"/>
        <v>0.1898676992578251</v>
      </c>
      <c r="K75" s="40">
        <f t="shared" si="8"/>
        <v>0.19531393007505035</v>
      </c>
    </row>
    <row r="76" spans="2:11" ht="11.45" customHeight="1" x14ac:dyDescent="0.25">
      <c r="B76" s="42" t="s">
        <v>58</v>
      </c>
      <c r="C76" s="40">
        <f t="shared" si="9"/>
        <v>0.20072733490286856</v>
      </c>
      <c r="D76" s="40">
        <f t="shared" si="1"/>
        <v>0.15732349171431428</v>
      </c>
      <c r="E76" s="40">
        <f t="shared" si="2"/>
        <v>0.1876632424135081</v>
      </c>
      <c r="F76" s="40">
        <f t="shared" si="3"/>
        <v>0.18588665007254135</v>
      </c>
      <c r="G76" s="40">
        <f t="shared" si="4"/>
        <v>0.19584223819700797</v>
      </c>
      <c r="H76" s="40">
        <f t="shared" si="5"/>
        <v>0.19838354766108046</v>
      </c>
      <c r="I76" s="40">
        <f t="shared" si="6"/>
        <v>0.20395213543477259</v>
      </c>
      <c r="J76" s="40">
        <f t="shared" si="7"/>
        <v>0.20445819680232338</v>
      </c>
      <c r="K76" s="40">
        <f t="shared" si="8"/>
        <v>0.19549331008604023</v>
      </c>
    </row>
    <row r="77" spans="2:11" ht="11.45" customHeight="1" x14ac:dyDescent="0.25">
      <c r="B77" s="41" t="s">
        <v>116</v>
      </c>
      <c r="C77" s="40">
        <f t="shared" si="9"/>
        <v>0.12340522434620152</v>
      </c>
      <c r="D77" s="40">
        <f t="shared" si="1"/>
        <v>0.13637918255984757</v>
      </c>
      <c r="E77" s="40">
        <f t="shared" si="2"/>
        <v>0.16912484202775005</v>
      </c>
      <c r="F77" s="40">
        <f t="shared" si="3"/>
        <v>0.17050537789568324</v>
      </c>
      <c r="G77" s="40">
        <f t="shared" si="4"/>
        <v>0.15156262486599284</v>
      </c>
      <c r="H77" s="40">
        <f t="shared" si="5"/>
        <v>0.16915181346688316</v>
      </c>
      <c r="I77" s="40">
        <f t="shared" si="6"/>
        <v>0.16284485425316705</v>
      </c>
      <c r="J77" s="40">
        <f t="shared" si="7"/>
        <v>0.1671124174507401</v>
      </c>
      <c r="K77" s="40">
        <f t="shared" si="8"/>
        <v>0.15985590503081412</v>
      </c>
    </row>
    <row r="79" spans="2:11" ht="20.100000000000001" customHeight="1" x14ac:dyDescent="0.25">
      <c r="B79" s="46"/>
      <c r="C79" s="59">
        <v>1995</v>
      </c>
      <c r="D79" s="60" t="s">
        <v>67</v>
      </c>
      <c r="E79" s="60" t="s">
        <v>72</v>
      </c>
      <c r="F79" s="60" t="s">
        <v>77</v>
      </c>
      <c r="G79" s="60" t="s">
        <v>82</v>
      </c>
      <c r="H79" s="60" t="s">
        <v>86</v>
      </c>
      <c r="I79" s="60" t="s">
        <v>87</v>
      </c>
      <c r="J79" s="61" t="s">
        <v>89</v>
      </c>
    </row>
    <row r="80" spans="2:11" ht="20.100000000000001" customHeight="1" x14ac:dyDescent="0.25">
      <c r="B80" s="56" t="s">
        <v>48</v>
      </c>
      <c r="C80" s="47">
        <v>0.46811239498270302</v>
      </c>
      <c r="D80" s="48">
        <v>0.42644763985415129</v>
      </c>
      <c r="E80" s="48">
        <v>0.41980769422783143</v>
      </c>
      <c r="F80" s="48">
        <v>0.40847452709448007</v>
      </c>
      <c r="G80" s="48">
        <v>0.38931560620189143</v>
      </c>
      <c r="H80" s="48">
        <v>0.38682493765954673</v>
      </c>
      <c r="I80" s="48">
        <v>0.38746907503659078</v>
      </c>
      <c r="J80" s="49">
        <v>0.38032056063122216</v>
      </c>
    </row>
    <row r="81" spans="2:10" ht="20.100000000000001" customHeight="1" x14ac:dyDescent="0.25">
      <c r="B81" s="62" t="s">
        <v>47</v>
      </c>
      <c r="C81" s="63">
        <v>0.37861157750561958</v>
      </c>
      <c r="D81" s="64">
        <v>0.35855831594066295</v>
      </c>
      <c r="E81" s="64">
        <v>0.35306172030971067</v>
      </c>
      <c r="F81" s="64">
        <v>0.35042717145489571</v>
      </c>
      <c r="G81" s="64">
        <v>0.37070947444843305</v>
      </c>
      <c r="H81" s="64">
        <v>0.3268485411563764</v>
      </c>
      <c r="I81" s="64">
        <v>0.33010208718306017</v>
      </c>
      <c r="J81" s="65">
        <v>0.32348701888001141</v>
      </c>
    </row>
    <row r="82" spans="2:10" ht="20.100000000000001" customHeight="1" x14ac:dyDescent="0.25">
      <c r="B82" s="57" t="s">
        <v>40</v>
      </c>
      <c r="C82" s="50">
        <v>0.35513816584120561</v>
      </c>
      <c r="D82" s="51">
        <v>0.35815556581244601</v>
      </c>
      <c r="E82" s="51">
        <v>0.38277618208587771</v>
      </c>
      <c r="F82" s="51">
        <v>0.38325955696262526</v>
      </c>
      <c r="G82" s="51">
        <v>0.36157596931269137</v>
      </c>
      <c r="H82" s="51">
        <v>0.32202104165267442</v>
      </c>
      <c r="I82" s="51">
        <v>0.33038482582527812</v>
      </c>
      <c r="J82" s="52">
        <v>0.32074334213422145</v>
      </c>
    </row>
    <row r="83" spans="2:10" ht="20.100000000000001" customHeight="1" x14ac:dyDescent="0.25">
      <c r="B83" s="57" t="s">
        <v>42</v>
      </c>
      <c r="C83" s="50">
        <v>0.30724257574515745</v>
      </c>
      <c r="D83" s="51">
        <v>0.32316227461858527</v>
      </c>
      <c r="E83" s="51">
        <v>0.31837019540476702</v>
      </c>
      <c r="F83" s="51">
        <v>0.31442953555530739</v>
      </c>
      <c r="G83" s="51">
        <v>0.31460612125185466</v>
      </c>
      <c r="H83" s="51">
        <v>0.31413830085314837</v>
      </c>
      <c r="I83" s="51">
        <v>0.33622091011106331</v>
      </c>
      <c r="J83" s="52">
        <v>0.31649547080605006</v>
      </c>
    </row>
    <row r="84" spans="2:10" ht="20.100000000000001" customHeight="1" x14ac:dyDescent="0.25">
      <c r="B84" s="57" t="s">
        <v>46</v>
      </c>
      <c r="C84" s="50">
        <v>0.27861058504309089</v>
      </c>
      <c r="D84" s="51">
        <v>0.30142252189285862</v>
      </c>
      <c r="E84" s="51">
        <v>0.30703038211281763</v>
      </c>
      <c r="F84" s="51">
        <v>0.30425447459584298</v>
      </c>
      <c r="G84" s="51">
        <v>0.28465989245772932</v>
      </c>
      <c r="H84" s="51">
        <v>0.3125</v>
      </c>
      <c r="I84" s="51">
        <v>0.32862203990303934</v>
      </c>
      <c r="J84" s="52">
        <v>0.31014776992526966</v>
      </c>
    </row>
    <row r="85" spans="2:10" ht="20.100000000000001" customHeight="1" x14ac:dyDescent="0.25">
      <c r="B85" s="57" t="s">
        <v>56</v>
      </c>
      <c r="C85" s="50">
        <v>0.31657277390061384</v>
      </c>
      <c r="D85" s="51">
        <v>0.32195773621569107</v>
      </c>
      <c r="E85" s="51">
        <v>0.28574151008118309</v>
      </c>
      <c r="F85" s="51">
        <v>0.29453340157441932</v>
      </c>
      <c r="G85" s="51">
        <v>0.30366337000407451</v>
      </c>
      <c r="H85" s="51">
        <v>0.31485847467902517</v>
      </c>
      <c r="I85" s="51">
        <v>0.31695554934302489</v>
      </c>
      <c r="J85" s="52">
        <v>0.30514018127617459</v>
      </c>
    </row>
    <row r="86" spans="2:10" ht="20.100000000000001" customHeight="1" x14ac:dyDescent="0.25">
      <c r="B86" s="57" t="s">
        <v>50</v>
      </c>
      <c r="C86" s="50">
        <v>0.17638293232536165</v>
      </c>
      <c r="D86" s="51">
        <v>0.2568070970467376</v>
      </c>
      <c r="E86" s="51">
        <v>0.24952297079113459</v>
      </c>
      <c r="F86" s="51">
        <v>0.25299380591878873</v>
      </c>
      <c r="G86" s="51">
        <v>0.26280174376992649</v>
      </c>
      <c r="H86" s="51">
        <v>0.27362759327243236</v>
      </c>
      <c r="I86" s="51">
        <v>0.28799440950384347</v>
      </c>
      <c r="J86" s="52">
        <v>0.28508423292904944</v>
      </c>
    </row>
    <row r="87" spans="2:10" ht="20.100000000000001" customHeight="1" x14ac:dyDescent="0.25">
      <c r="B87" s="57" t="s">
        <v>53</v>
      </c>
      <c r="C87" s="50">
        <v>0.26166956374273964</v>
      </c>
      <c r="D87" s="51">
        <v>0.25795821596754726</v>
      </c>
      <c r="E87" s="51">
        <v>0.24856956461290011</v>
      </c>
      <c r="F87" s="51">
        <v>0.25623491113271646</v>
      </c>
      <c r="G87" s="51">
        <v>0.26071076332816717</v>
      </c>
      <c r="H87" s="51">
        <v>0.27839315384203095</v>
      </c>
      <c r="I87" s="51">
        <v>0.27776011626322722</v>
      </c>
      <c r="J87" s="52">
        <v>0.27313295604064614</v>
      </c>
    </row>
    <row r="88" spans="2:10" ht="20.100000000000001" customHeight="1" x14ac:dyDescent="0.25">
      <c r="B88" s="66" t="s">
        <v>121</v>
      </c>
      <c r="C88" s="67">
        <v>0.28633036955303287</v>
      </c>
      <c r="D88" s="68">
        <v>0.2961052009351352</v>
      </c>
      <c r="E88" s="68">
        <v>0.28562489390336032</v>
      </c>
      <c r="F88" s="68">
        <v>0.28410626186318699</v>
      </c>
      <c r="G88" s="68">
        <v>0.26713447950892166</v>
      </c>
      <c r="H88" s="68">
        <v>0.26261795796600729</v>
      </c>
      <c r="I88" s="68">
        <v>0.26909137831332214</v>
      </c>
      <c r="J88" s="69">
        <v>0.26233095930276257</v>
      </c>
    </row>
    <row r="89" spans="2:10" ht="20.100000000000001" customHeight="1" x14ac:dyDescent="0.25">
      <c r="B89" s="57" t="s">
        <v>45</v>
      </c>
      <c r="C89" s="50">
        <v>0.25140948005846731</v>
      </c>
      <c r="D89" s="51">
        <v>0.21833231025128211</v>
      </c>
      <c r="E89" s="51">
        <v>0.2474245144178675</v>
      </c>
      <c r="F89" s="51">
        <v>0.26181037567084081</v>
      </c>
      <c r="G89" s="51">
        <v>0.20870353954936199</v>
      </c>
      <c r="H89" s="51">
        <v>0.23982873313976991</v>
      </c>
      <c r="I89" s="51">
        <v>0.22980180787154006</v>
      </c>
      <c r="J89" s="52">
        <v>0.24736028201333576</v>
      </c>
    </row>
    <row r="90" spans="2:10" ht="20.100000000000001" customHeight="1" x14ac:dyDescent="0.25">
      <c r="B90" s="66" t="s">
        <v>120</v>
      </c>
      <c r="C90" s="67">
        <v>0.27632021545484259</v>
      </c>
      <c r="D90" s="68">
        <v>0.28353819255652146</v>
      </c>
      <c r="E90" s="68">
        <v>0.27458103949143381</v>
      </c>
      <c r="F90" s="68">
        <v>0.27181651520760702</v>
      </c>
      <c r="G90" s="68">
        <v>0.25659281510465348</v>
      </c>
      <c r="H90" s="68">
        <v>0.24862311450005786</v>
      </c>
      <c r="I90" s="68">
        <v>0.25421172574897588</v>
      </c>
      <c r="J90" s="69">
        <v>0.24653710180949628</v>
      </c>
    </row>
    <row r="91" spans="2:10" ht="20.100000000000001" customHeight="1" x14ac:dyDescent="0.25">
      <c r="B91" s="57" t="s">
        <v>44</v>
      </c>
      <c r="C91" s="50">
        <v>0.22466675114699403</v>
      </c>
      <c r="D91" s="51">
        <v>0.24726453236778398</v>
      </c>
      <c r="E91" s="51">
        <v>0.22200742154541805</v>
      </c>
      <c r="F91" s="51">
        <v>0.2268170330383526</v>
      </c>
      <c r="G91" s="51">
        <v>0.2016686059465749</v>
      </c>
      <c r="H91" s="51">
        <v>0.20778166426780637</v>
      </c>
      <c r="I91" s="51">
        <v>0.21961307811171837</v>
      </c>
      <c r="J91" s="52">
        <v>0.20906418260496151</v>
      </c>
    </row>
    <row r="92" spans="2:10" ht="20.100000000000001" customHeight="1" x14ac:dyDescent="0.25">
      <c r="B92" s="57" t="s">
        <v>58</v>
      </c>
      <c r="C92" s="50">
        <v>0.20072733490286856</v>
      </c>
      <c r="D92" s="51">
        <v>0.15732349171431428</v>
      </c>
      <c r="E92" s="51">
        <v>0.1876632424135081</v>
      </c>
      <c r="F92" s="51">
        <v>0.18588665007254135</v>
      </c>
      <c r="G92" s="51">
        <v>0.19584223819700797</v>
      </c>
      <c r="H92" s="51">
        <v>0.19838354766108046</v>
      </c>
      <c r="I92" s="51">
        <v>0.20395213543477259</v>
      </c>
      <c r="J92" s="52">
        <v>0.19549331008604023</v>
      </c>
    </row>
    <row r="93" spans="2:10" ht="20.100000000000001" customHeight="1" x14ac:dyDescent="0.25">
      <c r="B93" s="57" t="s">
        <v>57</v>
      </c>
      <c r="C93" s="50">
        <v>0.2900456101589246</v>
      </c>
      <c r="D93" s="51">
        <v>0.24354711005542359</v>
      </c>
      <c r="E93" s="51">
        <v>0.23519009725906279</v>
      </c>
      <c r="F93" s="51">
        <v>0.21214123174043897</v>
      </c>
      <c r="G93" s="51">
        <v>0.21486593343397312</v>
      </c>
      <c r="H93" s="51">
        <v>0.18945734341252699</v>
      </c>
      <c r="I93" s="51">
        <v>0.17018379850238258</v>
      </c>
      <c r="J93" s="52">
        <v>0.19531393007505035</v>
      </c>
    </row>
    <row r="94" spans="2:10" ht="20.100000000000001" customHeight="1" x14ac:dyDescent="0.25">
      <c r="B94" s="57" t="s">
        <v>51</v>
      </c>
      <c r="C94" s="50">
        <v>0.20945175250050152</v>
      </c>
      <c r="D94" s="51">
        <v>0.20840577681844361</v>
      </c>
      <c r="E94" s="51">
        <v>0.19090535227090355</v>
      </c>
      <c r="F94" s="51">
        <v>0.19159640586392862</v>
      </c>
      <c r="G94" s="51">
        <v>0.19507179138202638</v>
      </c>
      <c r="H94" s="51">
        <v>0.1989739937246145</v>
      </c>
      <c r="I94" s="51">
        <v>0.19751412723966447</v>
      </c>
      <c r="J94" s="52">
        <v>0.18418944337366183</v>
      </c>
    </row>
    <row r="95" spans="2:10" ht="20.100000000000001" customHeight="1" x14ac:dyDescent="0.25">
      <c r="B95" s="57" t="s">
        <v>55</v>
      </c>
      <c r="C95" s="50">
        <v>0.21424721523535753</v>
      </c>
      <c r="D95" s="51">
        <v>0.16009479041218291</v>
      </c>
      <c r="E95" s="51">
        <v>0.17456429580781913</v>
      </c>
      <c r="F95" s="51">
        <v>0.18277140539914263</v>
      </c>
      <c r="G95" s="51">
        <v>0.17915427389111602</v>
      </c>
      <c r="H95" s="51">
        <v>0.17638802245789142</v>
      </c>
      <c r="I95" s="51">
        <v>0.17822728514024888</v>
      </c>
      <c r="J95" s="52">
        <v>0.17868374313600885</v>
      </c>
    </row>
    <row r="96" spans="2:10" ht="20.100000000000001" customHeight="1" x14ac:dyDescent="0.25">
      <c r="B96" s="57" t="s">
        <v>52</v>
      </c>
      <c r="C96" s="50">
        <v>0.18157642340221467</v>
      </c>
      <c r="D96" s="51">
        <v>0.17731131217922722</v>
      </c>
      <c r="E96" s="51">
        <v>0.17700142290122067</v>
      </c>
      <c r="F96" s="51">
        <v>0.16935949596835473</v>
      </c>
      <c r="G96" s="51">
        <v>0.18170534458509141</v>
      </c>
      <c r="H96" s="51">
        <v>0.17289031363715127</v>
      </c>
      <c r="I96" s="51">
        <v>0.17212165397283366</v>
      </c>
      <c r="J96" s="52">
        <v>0.17145358829951679</v>
      </c>
    </row>
    <row r="97" spans="2:10" ht="20.100000000000001" customHeight="1" x14ac:dyDescent="0.25">
      <c r="B97" s="57" t="s">
        <v>116</v>
      </c>
      <c r="C97" s="50">
        <v>0.12340522434620152</v>
      </c>
      <c r="D97" s="51">
        <v>0.13637918255984757</v>
      </c>
      <c r="E97" s="51">
        <v>0.16912484202775005</v>
      </c>
      <c r="F97" s="51">
        <v>0.17050537789568324</v>
      </c>
      <c r="G97" s="51">
        <v>0.15156262486599284</v>
      </c>
      <c r="H97" s="51">
        <v>0.16915181346688316</v>
      </c>
      <c r="I97" s="51">
        <v>0.16284485425316705</v>
      </c>
      <c r="J97" s="52">
        <v>0.15985590503081412</v>
      </c>
    </row>
    <row r="98" spans="2:10" ht="20.100000000000001" customHeight="1" x14ac:dyDescent="0.25">
      <c r="B98" s="57" t="s">
        <v>49</v>
      </c>
      <c r="C98" s="50">
        <v>0.37018307987597815</v>
      </c>
      <c r="D98" s="51">
        <v>0.36123717442778214</v>
      </c>
      <c r="E98" s="51">
        <v>0.30137835868334961</v>
      </c>
      <c r="F98" s="51">
        <v>0.22780436322630082</v>
      </c>
      <c r="G98" s="51">
        <v>0.26630770021589389</v>
      </c>
      <c r="H98" s="51">
        <v>0.18991158994917318</v>
      </c>
      <c r="I98" s="51">
        <v>0.15960964517504381</v>
      </c>
      <c r="J98" s="52">
        <v>0.1293874517043366</v>
      </c>
    </row>
    <row r="99" spans="2:10" ht="20.100000000000001" customHeight="1" x14ac:dyDescent="0.25">
      <c r="B99" s="58" t="s">
        <v>43</v>
      </c>
      <c r="C99" s="53">
        <v>2.99765844158855E-2</v>
      </c>
      <c r="D99" s="54">
        <v>5.3951935634816983E-2</v>
      </c>
      <c r="E99" s="54">
        <v>6.9335854716181408E-2</v>
      </c>
      <c r="F99" s="54">
        <v>6.5010074756663455E-2</v>
      </c>
      <c r="G99" s="54">
        <v>3.6827927013211102E-2</v>
      </c>
      <c r="H99" s="54">
        <v>4.6931613786096754E-2</v>
      </c>
      <c r="I99" s="54">
        <v>5.514005220928557E-2</v>
      </c>
      <c r="J99" s="55">
        <v>4.4795705063862316E-2</v>
      </c>
    </row>
    <row r="100" spans="2:10" ht="18" customHeight="1" x14ac:dyDescent="0.25">
      <c r="B100" s="37" t="s">
        <v>118</v>
      </c>
    </row>
  </sheetData>
  <sortState ref="B80:K99">
    <sortCondition descending="1" ref="K80:K99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42"/>
  <sheetViews>
    <sheetView workbookViewId="0">
      <selection sqref="A1:F8"/>
    </sheetView>
  </sheetViews>
  <sheetFormatPr baseColWidth="10" defaultColWidth="8.85546875" defaultRowHeight="11.45" customHeight="1" x14ac:dyDescent="0.25"/>
  <cols>
    <col min="1" max="1" width="29.85546875" customWidth="1"/>
    <col min="2" max="7" width="10" customWidth="1"/>
    <col min="8" max="8" width="10.28515625" customWidth="1"/>
    <col min="9" max="30" width="10" customWidth="1"/>
    <col min="31" max="31" width="5" customWidth="1"/>
  </cols>
  <sheetData>
    <row r="1" spans="1:31" ht="15" x14ac:dyDescent="0.25">
      <c r="A1" s="3" t="s">
        <v>113</v>
      </c>
    </row>
    <row r="2" spans="1:31" ht="15" x14ac:dyDescent="0.25">
      <c r="A2" s="3" t="s">
        <v>92</v>
      </c>
      <c r="B2" s="1" t="s">
        <v>114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102</v>
      </c>
    </row>
    <row r="7" spans="1:31" ht="15" x14ac:dyDescent="0.25">
      <c r="A7" s="1" t="s">
        <v>14</v>
      </c>
      <c r="C7" s="3" t="s">
        <v>19</v>
      </c>
    </row>
    <row r="8" spans="1:31" ht="15" x14ac:dyDescent="0.25">
      <c r="A8" s="1" t="s">
        <v>15</v>
      </c>
      <c r="C8" s="3" t="s">
        <v>103</v>
      </c>
    </row>
    <row r="9" spans="1:31" ht="15" x14ac:dyDescent="0.25"/>
    <row r="10" spans="1:31" ht="15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73" t="s">
        <v>90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37</v>
      </c>
      <c r="B12" s="10">
        <v>60582352</v>
      </c>
      <c r="C12" s="10">
        <v>60414099</v>
      </c>
      <c r="D12" s="10">
        <v>60447491</v>
      </c>
      <c r="E12" s="10">
        <v>60757418</v>
      </c>
      <c r="F12" s="10">
        <v>59848821</v>
      </c>
      <c r="G12" s="10">
        <v>59208298</v>
      </c>
      <c r="H12" s="10">
        <v>58924835</v>
      </c>
      <c r="I12" s="10">
        <v>57730876</v>
      </c>
      <c r="J12" s="10">
        <v>56815520</v>
      </c>
      <c r="K12" s="10">
        <v>56490044</v>
      </c>
      <c r="L12" s="10">
        <v>55764167</v>
      </c>
      <c r="M12" s="10">
        <v>55738512</v>
      </c>
      <c r="N12" s="10">
        <v>56352015</v>
      </c>
      <c r="O12" s="10">
        <v>56437680</v>
      </c>
      <c r="P12" s="10">
        <v>50870386</v>
      </c>
      <c r="Q12" s="10">
        <v>49764489</v>
      </c>
      <c r="R12" s="10">
        <v>50200593</v>
      </c>
      <c r="S12" s="10">
        <v>49110051</v>
      </c>
      <c r="T12" s="10">
        <v>48560670</v>
      </c>
      <c r="U12" s="10">
        <v>48880220</v>
      </c>
      <c r="V12" s="10">
        <v>49098253</v>
      </c>
      <c r="W12" s="10">
        <v>50085918</v>
      </c>
      <c r="X12" s="10">
        <v>50669339</v>
      </c>
      <c r="Y12" s="10">
        <v>51266107</v>
      </c>
      <c r="Z12" s="10">
        <v>51286630</v>
      </c>
      <c r="AA12" s="10">
        <v>47246424</v>
      </c>
      <c r="AB12" s="10">
        <v>49356312</v>
      </c>
      <c r="AC12" s="10">
        <v>49801870</v>
      </c>
      <c r="AD12" s="10" t="s">
        <v>97</v>
      </c>
    </row>
    <row r="13" spans="1:31" ht="15" x14ac:dyDescent="0.25">
      <c r="A13" s="7" t="s">
        <v>38</v>
      </c>
      <c r="B13" s="9">
        <v>68173046</v>
      </c>
      <c r="C13" s="9">
        <v>68155687</v>
      </c>
      <c r="D13" s="9">
        <v>68071307</v>
      </c>
      <c r="E13" s="9">
        <v>68453073</v>
      </c>
      <c r="F13" s="9">
        <v>67196562</v>
      </c>
      <c r="G13" s="9">
        <v>66276363</v>
      </c>
      <c r="H13" s="9">
        <v>65661177</v>
      </c>
      <c r="I13" s="9">
        <v>64087245</v>
      </c>
      <c r="J13" s="9">
        <v>62771151</v>
      </c>
      <c r="K13" s="9">
        <v>62178941</v>
      </c>
      <c r="L13" s="9">
        <v>61258603</v>
      </c>
      <c r="M13" s="9">
        <v>61072441</v>
      </c>
      <c r="N13" s="9">
        <v>61577095</v>
      </c>
      <c r="O13" s="9">
        <v>61444304</v>
      </c>
      <c r="P13" s="9">
        <v>55559180</v>
      </c>
      <c r="Q13" s="9">
        <v>54399913</v>
      </c>
      <c r="R13" s="9">
        <v>54841532</v>
      </c>
      <c r="S13" s="9">
        <v>53788082</v>
      </c>
      <c r="T13" s="9">
        <v>53276799</v>
      </c>
      <c r="U13" s="9">
        <v>53593540</v>
      </c>
      <c r="V13" s="9">
        <v>53817916</v>
      </c>
      <c r="W13" s="9">
        <v>54809931</v>
      </c>
      <c r="X13" s="9">
        <v>55422845</v>
      </c>
      <c r="Y13" s="9">
        <v>56051962</v>
      </c>
      <c r="Z13" s="9">
        <v>56047236</v>
      </c>
      <c r="AA13" s="9" t="s">
        <v>97</v>
      </c>
      <c r="AB13" s="9" t="s">
        <v>97</v>
      </c>
      <c r="AC13" s="9" t="s">
        <v>97</v>
      </c>
      <c r="AD13" s="9" t="s">
        <v>97</v>
      </c>
    </row>
    <row r="14" spans="1:31" ht="15" x14ac:dyDescent="0.25">
      <c r="A14" s="7" t="s">
        <v>39</v>
      </c>
      <c r="B14" s="10">
        <v>41800773</v>
      </c>
      <c r="C14" s="10">
        <v>41481227</v>
      </c>
      <c r="D14" s="10">
        <v>41440193</v>
      </c>
      <c r="E14" s="10">
        <v>42097063</v>
      </c>
      <c r="F14" s="10">
        <v>41984032</v>
      </c>
      <c r="G14" s="10">
        <v>42011571</v>
      </c>
      <c r="H14" s="10">
        <v>41810224</v>
      </c>
      <c r="I14" s="10">
        <v>41036061</v>
      </c>
      <c r="J14" s="10">
        <v>40414130</v>
      </c>
      <c r="K14" s="10">
        <v>40033294</v>
      </c>
      <c r="L14" s="10">
        <v>39315008</v>
      </c>
      <c r="M14" s="10">
        <v>39065889</v>
      </c>
      <c r="N14" s="10">
        <v>39237061</v>
      </c>
      <c r="O14" s="10">
        <v>39174979</v>
      </c>
      <c r="P14" s="10">
        <v>35235596</v>
      </c>
      <c r="Q14" s="10">
        <v>34772505</v>
      </c>
      <c r="R14" s="10">
        <v>35008640</v>
      </c>
      <c r="S14" s="10">
        <v>34114146</v>
      </c>
      <c r="T14" s="10">
        <v>33535312</v>
      </c>
      <c r="U14" s="10">
        <v>33578825</v>
      </c>
      <c r="V14" s="10">
        <v>33654039</v>
      </c>
      <c r="W14" s="10">
        <v>34053494</v>
      </c>
      <c r="X14" s="10">
        <v>34272163</v>
      </c>
      <c r="Y14" s="10">
        <v>34752486</v>
      </c>
      <c r="Z14" s="10">
        <v>34986451</v>
      </c>
      <c r="AA14" s="10">
        <v>32121876</v>
      </c>
      <c r="AB14" s="10">
        <v>33832401</v>
      </c>
      <c r="AC14" s="10">
        <v>34157992</v>
      </c>
      <c r="AD14" s="10" t="s">
        <v>97</v>
      </c>
    </row>
    <row r="15" spans="1:31" ht="15" x14ac:dyDescent="0.25">
      <c r="A15" s="7" t="s">
        <v>40</v>
      </c>
      <c r="B15" s="9">
        <v>1092895</v>
      </c>
      <c r="C15" s="9">
        <v>1073566</v>
      </c>
      <c r="D15" s="9">
        <v>1062365</v>
      </c>
      <c r="E15" s="9">
        <v>1059734</v>
      </c>
      <c r="F15" s="9">
        <v>1047406</v>
      </c>
      <c r="G15" s="9">
        <v>1061715</v>
      </c>
      <c r="H15" s="9">
        <v>1062813</v>
      </c>
      <c r="I15" s="9">
        <v>1027689</v>
      </c>
      <c r="J15" s="9">
        <v>990388</v>
      </c>
      <c r="K15" s="9">
        <v>973254</v>
      </c>
      <c r="L15" s="9">
        <v>961416</v>
      </c>
      <c r="M15" s="9">
        <v>959143</v>
      </c>
      <c r="N15" s="9">
        <v>952755</v>
      </c>
      <c r="O15" s="9">
        <v>941185</v>
      </c>
      <c r="P15" s="9">
        <v>850168</v>
      </c>
      <c r="Q15" s="9">
        <v>847185</v>
      </c>
      <c r="R15" s="9">
        <v>860926</v>
      </c>
      <c r="S15" s="9">
        <v>844483</v>
      </c>
      <c r="T15" s="9">
        <v>825487</v>
      </c>
      <c r="U15" s="9">
        <v>805288</v>
      </c>
      <c r="V15" s="9">
        <v>789462</v>
      </c>
      <c r="W15" s="9">
        <v>791659</v>
      </c>
      <c r="X15" s="9">
        <v>802327</v>
      </c>
      <c r="Y15" s="9">
        <v>807544</v>
      </c>
      <c r="Z15" s="9">
        <v>809857</v>
      </c>
      <c r="AA15" s="9">
        <v>740421</v>
      </c>
      <c r="AB15" s="9">
        <v>787768</v>
      </c>
      <c r="AC15" s="9">
        <v>805884</v>
      </c>
      <c r="AD15" s="9" t="s">
        <v>97</v>
      </c>
    </row>
    <row r="16" spans="1:31" ht="15" x14ac:dyDescent="0.25">
      <c r="A16" s="7" t="s">
        <v>41</v>
      </c>
      <c r="B16" s="10">
        <v>1339273</v>
      </c>
      <c r="C16" s="10">
        <v>1353446</v>
      </c>
      <c r="D16" s="10">
        <v>1315243</v>
      </c>
      <c r="E16" s="10">
        <v>1270254</v>
      </c>
      <c r="F16" s="10">
        <v>1113990</v>
      </c>
      <c r="G16" s="10">
        <v>1095302</v>
      </c>
      <c r="H16" s="10">
        <v>1071764</v>
      </c>
      <c r="I16" s="10">
        <v>1090594</v>
      </c>
      <c r="J16" s="10">
        <v>1075023</v>
      </c>
      <c r="K16" s="10">
        <v>1109788</v>
      </c>
      <c r="L16" s="10">
        <v>1141719</v>
      </c>
      <c r="M16" s="10">
        <v>1174633</v>
      </c>
      <c r="N16" s="10">
        <v>1211421</v>
      </c>
      <c r="O16" s="10">
        <v>1312943</v>
      </c>
      <c r="P16" s="10">
        <v>1109982</v>
      </c>
      <c r="Q16" s="10">
        <v>1049490</v>
      </c>
      <c r="R16" s="10">
        <v>1034296</v>
      </c>
      <c r="S16" s="10">
        <v>1014291</v>
      </c>
      <c r="T16" s="10">
        <v>981842</v>
      </c>
      <c r="U16" s="10">
        <v>988850</v>
      </c>
      <c r="V16" s="10">
        <v>1013261</v>
      </c>
      <c r="W16" s="10">
        <v>1026624</v>
      </c>
      <c r="X16" s="10">
        <v>1038987</v>
      </c>
      <c r="Y16" s="10">
        <v>1045101</v>
      </c>
      <c r="Z16" s="10">
        <v>1036865</v>
      </c>
      <c r="AA16" s="10">
        <v>959618</v>
      </c>
      <c r="AB16" s="10">
        <v>971138</v>
      </c>
      <c r="AC16" s="10">
        <v>964109</v>
      </c>
      <c r="AD16" s="10" t="s">
        <v>97</v>
      </c>
    </row>
    <row r="17" spans="1:30" ht="15" x14ac:dyDescent="0.25">
      <c r="A17" s="7" t="s">
        <v>42</v>
      </c>
      <c r="B17" s="9">
        <v>2440997</v>
      </c>
      <c r="C17" s="9">
        <v>2544633</v>
      </c>
      <c r="D17" s="9">
        <v>2579349</v>
      </c>
      <c r="E17" s="9">
        <v>2596450</v>
      </c>
      <c r="F17" s="9">
        <v>2485530</v>
      </c>
      <c r="G17" s="9">
        <v>2456271</v>
      </c>
      <c r="H17" s="9">
        <v>2377738</v>
      </c>
      <c r="I17" s="9">
        <v>2342935</v>
      </c>
      <c r="J17" s="9">
        <v>2251073</v>
      </c>
      <c r="K17" s="9">
        <v>2293550</v>
      </c>
      <c r="L17" s="9">
        <v>2365677</v>
      </c>
      <c r="M17" s="9">
        <v>2351722</v>
      </c>
      <c r="N17" s="9">
        <v>2407241</v>
      </c>
      <c r="O17" s="9">
        <v>2430506</v>
      </c>
      <c r="P17" s="9">
        <v>2195388</v>
      </c>
      <c r="Q17" s="9">
        <v>2199655</v>
      </c>
      <c r="R17" s="9">
        <v>2273899</v>
      </c>
      <c r="S17" s="9">
        <v>2262482</v>
      </c>
      <c r="T17" s="9">
        <v>2258381</v>
      </c>
      <c r="U17" s="9">
        <v>2294730</v>
      </c>
      <c r="V17" s="9">
        <v>2357207</v>
      </c>
      <c r="W17" s="9">
        <v>2426697</v>
      </c>
      <c r="X17" s="9">
        <v>2434489</v>
      </c>
      <c r="Y17" s="9">
        <v>2480080</v>
      </c>
      <c r="Z17" s="9">
        <v>2427395</v>
      </c>
      <c r="AA17" s="9">
        <v>2189951</v>
      </c>
      <c r="AB17" s="9">
        <v>2259843</v>
      </c>
      <c r="AC17" s="9">
        <v>2326074</v>
      </c>
      <c r="AD17" s="9" t="s">
        <v>97</v>
      </c>
    </row>
    <row r="18" spans="1:30" ht="15" x14ac:dyDescent="0.25">
      <c r="A18" s="7" t="s">
        <v>43</v>
      </c>
      <c r="B18" s="10">
        <v>660368</v>
      </c>
      <c r="C18" s="10">
        <v>650566</v>
      </c>
      <c r="D18" s="10">
        <v>649699</v>
      </c>
      <c r="E18" s="10">
        <v>647673</v>
      </c>
      <c r="F18" s="10">
        <v>651328</v>
      </c>
      <c r="G18" s="10">
        <v>652750</v>
      </c>
      <c r="H18" s="10">
        <v>656763</v>
      </c>
      <c r="I18" s="10">
        <v>633978</v>
      </c>
      <c r="J18" s="10">
        <v>591492</v>
      </c>
      <c r="K18" s="10">
        <v>569739</v>
      </c>
      <c r="L18" s="10">
        <v>554532</v>
      </c>
      <c r="M18" s="10">
        <v>546912</v>
      </c>
      <c r="N18" s="10">
        <v>550325</v>
      </c>
      <c r="O18" s="10">
        <v>549063</v>
      </c>
      <c r="P18" s="10">
        <v>478860</v>
      </c>
      <c r="Q18" s="10">
        <v>445658</v>
      </c>
      <c r="R18" s="10">
        <v>456305</v>
      </c>
      <c r="S18" s="10">
        <v>444888</v>
      </c>
      <c r="T18" s="10">
        <v>435326</v>
      </c>
      <c r="U18" s="10">
        <v>435752</v>
      </c>
      <c r="V18" s="10">
        <v>440984</v>
      </c>
      <c r="W18" s="10">
        <v>449826</v>
      </c>
      <c r="X18" s="10">
        <v>452835</v>
      </c>
      <c r="Y18" s="10">
        <v>447920</v>
      </c>
      <c r="Z18" s="10">
        <v>454230</v>
      </c>
      <c r="AA18" s="10">
        <v>429378</v>
      </c>
      <c r="AB18" s="10">
        <v>449802</v>
      </c>
      <c r="AC18" s="10">
        <v>468177</v>
      </c>
      <c r="AD18" s="10" t="s">
        <v>97</v>
      </c>
    </row>
    <row r="19" spans="1:30" ht="15" x14ac:dyDescent="0.25">
      <c r="A19" s="7" t="s">
        <v>44</v>
      </c>
      <c r="B19" s="9">
        <v>12267352</v>
      </c>
      <c r="C19" s="9">
        <v>11889244</v>
      </c>
      <c r="D19" s="9">
        <v>11686462</v>
      </c>
      <c r="E19" s="9">
        <v>11853068</v>
      </c>
      <c r="F19" s="9">
        <v>11781804</v>
      </c>
      <c r="G19" s="9">
        <v>11752549</v>
      </c>
      <c r="H19" s="9">
        <v>11687398</v>
      </c>
      <c r="I19" s="9">
        <v>11410529</v>
      </c>
      <c r="J19" s="9">
        <v>11137308</v>
      </c>
      <c r="K19" s="9">
        <v>11102237</v>
      </c>
      <c r="L19" s="9">
        <v>10813038</v>
      </c>
      <c r="M19" s="9">
        <v>10800473</v>
      </c>
      <c r="N19" s="9">
        <v>10970584</v>
      </c>
      <c r="O19" s="9">
        <v>11206526</v>
      </c>
      <c r="P19" s="9">
        <v>10189644</v>
      </c>
      <c r="Q19" s="9">
        <v>10421832</v>
      </c>
      <c r="R19" s="9">
        <v>10785080</v>
      </c>
      <c r="S19" s="9">
        <v>10762937</v>
      </c>
      <c r="T19" s="9">
        <v>10818834</v>
      </c>
      <c r="U19" s="9">
        <v>10998671</v>
      </c>
      <c r="V19" s="9">
        <v>11081014</v>
      </c>
      <c r="W19" s="9">
        <v>11066245</v>
      </c>
      <c r="X19" s="9">
        <v>11082230</v>
      </c>
      <c r="Y19" s="9">
        <v>11192394</v>
      </c>
      <c r="Z19" s="9">
        <v>11164236</v>
      </c>
      <c r="AA19" s="9">
        <v>10441193</v>
      </c>
      <c r="AB19" s="9">
        <v>10661969</v>
      </c>
      <c r="AC19" s="9">
        <v>10570840</v>
      </c>
      <c r="AD19" s="9">
        <v>10537840</v>
      </c>
    </row>
    <row r="20" spans="1:30" ht="15" x14ac:dyDescent="0.25">
      <c r="A20" s="7" t="s">
        <v>45</v>
      </c>
      <c r="B20" s="10">
        <v>1002821</v>
      </c>
      <c r="C20" s="10">
        <v>1008274</v>
      </c>
      <c r="D20" s="10">
        <v>978018</v>
      </c>
      <c r="E20" s="10">
        <v>1004156</v>
      </c>
      <c r="F20" s="10">
        <v>990467</v>
      </c>
      <c r="G20" s="10">
        <v>979672</v>
      </c>
      <c r="H20" s="10">
        <v>1008434</v>
      </c>
      <c r="I20" s="10">
        <v>1013372</v>
      </c>
      <c r="J20" s="10">
        <v>997128</v>
      </c>
      <c r="K20" s="10">
        <v>989627</v>
      </c>
      <c r="L20" s="10">
        <v>1056418</v>
      </c>
      <c r="M20" s="10">
        <v>1027093</v>
      </c>
      <c r="N20" s="10">
        <v>1042156</v>
      </c>
      <c r="O20" s="10">
        <v>1062771</v>
      </c>
      <c r="P20" s="10">
        <v>1007999</v>
      </c>
      <c r="Q20" s="10">
        <v>845312</v>
      </c>
      <c r="R20" s="10">
        <v>795483</v>
      </c>
      <c r="S20" s="10">
        <v>725598</v>
      </c>
      <c r="T20" s="10">
        <v>697987</v>
      </c>
      <c r="U20" s="10">
        <v>718302</v>
      </c>
      <c r="V20" s="10">
        <v>658984</v>
      </c>
      <c r="W20" s="10">
        <v>702948</v>
      </c>
      <c r="X20" s="10">
        <v>693432</v>
      </c>
      <c r="Y20" s="10">
        <v>731211</v>
      </c>
      <c r="Z20" s="10">
        <v>749555</v>
      </c>
      <c r="AA20" s="10">
        <v>696097</v>
      </c>
      <c r="AB20" s="10">
        <v>751839</v>
      </c>
      <c r="AC20" s="10">
        <v>769493</v>
      </c>
      <c r="AD20" s="10" t="s">
        <v>97</v>
      </c>
    </row>
    <row r="21" spans="1:30" ht="15" x14ac:dyDescent="0.25">
      <c r="A21" s="7" t="s">
        <v>46</v>
      </c>
      <c r="B21" s="9">
        <v>4106582</v>
      </c>
      <c r="C21" s="9">
        <v>4297506</v>
      </c>
      <c r="D21" s="9">
        <v>4542703</v>
      </c>
      <c r="E21" s="9">
        <v>4762479</v>
      </c>
      <c r="F21" s="9">
        <v>4974806</v>
      </c>
      <c r="G21" s="9">
        <v>5147014</v>
      </c>
      <c r="H21" s="9">
        <v>5132963</v>
      </c>
      <c r="I21" s="9">
        <v>5063869</v>
      </c>
      <c r="J21" s="9">
        <v>5034474</v>
      </c>
      <c r="K21" s="9">
        <v>4977074</v>
      </c>
      <c r="L21" s="9">
        <v>4892770</v>
      </c>
      <c r="M21" s="9">
        <v>4763520</v>
      </c>
      <c r="N21" s="9">
        <v>4624033</v>
      </c>
      <c r="O21" s="9">
        <v>4575862</v>
      </c>
      <c r="P21" s="9">
        <v>3964685</v>
      </c>
      <c r="Q21" s="9">
        <v>3819092</v>
      </c>
      <c r="R21" s="9">
        <v>3661128</v>
      </c>
      <c r="S21" s="9">
        <v>3352396</v>
      </c>
      <c r="T21" s="9">
        <v>3173935</v>
      </c>
      <c r="U21" s="9">
        <v>3131163</v>
      </c>
      <c r="V21" s="9">
        <v>3212522</v>
      </c>
      <c r="W21" s="9">
        <v>3328423</v>
      </c>
      <c r="X21" s="9">
        <v>3419695</v>
      </c>
      <c r="Y21" s="9">
        <v>3478830</v>
      </c>
      <c r="Z21" s="9">
        <v>3559243</v>
      </c>
      <c r="AA21" s="9">
        <v>3239732</v>
      </c>
      <c r="AB21" s="9">
        <v>3361521</v>
      </c>
      <c r="AC21" s="9">
        <v>3424768</v>
      </c>
      <c r="AD21" s="9">
        <v>3462733</v>
      </c>
    </row>
    <row r="22" spans="1:30" ht="15" x14ac:dyDescent="0.25">
      <c r="A22" s="7" t="s">
        <v>47</v>
      </c>
      <c r="B22" s="10">
        <v>5690696</v>
      </c>
      <c r="C22" s="10">
        <v>5643311</v>
      </c>
      <c r="D22" s="10">
        <v>5592702</v>
      </c>
      <c r="E22" s="10">
        <v>5573727</v>
      </c>
      <c r="F22" s="10">
        <v>5512082</v>
      </c>
      <c r="G22" s="10">
        <v>5469436</v>
      </c>
      <c r="H22" s="10">
        <v>5401072</v>
      </c>
      <c r="I22" s="10">
        <v>5230337</v>
      </c>
      <c r="J22" s="10">
        <v>5139752</v>
      </c>
      <c r="K22" s="10">
        <v>5055399</v>
      </c>
      <c r="L22" s="10">
        <v>4949359</v>
      </c>
      <c r="M22" s="10">
        <v>4808139</v>
      </c>
      <c r="N22" s="10">
        <v>4800341</v>
      </c>
      <c r="O22" s="10">
        <v>4764363</v>
      </c>
      <c r="P22" s="10">
        <v>4425928</v>
      </c>
      <c r="Q22" s="10">
        <v>4305093</v>
      </c>
      <c r="R22" s="10">
        <v>4312832</v>
      </c>
      <c r="S22" s="10">
        <v>4268691</v>
      </c>
      <c r="T22" s="10">
        <v>4180651</v>
      </c>
      <c r="U22" s="10">
        <v>4158322</v>
      </c>
      <c r="V22" s="10">
        <v>4103396</v>
      </c>
      <c r="W22" s="10">
        <v>4083148</v>
      </c>
      <c r="X22" s="10">
        <v>4012814</v>
      </c>
      <c r="Y22" s="10">
        <v>4042728</v>
      </c>
      <c r="Z22" s="10">
        <v>4159860</v>
      </c>
      <c r="AA22" s="10">
        <v>3763214</v>
      </c>
      <c r="AB22" s="10">
        <v>4104409</v>
      </c>
      <c r="AC22" s="10">
        <v>4185955</v>
      </c>
      <c r="AD22" s="10" t="s">
        <v>97</v>
      </c>
    </row>
    <row r="23" spans="1:30" ht="15" x14ac:dyDescent="0.25">
      <c r="A23" s="7" t="s">
        <v>48</v>
      </c>
      <c r="B23" s="9">
        <v>8674685</v>
      </c>
      <c r="C23" s="9">
        <v>8602795</v>
      </c>
      <c r="D23" s="9">
        <v>8575934</v>
      </c>
      <c r="E23" s="9">
        <v>8782639</v>
      </c>
      <c r="F23" s="9">
        <v>8687499</v>
      </c>
      <c r="G23" s="9">
        <v>8612419</v>
      </c>
      <c r="H23" s="9">
        <v>8553317</v>
      </c>
      <c r="I23" s="9">
        <v>8554076</v>
      </c>
      <c r="J23" s="9">
        <v>8514029</v>
      </c>
      <c r="K23" s="9">
        <v>8447753</v>
      </c>
      <c r="L23" s="9">
        <v>8297101</v>
      </c>
      <c r="M23" s="9">
        <v>8414389</v>
      </c>
      <c r="N23" s="9">
        <v>8539223</v>
      </c>
      <c r="O23" s="9">
        <v>8386948</v>
      </c>
      <c r="P23" s="9">
        <v>7434558</v>
      </c>
      <c r="Q23" s="9">
        <v>7259483</v>
      </c>
      <c r="R23" s="9">
        <v>7264630</v>
      </c>
      <c r="S23" s="9">
        <v>6939502</v>
      </c>
      <c r="T23" s="9">
        <v>6735219</v>
      </c>
      <c r="U23" s="9">
        <v>6643353</v>
      </c>
      <c r="V23" s="9">
        <v>6636320</v>
      </c>
      <c r="W23" s="9">
        <v>6746260</v>
      </c>
      <c r="X23" s="9">
        <v>6824559</v>
      </c>
      <c r="Y23" s="9">
        <v>6919783</v>
      </c>
      <c r="Z23" s="9">
        <v>6886888</v>
      </c>
      <c r="AA23" s="9">
        <v>6026716</v>
      </c>
      <c r="AB23" s="9">
        <v>6699294</v>
      </c>
      <c r="AC23" s="9">
        <v>6835027</v>
      </c>
      <c r="AD23" s="9" t="s">
        <v>97</v>
      </c>
    </row>
    <row r="24" spans="1:30" ht="15" x14ac:dyDescent="0.25">
      <c r="A24" s="7" t="s">
        <v>49</v>
      </c>
      <c r="B24" s="10">
        <v>1518102</v>
      </c>
      <c r="C24" s="10">
        <v>1519996</v>
      </c>
      <c r="D24" s="10">
        <v>1603709</v>
      </c>
      <c r="E24" s="10">
        <v>1693958</v>
      </c>
      <c r="F24" s="10">
        <v>1757774</v>
      </c>
      <c r="G24" s="10">
        <v>1753379</v>
      </c>
      <c r="H24" s="10">
        <v>1730500</v>
      </c>
      <c r="I24" s="10">
        <v>1725154</v>
      </c>
      <c r="J24" s="10">
        <v>1698962</v>
      </c>
      <c r="K24" s="10">
        <v>1618173</v>
      </c>
      <c r="L24" s="10">
        <v>1588921</v>
      </c>
      <c r="M24" s="10">
        <v>1576624</v>
      </c>
      <c r="N24" s="10">
        <v>1534596</v>
      </c>
      <c r="O24" s="10">
        <v>1503126</v>
      </c>
      <c r="P24" s="10">
        <v>1330812</v>
      </c>
      <c r="Q24" s="10">
        <v>1331857</v>
      </c>
      <c r="R24" s="10">
        <v>1329797</v>
      </c>
      <c r="S24" s="10">
        <v>1362692</v>
      </c>
      <c r="T24" s="10">
        <v>1326096</v>
      </c>
      <c r="U24" s="10">
        <v>1358036</v>
      </c>
      <c r="V24" s="10">
        <v>1356433</v>
      </c>
      <c r="W24" s="10">
        <v>1426370</v>
      </c>
      <c r="X24" s="10">
        <v>1483031</v>
      </c>
      <c r="Y24" s="10">
        <v>1521229</v>
      </c>
      <c r="Z24" s="10">
        <v>1531154</v>
      </c>
      <c r="AA24" s="10">
        <v>1380951</v>
      </c>
      <c r="AB24" s="10">
        <v>1449458</v>
      </c>
      <c r="AC24" s="10">
        <v>1479262</v>
      </c>
      <c r="AD24" s="10" t="s">
        <v>97</v>
      </c>
    </row>
    <row r="25" spans="1:30" ht="15" x14ac:dyDescent="0.25">
      <c r="A25" s="7" t="s">
        <v>50</v>
      </c>
      <c r="B25" s="9">
        <v>1551417</v>
      </c>
      <c r="C25" s="9">
        <v>1553349</v>
      </c>
      <c r="D25" s="9">
        <v>1561960</v>
      </c>
      <c r="E25" s="9">
        <v>1577053</v>
      </c>
      <c r="F25" s="9">
        <v>1573235</v>
      </c>
      <c r="G25" s="9">
        <v>1554812</v>
      </c>
      <c r="H25" s="9">
        <v>1549928</v>
      </c>
      <c r="I25" s="9">
        <v>1505921</v>
      </c>
      <c r="J25" s="9">
        <v>1456899</v>
      </c>
      <c r="K25" s="9">
        <v>1426113</v>
      </c>
      <c r="L25" s="9">
        <v>1385829</v>
      </c>
      <c r="M25" s="9">
        <v>1372288</v>
      </c>
      <c r="N25" s="9">
        <v>1370740</v>
      </c>
      <c r="O25" s="9">
        <v>1367722</v>
      </c>
      <c r="P25" s="9">
        <v>1304218</v>
      </c>
      <c r="Q25" s="9">
        <v>1288716</v>
      </c>
      <c r="R25" s="9">
        <v>1283432</v>
      </c>
      <c r="S25" s="9">
        <v>1262803</v>
      </c>
      <c r="T25" s="9">
        <v>1251763</v>
      </c>
      <c r="U25" s="9">
        <v>1250863</v>
      </c>
      <c r="V25" s="9">
        <v>1247933</v>
      </c>
      <c r="W25" s="9">
        <v>1259973</v>
      </c>
      <c r="X25" s="9">
        <v>1264203</v>
      </c>
      <c r="Y25" s="9">
        <v>1282342</v>
      </c>
      <c r="Z25" s="9">
        <v>1314686</v>
      </c>
      <c r="AA25" s="9">
        <v>1259343</v>
      </c>
      <c r="AB25" s="9">
        <v>1288131</v>
      </c>
      <c r="AC25" s="9">
        <v>1303277</v>
      </c>
      <c r="AD25" s="9">
        <v>1302092</v>
      </c>
    </row>
    <row r="26" spans="1:30" ht="15" x14ac:dyDescent="0.25">
      <c r="A26" s="7" t="s">
        <v>51</v>
      </c>
      <c r="B26" s="10">
        <v>1131998</v>
      </c>
      <c r="C26" s="10">
        <v>1121806</v>
      </c>
      <c r="D26" s="10">
        <v>1116307</v>
      </c>
      <c r="E26" s="10">
        <v>1121279</v>
      </c>
      <c r="F26" s="10">
        <v>1118834</v>
      </c>
      <c r="G26" s="10">
        <v>1115930</v>
      </c>
      <c r="H26" s="10">
        <v>1111932</v>
      </c>
      <c r="I26" s="10">
        <v>1074928</v>
      </c>
      <c r="J26" s="10">
        <v>1077080</v>
      </c>
      <c r="K26" s="10">
        <v>1068663</v>
      </c>
      <c r="L26" s="10">
        <v>1055111</v>
      </c>
      <c r="M26" s="10">
        <v>1055968</v>
      </c>
      <c r="N26" s="10">
        <v>1076631</v>
      </c>
      <c r="O26" s="10">
        <v>1077992</v>
      </c>
      <c r="P26" s="10">
        <v>1001437</v>
      </c>
      <c r="Q26" s="10">
        <v>1006839</v>
      </c>
      <c r="R26" s="10">
        <v>1023314</v>
      </c>
      <c r="S26" s="10">
        <v>1030417</v>
      </c>
      <c r="T26" s="10">
        <v>1023440</v>
      </c>
      <c r="U26" s="10">
        <v>1021989</v>
      </c>
      <c r="V26" s="10">
        <v>1020955</v>
      </c>
      <c r="W26" s="10">
        <v>1021598</v>
      </c>
      <c r="X26" s="10">
        <v>1033263</v>
      </c>
      <c r="Y26" s="10">
        <v>1055702</v>
      </c>
      <c r="Z26" s="10">
        <v>1065255</v>
      </c>
      <c r="AA26" s="10">
        <v>1003670</v>
      </c>
      <c r="AB26" s="10">
        <v>1051868</v>
      </c>
      <c r="AC26" s="10">
        <v>1057562</v>
      </c>
      <c r="AD26" s="10" t="s">
        <v>97</v>
      </c>
    </row>
    <row r="27" spans="1:30" ht="15" x14ac:dyDescent="0.25">
      <c r="A27" s="7" t="s">
        <v>52</v>
      </c>
      <c r="B27" s="9">
        <v>6813557</v>
      </c>
      <c r="C27" s="9">
        <v>6866079</v>
      </c>
      <c r="D27" s="9">
        <v>6893943</v>
      </c>
      <c r="E27" s="9">
        <v>6908939</v>
      </c>
      <c r="F27" s="9">
        <v>6565519</v>
      </c>
      <c r="G27" s="9">
        <v>6081662</v>
      </c>
      <c r="H27" s="9">
        <v>6115443</v>
      </c>
      <c r="I27" s="9">
        <v>5548072</v>
      </c>
      <c r="J27" s="9">
        <v>5591510</v>
      </c>
      <c r="K27" s="9">
        <v>5793221</v>
      </c>
      <c r="L27" s="9">
        <v>5990532</v>
      </c>
      <c r="M27" s="9">
        <v>6270130</v>
      </c>
      <c r="N27" s="9">
        <v>6614662</v>
      </c>
      <c r="O27" s="9">
        <v>6819809</v>
      </c>
      <c r="P27" s="9">
        <v>6405807</v>
      </c>
      <c r="Q27" s="9">
        <v>6026311</v>
      </c>
      <c r="R27" s="9">
        <v>6054698</v>
      </c>
      <c r="S27" s="9">
        <v>5981913</v>
      </c>
      <c r="T27" s="9">
        <v>6126609</v>
      </c>
      <c r="U27" s="9">
        <v>6272408</v>
      </c>
      <c r="V27" s="9">
        <v>6451891</v>
      </c>
      <c r="W27" s="9">
        <v>6779606</v>
      </c>
      <c r="X27" s="9">
        <v>7010217</v>
      </c>
      <c r="Y27" s="9">
        <v>7033902</v>
      </c>
      <c r="Z27" s="9">
        <v>6894144</v>
      </c>
      <c r="AA27" s="9">
        <v>6570804</v>
      </c>
      <c r="AB27" s="9">
        <v>6646894</v>
      </c>
      <c r="AC27" s="9">
        <v>6636084</v>
      </c>
      <c r="AD27" s="9" t="s">
        <v>97</v>
      </c>
    </row>
    <row r="28" spans="1:30" ht="15" x14ac:dyDescent="0.25">
      <c r="A28" s="7" t="s">
        <v>53</v>
      </c>
      <c r="B28" s="10">
        <v>1846757</v>
      </c>
      <c r="C28" s="10">
        <v>1872876</v>
      </c>
      <c r="D28" s="10">
        <v>1891673</v>
      </c>
      <c r="E28" s="10">
        <v>1916153</v>
      </c>
      <c r="F28" s="10">
        <v>1930537</v>
      </c>
      <c r="G28" s="10">
        <v>1923993</v>
      </c>
      <c r="H28" s="10">
        <v>1907477</v>
      </c>
      <c r="I28" s="10">
        <v>1844723</v>
      </c>
      <c r="J28" s="10">
        <v>1769112</v>
      </c>
      <c r="K28" s="10">
        <v>1698686</v>
      </c>
      <c r="L28" s="10">
        <v>1628235</v>
      </c>
      <c r="M28" s="10">
        <v>1599997</v>
      </c>
      <c r="N28" s="10">
        <v>1568133</v>
      </c>
      <c r="O28" s="10">
        <v>1512880</v>
      </c>
      <c r="P28" s="10">
        <v>1385177</v>
      </c>
      <c r="Q28" s="10">
        <v>1350687</v>
      </c>
      <c r="R28" s="10">
        <v>1320362</v>
      </c>
      <c r="S28" s="10">
        <v>1267825</v>
      </c>
      <c r="T28" s="10">
        <v>1250025</v>
      </c>
      <c r="U28" s="10">
        <v>1274194</v>
      </c>
      <c r="V28" s="10">
        <v>1308361</v>
      </c>
      <c r="W28" s="10">
        <v>1327336</v>
      </c>
      <c r="X28" s="10">
        <v>1368037</v>
      </c>
      <c r="Y28" s="10">
        <v>1415956</v>
      </c>
      <c r="Z28" s="10">
        <v>1407304</v>
      </c>
      <c r="AA28" s="10">
        <v>1295912</v>
      </c>
      <c r="AB28" s="10">
        <v>1321953</v>
      </c>
      <c r="AC28" s="10">
        <v>1340320</v>
      </c>
      <c r="AD28" s="10" t="s">
        <v>97</v>
      </c>
    </row>
    <row r="29" spans="1:30" ht="15" x14ac:dyDescent="0.25">
      <c r="A29" s="7" t="s">
        <v>54</v>
      </c>
      <c r="B29" s="9">
        <v>4771369</v>
      </c>
      <c r="C29" s="9">
        <v>4757432</v>
      </c>
      <c r="D29" s="9">
        <v>4737803</v>
      </c>
      <c r="E29" s="9">
        <v>4284707</v>
      </c>
      <c r="F29" s="9">
        <v>4030468</v>
      </c>
      <c r="G29" s="9">
        <v>3878454</v>
      </c>
      <c r="H29" s="9">
        <v>3873885</v>
      </c>
      <c r="I29" s="9">
        <v>4116140</v>
      </c>
      <c r="J29" s="9">
        <v>4009447</v>
      </c>
      <c r="K29" s="9">
        <v>3900761</v>
      </c>
      <c r="L29" s="9">
        <v>3659155</v>
      </c>
      <c r="M29" s="9">
        <v>3615210</v>
      </c>
      <c r="N29" s="9">
        <v>3651105</v>
      </c>
      <c r="O29" s="9">
        <v>3497284</v>
      </c>
      <c r="P29" s="9">
        <v>3102967</v>
      </c>
      <c r="Q29" s="9">
        <v>2913574</v>
      </c>
      <c r="R29" s="9">
        <v>2998378</v>
      </c>
      <c r="S29" s="9">
        <v>2927689</v>
      </c>
      <c r="T29" s="9">
        <v>2920214</v>
      </c>
      <c r="U29" s="9">
        <v>2989650</v>
      </c>
      <c r="V29" s="9">
        <v>2879538</v>
      </c>
      <c r="W29" s="9">
        <v>2979231</v>
      </c>
      <c r="X29" s="9">
        <v>3007337</v>
      </c>
      <c r="Y29" s="9">
        <v>3025199</v>
      </c>
      <c r="Z29" s="9">
        <v>2999150</v>
      </c>
      <c r="AA29" s="9">
        <v>2690545</v>
      </c>
      <c r="AB29" s="9">
        <v>2797626</v>
      </c>
      <c r="AC29" s="9">
        <v>2816083</v>
      </c>
      <c r="AD29" s="9" t="s">
        <v>97</v>
      </c>
    </row>
    <row r="30" spans="1:30" ht="15" x14ac:dyDescent="0.25">
      <c r="A30" s="7" t="s">
        <v>55</v>
      </c>
      <c r="B30" s="10">
        <v>444351</v>
      </c>
      <c r="C30" s="10">
        <v>419592</v>
      </c>
      <c r="D30" s="10">
        <v>407993</v>
      </c>
      <c r="E30" s="10">
        <v>409015</v>
      </c>
      <c r="F30" s="10">
        <v>404282</v>
      </c>
      <c r="G30" s="10">
        <v>404867</v>
      </c>
      <c r="H30" s="10">
        <v>401134</v>
      </c>
      <c r="I30" s="10">
        <v>405073</v>
      </c>
      <c r="J30" s="10">
        <v>396350</v>
      </c>
      <c r="K30" s="10">
        <v>401476</v>
      </c>
      <c r="L30" s="10">
        <v>385527</v>
      </c>
      <c r="M30" s="10">
        <v>374657</v>
      </c>
      <c r="N30" s="10">
        <v>374906</v>
      </c>
      <c r="O30" s="10">
        <v>373973</v>
      </c>
      <c r="P30" s="10">
        <v>332619</v>
      </c>
      <c r="Q30" s="10">
        <v>323657</v>
      </c>
      <c r="R30" s="10">
        <v>318609</v>
      </c>
      <c r="S30" s="10">
        <v>310346</v>
      </c>
      <c r="T30" s="10">
        <v>307088</v>
      </c>
      <c r="U30" s="10">
        <v>310485</v>
      </c>
      <c r="V30" s="10">
        <v>318221</v>
      </c>
      <c r="W30" s="10">
        <v>322642</v>
      </c>
      <c r="X30" s="10">
        <v>329920</v>
      </c>
      <c r="Y30" s="10">
        <v>340940</v>
      </c>
      <c r="Z30" s="10">
        <v>348427</v>
      </c>
      <c r="AA30" s="10">
        <v>326373</v>
      </c>
      <c r="AB30" s="10">
        <v>350343</v>
      </c>
      <c r="AC30" s="10">
        <v>354868</v>
      </c>
      <c r="AD30" s="10">
        <v>360896</v>
      </c>
    </row>
    <row r="31" spans="1:30" ht="15" x14ac:dyDescent="0.25">
      <c r="A31" s="7" t="s">
        <v>56</v>
      </c>
      <c r="B31" s="9">
        <v>971643</v>
      </c>
      <c r="C31" s="9">
        <v>990081</v>
      </c>
      <c r="D31" s="9">
        <v>983392</v>
      </c>
      <c r="E31" s="9">
        <v>929947</v>
      </c>
      <c r="F31" s="9">
        <v>886229</v>
      </c>
      <c r="G31" s="9">
        <v>869525</v>
      </c>
      <c r="H31" s="9">
        <v>879226</v>
      </c>
      <c r="I31" s="9">
        <v>837799</v>
      </c>
      <c r="J31" s="9">
        <v>845217</v>
      </c>
      <c r="K31" s="9">
        <v>861021</v>
      </c>
      <c r="L31" s="9">
        <v>869750</v>
      </c>
      <c r="M31" s="9">
        <v>884694</v>
      </c>
      <c r="N31" s="9">
        <v>908476</v>
      </c>
      <c r="O31" s="9">
        <v>949150</v>
      </c>
      <c r="P31" s="9">
        <v>821179</v>
      </c>
      <c r="Q31" s="9">
        <v>821738</v>
      </c>
      <c r="R31" s="9">
        <v>849533</v>
      </c>
      <c r="S31" s="9">
        <v>840530</v>
      </c>
      <c r="T31" s="9">
        <v>820786</v>
      </c>
      <c r="U31" s="9">
        <v>835361</v>
      </c>
      <c r="V31" s="9">
        <v>854166</v>
      </c>
      <c r="W31" s="9">
        <v>878133</v>
      </c>
      <c r="X31" s="9">
        <v>901371</v>
      </c>
      <c r="Y31" s="9">
        <v>911150</v>
      </c>
      <c r="Z31" s="9">
        <v>902640</v>
      </c>
      <c r="AA31" s="9">
        <v>805302</v>
      </c>
      <c r="AB31" s="9">
        <v>817668</v>
      </c>
      <c r="AC31" s="9">
        <v>840720</v>
      </c>
      <c r="AD31" s="9" t="s">
        <v>97</v>
      </c>
    </row>
    <row r="32" spans="1:30" ht="15" x14ac:dyDescent="0.25">
      <c r="A32" s="7" t="s">
        <v>57</v>
      </c>
      <c r="B32" s="10">
        <v>647200</v>
      </c>
      <c r="C32" s="10">
        <v>648500</v>
      </c>
      <c r="D32" s="10">
        <v>676100</v>
      </c>
      <c r="E32" s="10">
        <v>701000</v>
      </c>
      <c r="F32" s="10">
        <v>706600</v>
      </c>
      <c r="G32" s="10">
        <v>720600</v>
      </c>
      <c r="H32" s="10">
        <v>724000</v>
      </c>
      <c r="I32" s="10">
        <v>705900</v>
      </c>
      <c r="J32" s="10">
        <v>683200</v>
      </c>
      <c r="K32" s="10">
        <v>670800</v>
      </c>
      <c r="L32" s="10">
        <v>667300</v>
      </c>
      <c r="M32" s="10">
        <v>675000</v>
      </c>
      <c r="N32" s="10">
        <v>682900</v>
      </c>
      <c r="O32" s="10">
        <v>683200</v>
      </c>
      <c r="P32" s="10">
        <v>595500</v>
      </c>
      <c r="Q32" s="10">
        <v>578400</v>
      </c>
      <c r="R32" s="10">
        <v>587200</v>
      </c>
      <c r="S32" s="10">
        <v>580500</v>
      </c>
      <c r="T32" s="10">
        <v>551600</v>
      </c>
      <c r="U32" s="10">
        <v>533200</v>
      </c>
      <c r="V32" s="10">
        <v>524500</v>
      </c>
      <c r="W32" s="10">
        <v>520000</v>
      </c>
      <c r="X32" s="10">
        <v>523100</v>
      </c>
      <c r="Y32" s="10">
        <v>530600</v>
      </c>
      <c r="Z32" s="10">
        <v>531000</v>
      </c>
      <c r="AA32" s="10">
        <v>520700</v>
      </c>
      <c r="AB32" s="10">
        <v>524900</v>
      </c>
      <c r="AC32" s="10">
        <v>535000</v>
      </c>
      <c r="AD32" s="10" t="s">
        <v>97</v>
      </c>
    </row>
    <row r="33" spans="1:30" ht="15" x14ac:dyDescent="0.25">
      <c r="A33" s="7" t="s">
        <v>58</v>
      </c>
      <c r="B33" s="9">
        <v>1238120</v>
      </c>
      <c r="C33" s="9">
        <v>1240910</v>
      </c>
      <c r="D33" s="9">
        <v>1227850</v>
      </c>
      <c r="E33" s="9">
        <v>1258600</v>
      </c>
      <c r="F33" s="9">
        <v>1260460</v>
      </c>
      <c r="G33" s="9">
        <v>1279140</v>
      </c>
      <c r="H33" s="9">
        <v>1288830</v>
      </c>
      <c r="I33" s="9">
        <v>1238180</v>
      </c>
      <c r="J33" s="9">
        <v>1184010</v>
      </c>
      <c r="K33" s="9">
        <v>1171620</v>
      </c>
      <c r="L33" s="9">
        <v>1148220</v>
      </c>
      <c r="M33" s="9">
        <v>1137220</v>
      </c>
      <c r="N33" s="9">
        <v>1145440</v>
      </c>
      <c r="O33" s="9">
        <v>1149810</v>
      </c>
      <c r="P33" s="9">
        <v>1010780</v>
      </c>
      <c r="Q33" s="9">
        <v>1025440</v>
      </c>
      <c r="R33" s="9">
        <v>1044580</v>
      </c>
      <c r="S33" s="9">
        <v>1001950</v>
      </c>
      <c r="T33" s="9">
        <v>976890</v>
      </c>
      <c r="U33" s="9">
        <v>961970</v>
      </c>
      <c r="V33" s="9">
        <v>944900</v>
      </c>
      <c r="W33" s="9">
        <v>944070</v>
      </c>
      <c r="X33" s="9">
        <v>970280</v>
      </c>
      <c r="Y33" s="9">
        <v>960190</v>
      </c>
      <c r="Z33" s="9">
        <v>957240</v>
      </c>
      <c r="AA33" s="9">
        <v>903300</v>
      </c>
      <c r="AB33" s="9">
        <v>949150</v>
      </c>
      <c r="AC33" s="9">
        <v>954090</v>
      </c>
      <c r="AD33" s="9" t="s">
        <v>97</v>
      </c>
    </row>
    <row r="34" spans="1:30" ht="15" x14ac:dyDescent="0.25">
      <c r="A34" s="7" t="s">
        <v>60</v>
      </c>
      <c r="B34" s="10">
        <v>7590577</v>
      </c>
      <c r="C34" s="10">
        <v>7741495</v>
      </c>
      <c r="D34" s="10">
        <v>7623691</v>
      </c>
      <c r="E34" s="10">
        <v>7695554</v>
      </c>
      <c r="F34" s="10">
        <v>7347564</v>
      </c>
      <c r="G34" s="10">
        <v>7067916</v>
      </c>
      <c r="H34" s="10">
        <v>6736145</v>
      </c>
      <c r="I34" s="10">
        <v>6356227</v>
      </c>
      <c r="J34" s="10">
        <v>5955554</v>
      </c>
      <c r="K34" s="10">
        <v>5688863</v>
      </c>
      <c r="L34" s="10">
        <v>5494714</v>
      </c>
      <c r="M34" s="10">
        <v>5334053</v>
      </c>
      <c r="N34" s="10">
        <v>5225196</v>
      </c>
      <c r="O34" s="10">
        <v>5006739</v>
      </c>
      <c r="P34" s="10">
        <v>4688908</v>
      </c>
      <c r="Q34" s="10">
        <v>4635424</v>
      </c>
      <c r="R34" s="10">
        <v>4640939</v>
      </c>
      <c r="S34" s="10">
        <v>4678028</v>
      </c>
      <c r="T34" s="10">
        <v>4716129</v>
      </c>
      <c r="U34" s="10">
        <v>4713320</v>
      </c>
      <c r="V34" s="10">
        <v>4719664</v>
      </c>
      <c r="W34" s="10">
        <v>4724011</v>
      </c>
      <c r="X34" s="10">
        <v>4753504</v>
      </c>
      <c r="Y34" s="10">
        <v>4785855</v>
      </c>
      <c r="Z34" s="10">
        <v>4760605</v>
      </c>
      <c r="AA34" s="10" t="s">
        <v>97</v>
      </c>
      <c r="AB34" s="10" t="s">
        <v>97</v>
      </c>
      <c r="AC34" s="10" t="s">
        <v>97</v>
      </c>
      <c r="AD34" s="10" t="s">
        <v>97</v>
      </c>
    </row>
    <row r="36" spans="1:30" ht="15" x14ac:dyDescent="0.25">
      <c r="A36" s="1" t="s">
        <v>98</v>
      </c>
    </row>
    <row r="37" spans="1:30" ht="15" x14ac:dyDescent="0.25">
      <c r="A37" s="1" t="s">
        <v>97</v>
      </c>
      <c r="B37" s="3" t="s">
        <v>99</v>
      </c>
    </row>
    <row r="38" spans="1:30" ht="15" x14ac:dyDescent="0.25">
      <c r="A38" s="1" t="s">
        <v>107</v>
      </c>
    </row>
    <row r="39" spans="1:30" ht="15" x14ac:dyDescent="0.25">
      <c r="A39" s="1" t="s">
        <v>105</v>
      </c>
      <c r="B39" s="3" t="s">
        <v>108</v>
      </c>
    </row>
    <row r="40" spans="1:30" ht="15" x14ac:dyDescent="0.25">
      <c r="A40" s="1" t="s">
        <v>109</v>
      </c>
      <c r="B40" s="3" t="s">
        <v>110</v>
      </c>
    </row>
    <row r="41" spans="1:30" ht="15" x14ac:dyDescent="0.25">
      <c r="A41" s="1" t="s">
        <v>106</v>
      </c>
      <c r="B41" s="3" t="s">
        <v>111</v>
      </c>
    </row>
    <row r="42" spans="1:30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42"/>
  <sheetViews>
    <sheetView workbookViewId="0">
      <selection activeCell="A12" sqref="A1:XFD1048576"/>
    </sheetView>
  </sheetViews>
  <sheetFormatPr baseColWidth="10" defaultColWidth="8.85546875" defaultRowHeight="11.45" customHeight="1" x14ac:dyDescent="0.25"/>
  <cols>
    <col min="1" max="1" width="29.85546875" customWidth="1"/>
    <col min="2" max="7" width="10" customWidth="1"/>
    <col min="8" max="8" width="10.28515625" customWidth="1"/>
    <col min="9" max="29" width="10" customWidth="1"/>
    <col min="30" max="30" width="10" style="27" customWidth="1"/>
    <col min="31" max="31" width="5" customWidth="1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73" t="s">
        <v>115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28" t="s">
        <v>96</v>
      </c>
      <c r="AE11" s="8" t="s">
        <v>96</v>
      </c>
    </row>
    <row r="12" spans="1:31" ht="15" x14ac:dyDescent="0.25">
      <c r="A12" s="7" t="s">
        <v>37</v>
      </c>
      <c r="B12" s="10">
        <f>'VA volume'!B12/('heures travaillées'!B12/1000)</f>
        <v>20.305284614899069</v>
      </c>
      <c r="C12" s="10">
        <f>'VA volume'!C12/('heures travaillées'!C12/1000)</f>
        <v>20.367045447454242</v>
      </c>
      <c r="D12" s="10">
        <f>'VA volume'!D12/('heures travaillées'!D12/1000)</f>
        <v>21.19818008658126</v>
      </c>
      <c r="E12" s="10">
        <f>'VA volume'!E12/('heures travaillées'!E12/1000)</f>
        <v>21.748623353283381</v>
      </c>
      <c r="F12" s="10">
        <f>'VA volume'!F12/('heures travaillées'!F12/1000)</f>
        <v>22.675193551431864</v>
      </c>
      <c r="G12" s="10">
        <f>'VA volume'!G12/('heures travaillées'!G12/1000)</f>
        <v>24.288641095543738</v>
      </c>
      <c r="H12" s="10">
        <f>'VA volume'!H12/('heures travaillées'!H12/1000)</f>
        <v>24.790496231342861</v>
      </c>
      <c r="I12" s="10">
        <f>'VA volume'!I12/('heures travaillées'!I12/1000)</f>
        <v>25.293470343322003</v>
      </c>
      <c r="J12" s="10">
        <f>'VA volume'!J12/('heures travaillées'!J12/1000)</f>
        <v>25.986413571503</v>
      </c>
      <c r="K12" s="10">
        <f>'VA volume'!K12/('heures travaillées'!K12/1000)</f>
        <v>26.972409509895233</v>
      </c>
      <c r="L12" s="10">
        <f>'VA volume'!L12/('heures travaillées'!L12/1000)</f>
        <v>27.909548079504173</v>
      </c>
      <c r="M12" s="10">
        <f>'VA volume'!M12/('heures travaillées'!M12/1000)</f>
        <v>29.571982474164361</v>
      </c>
      <c r="N12" s="10">
        <f>'VA volume'!N12/('heures travaillées'!N12/1000)</f>
        <v>30.469057761288571</v>
      </c>
      <c r="O12" s="10">
        <f>'VA volume'!O12/('heures travaillées'!O12/1000)</f>
        <v>29.880788863043271</v>
      </c>
      <c r="P12" s="10">
        <f>'VA volume'!P12/('heures travaillées'!P12/1000)</f>
        <v>28.464014407124804</v>
      </c>
      <c r="Q12" s="10">
        <f>'VA volume'!Q12/('heures travaillées'!Q12/1000)</f>
        <v>31.990490246971085</v>
      </c>
      <c r="R12" s="10">
        <f>'VA volume'!R12/('heures travaillées'!R12/1000)</f>
        <v>33.222436236958394</v>
      </c>
      <c r="S12" s="10">
        <f>'VA volume'!S12/('heures travaillées'!S12/1000)</f>
        <v>33.137617796405877</v>
      </c>
      <c r="T12" s="10">
        <f>'VA volume'!T12/('heures travaillées'!T12/1000)</f>
        <v>33.2678894257431</v>
      </c>
      <c r="U12" s="10">
        <f>'VA volume'!U12/('heures travaillées'!U12/1000)</f>
        <v>34.229831616960809</v>
      </c>
      <c r="V12" s="10">
        <f>'VA volume'!V12/('heures travaillées'!V12/1000)</f>
        <v>35.525583771789194</v>
      </c>
      <c r="W12" s="10">
        <f>'VA volume'!W12/('heures travaillées'!W12/1000)</f>
        <v>35.740287319881013</v>
      </c>
      <c r="X12" s="10">
        <f>'VA volume'!X12/('heures travaillées'!X12/1000)</f>
        <v>36.73216262008075</v>
      </c>
      <c r="Y12" s="10">
        <f>'VA volume'!Y12/('heures travaillées'!Y12/1000)</f>
        <v>37.095849700465841</v>
      </c>
      <c r="Z12" s="10">
        <f>'VA volume'!Z12/('heures travaillées'!Z12/1000)</f>
        <v>37.347113662956609</v>
      </c>
      <c r="AA12" s="10">
        <f>'VA volume'!AA12/('heures travaillées'!AA12/1000)</f>
        <v>37.708221049703148</v>
      </c>
      <c r="AB12" s="10">
        <f>'VA volume'!AB12/('heures travaillées'!AB12/1000)</f>
        <v>39.775155809858731</v>
      </c>
      <c r="AC12" s="10">
        <f>'VA volume'!AC12/('heures travaillées'!AC12/1000)</f>
        <v>40.786717446553709</v>
      </c>
      <c r="AD12" s="29">
        <f>AC12/B12*100-100</f>
        <v>100.86749937317464</v>
      </c>
      <c r="AE12" s="10" t="s">
        <v>96</v>
      </c>
    </row>
    <row r="13" spans="1:31" ht="15" x14ac:dyDescent="0.25">
      <c r="A13" s="7" t="s">
        <v>38</v>
      </c>
      <c r="B13" s="10">
        <f>'VA volume'!B13/('heures travaillées'!B13/1000)</f>
        <v>20.818774915822303</v>
      </c>
      <c r="C13" s="10">
        <f>'VA volume'!C13/('heures travaillées'!C13/1000)</f>
        <v>20.85085871117402</v>
      </c>
      <c r="D13" s="10">
        <f>'VA volume'!D13/('heures travaillées'!D13/1000)</f>
        <v>21.6783438578607</v>
      </c>
      <c r="E13" s="10">
        <f>'VA volume'!E13/('heures travaillées'!E13/1000)</f>
        <v>22.142152770847844</v>
      </c>
      <c r="F13" s="10">
        <f>'VA volume'!F13/('heures travaillées'!F13/1000)</f>
        <v>23.087847857454371</v>
      </c>
      <c r="G13" s="10">
        <f>'VA volume'!G13/('heures travaillées'!G13/1000)</f>
        <v>24.661789301866186</v>
      </c>
      <c r="H13" s="10">
        <f>'VA volume'!H13/('heures travaillées'!H13/1000)</f>
        <v>25.173794859023012</v>
      </c>
      <c r="I13" s="10">
        <f>'VA volume'!I13/('heures travaillées'!I13/1000)</f>
        <v>25.694956929417078</v>
      </c>
      <c r="J13" s="10">
        <f>'VA volume'!J13/('heures travaillées'!J13/1000)</f>
        <v>26.472407682949768</v>
      </c>
      <c r="K13" s="10">
        <f>'VA volume'!K13/('heures travaillées'!K13/1000)</f>
        <v>27.532886094023375</v>
      </c>
      <c r="L13" s="10">
        <f>'VA volume'!L13/('heures travaillées'!L13/1000)</f>
        <v>28.474207941046252</v>
      </c>
      <c r="M13" s="10">
        <f>'VA volume'!M13/('heures travaillées'!M13/1000)</f>
        <v>30.123295710417075</v>
      </c>
      <c r="N13" s="10">
        <f>'VA volume'!N13/('heures travaillées'!N13/1000)</f>
        <v>30.988956201977373</v>
      </c>
      <c r="O13" s="10">
        <f>'VA volume'!O13/('heures travaillées'!O13/1000)</f>
        <v>30.467774523086796</v>
      </c>
      <c r="P13" s="10">
        <f>'VA volume'!P13/('heures travaillées'!P13/1000)</f>
        <v>29.118856685789819</v>
      </c>
      <c r="Q13" s="10">
        <f>'VA volume'!Q13/('heures travaillées'!Q13/1000)</f>
        <v>32.543193589298568</v>
      </c>
      <c r="R13" s="10">
        <f>'VA volume'!R13/('heures travaillées'!R13/1000)</f>
        <v>33.736212912505799</v>
      </c>
      <c r="S13" s="10">
        <f>'VA volume'!S13/('heures travaillées'!S13/1000)</f>
        <v>33.604994504172872</v>
      </c>
      <c r="T13" s="10">
        <f>'VA volume'!T13/('heures travaillées'!T13/1000)</f>
        <v>33.66739056526275</v>
      </c>
      <c r="U13" s="10">
        <f>'VA volume'!U13/('heures travaillées'!U13/1000)</f>
        <v>34.636364755901546</v>
      </c>
      <c r="V13" s="10">
        <f>'VA volume'!V13/('heures travaillées'!V13/1000)</f>
        <v>35.774848658205201</v>
      </c>
      <c r="W13" s="10">
        <f>'VA volume'!W13/('heures travaillées'!W13/1000)</f>
        <v>35.953690582095426</v>
      </c>
      <c r="X13" s="10">
        <f>'VA volume'!X13/('heures travaillées'!X13/1000)</f>
        <v>36.906818839776264</v>
      </c>
      <c r="Y13" s="10">
        <f>'VA volume'!Y13/('heures travaillées'!Y13/1000)</f>
        <v>37.252053728288764</v>
      </c>
      <c r="Z13" s="10">
        <f>'VA volume'!Z13/('heures travaillées'!Z13/1000)</f>
        <v>37.436554409212974</v>
      </c>
      <c r="AA13" s="10" t="e">
        <f>'VA volume'!AA13/('heures travaillées'!AA13/1000)</f>
        <v>#VALUE!</v>
      </c>
      <c r="AB13" s="10" t="e">
        <f>'VA volume'!AB13/('heures travaillées'!AB13/1000)</f>
        <v>#VALUE!</v>
      </c>
      <c r="AC13" s="10" t="e">
        <f>'VA volume'!AC13/('heures travaillées'!AC13/1000)</f>
        <v>#VALUE!</v>
      </c>
      <c r="AD13" s="29" t="e">
        <f t="shared" ref="AD13:AD34" si="0">AC13/B13*100-100</f>
        <v>#VALUE!</v>
      </c>
      <c r="AE13" s="9" t="s">
        <v>96</v>
      </c>
    </row>
    <row r="14" spans="1:31" ht="15" x14ac:dyDescent="0.25">
      <c r="A14" s="7" t="s">
        <v>39</v>
      </c>
      <c r="B14" s="10">
        <f>'VA volume'!B14/('heures travaillées'!B14/1000)</f>
        <v>26.475689815592645</v>
      </c>
      <c r="C14" s="10">
        <f>'VA volume'!C14/('heures travaillées'!C14/1000)</f>
        <v>26.628662647804514</v>
      </c>
      <c r="D14" s="10">
        <f>'VA volume'!D14/('heures travaillées'!D14/1000)</f>
        <v>27.719076984028522</v>
      </c>
      <c r="E14" s="10">
        <f>'VA volume'!E14/('heures travaillées'!E14/1000)</f>
        <v>28.111051357668345</v>
      </c>
      <c r="F14" s="10">
        <f>'VA volume'!F14/('heures travaillées'!F14/1000)</f>
        <v>28.888056773584779</v>
      </c>
      <c r="G14" s="10">
        <f>'VA volume'!G14/('heures travaillées'!G14/1000)</f>
        <v>30.584459695639563</v>
      </c>
      <c r="H14" s="10">
        <f>'VA volume'!H14/('heures travaillées'!H14/1000)</f>
        <v>31.23332943635987</v>
      </c>
      <c r="I14" s="10">
        <f>'VA volume'!I14/('heures travaillées'!I14/1000)</f>
        <v>31.68802190834057</v>
      </c>
      <c r="J14" s="10">
        <f>'VA volume'!J14/('heures travaillées'!J14/1000)</f>
        <v>32.406297005527527</v>
      </c>
      <c r="K14" s="10">
        <f>'VA volume'!K14/('heures travaillées'!K14/1000)</f>
        <v>33.609135436119743</v>
      </c>
      <c r="L14" s="10">
        <f>'VA volume'!L14/('heures travaillées'!L14/1000)</f>
        <v>34.858062346063875</v>
      </c>
      <c r="M14" s="10">
        <f>'VA volume'!M14/('heures travaillées'!M14/1000)</f>
        <v>36.910830315419155</v>
      </c>
      <c r="N14" s="10">
        <f>'VA volume'!N14/('heures travaillées'!N14/1000)</f>
        <v>38.174485086943697</v>
      </c>
      <c r="O14" s="10">
        <f>'VA volume'!O14/('heures travaillées'!O14/1000)</f>
        <v>37.245265657959891</v>
      </c>
      <c r="P14" s="10">
        <f>'VA volume'!P14/('heures travaillées'!P14/1000)</f>
        <v>35.334038340092221</v>
      </c>
      <c r="Q14" s="10">
        <f>'VA volume'!Q14/('heures travaillées'!Q14/1000)</f>
        <v>39.283865226275758</v>
      </c>
      <c r="R14" s="10">
        <f>'VA volume'!R14/('heures travaillées'!R14/1000)</f>
        <v>40.743687843915104</v>
      </c>
      <c r="S14" s="10">
        <f>'VA volume'!S14/('heures travaillées'!S14/1000)</f>
        <v>40.842062996388655</v>
      </c>
      <c r="T14" s="10">
        <f>'VA volume'!T14/('heures travaillées'!T14/1000)</f>
        <v>41.33366047108791</v>
      </c>
      <c r="U14" s="10">
        <f>'VA volume'!U14/('heures travaillées'!U14/1000)</f>
        <v>42.636840330178323</v>
      </c>
      <c r="V14" s="10">
        <f>'VA volume'!V14/('heures travaillées'!V14/1000)</f>
        <v>44.239673579744768</v>
      </c>
      <c r="W14" s="10">
        <f>'VA volume'!W14/('heures travaillées'!W14/1000)</f>
        <v>44.821424198057329</v>
      </c>
      <c r="X14" s="10">
        <f>'VA volume'!X14/('heures travaillées'!X14/1000)</f>
        <v>46.213502777749973</v>
      </c>
      <c r="Y14" s="10">
        <f>'VA volume'!Y14/('heures travaillées'!Y14/1000)</f>
        <v>46.435478025946118</v>
      </c>
      <c r="Z14" s="10">
        <f>'VA volume'!Z14/('heures travaillées'!Z14/1000)</f>
        <v>46.294978590426332</v>
      </c>
      <c r="AA14" s="10">
        <f>'VA volume'!AA14/('heures travaillées'!AA14/1000)</f>
        <v>46.919644419273645</v>
      </c>
      <c r="AB14" s="10">
        <f>'VA volume'!AB14/('heures travaillées'!AB14/1000)</f>
        <v>49.337813772070156</v>
      </c>
      <c r="AC14" s="10">
        <f>'VA volume'!AC14/('heures travaillées'!AC14/1000)</f>
        <v>50.086749830025141</v>
      </c>
      <c r="AD14" s="29">
        <f t="shared" si="0"/>
        <v>89.180150465907616</v>
      </c>
      <c r="AE14" s="10" t="s">
        <v>96</v>
      </c>
    </row>
    <row r="15" spans="1:31" ht="15" x14ac:dyDescent="0.25">
      <c r="A15" s="7" t="s">
        <v>40</v>
      </c>
      <c r="B15" s="10">
        <f>'VA volume'!B15/('heures travaillées'!B15/1000)</f>
        <v>34.932267052187086</v>
      </c>
      <c r="C15" s="10">
        <f>'VA volume'!C15/('heures travaillées'!C15/1000)</f>
        <v>36.574369903666842</v>
      </c>
      <c r="D15" s="10">
        <f>'VA volume'!D15/('heures travaillées'!D15/1000)</f>
        <v>39.279720246807834</v>
      </c>
      <c r="E15" s="10">
        <f>'VA volume'!E15/('heures travaillées'!E15/1000)</f>
        <v>40.562348664853637</v>
      </c>
      <c r="F15" s="10">
        <f>'VA volume'!F15/('heures travaillées'!F15/1000)</f>
        <v>41.341084546011771</v>
      </c>
      <c r="G15" s="10">
        <f>'VA volume'!G15/('heures travaillées'!G15/1000)</f>
        <v>43.092166918617522</v>
      </c>
      <c r="H15" s="10">
        <f>'VA volume'!H15/('heures travaillées'!H15/1000)</f>
        <v>43.352969901572521</v>
      </c>
      <c r="I15" s="10">
        <f>'VA volume'!I15/('heures travaillées'!I15/1000)</f>
        <v>45.022375446268278</v>
      </c>
      <c r="J15" s="10">
        <f>'VA volume'!J15/('heures travaillées'!J15/1000)</f>
        <v>46.624656195349701</v>
      </c>
      <c r="K15" s="10">
        <f>'VA volume'!K15/('heures travaillées'!K15/1000)</f>
        <v>49.860673575448956</v>
      </c>
      <c r="L15" s="10">
        <f>'VA volume'!L15/('heures travaillées'!L15/1000)</f>
        <v>51.810766619236617</v>
      </c>
      <c r="M15" s="10">
        <f>'VA volume'!M15/('heures travaillées'!M15/1000)</f>
        <v>50.728097895725661</v>
      </c>
      <c r="N15" s="10">
        <f>'VA volume'!N15/('heures travaillées'!N15/1000)</f>
        <v>54.307560705532907</v>
      </c>
      <c r="O15" s="10">
        <f>'VA volume'!O15/('heures travaillées'!O15/1000)</f>
        <v>53.138330933875913</v>
      </c>
      <c r="P15" s="10">
        <f>'VA volume'!P15/('heures travaillées'!P15/1000)</f>
        <v>53.700915583743452</v>
      </c>
      <c r="Q15" s="10">
        <f>'VA volume'!Q15/('heures travaillées'!Q15/1000)</f>
        <v>57.174997196598156</v>
      </c>
      <c r="R15" s="10">
        <f>'VA volume'!R15/('heures travaillées'!R15/1000)</f>
        <v>56.335155402438765</v>
      </c>
      <c r="S15" s="10">
        <f>'VA volume'!S15/('heures travaillées'!S15/1000)</f>
        <v>56.528787435626299</v>
      </c>
      <c r="T15" s="10">
        <f>'VA volume'!T15/('heures travaillées'!T15/1000)</f>
        <v>58.428660899565955</v>
      </c>
      <c r="U15" s="10">
        <f>'VA volume'!U15/('heures travaillées'!U15/1000)</f>
        <v>61.761009725713038</v>
      </c>
      <c r="V15" s="10">
        <f>'VA volume'!V15/('heures travaillées'!V15/1000)</f>
        <v>64.71787115782648</v>
      </c>
      <c r="W15" s="10">
        <f>'VA volume'!W15/('heures travaillées'!W15/1000)</f>
        <v>63.47707788328055</v>
      </c>
      <c r="X15" s="10">
        <f>'VA volume'!X15/('heures travaillées'!X15/1000)</f>
        <v>63.594394804113534</v>
      </c>
      <c r="Y15" s="10">
        <f>'VA volume'!Y15/('heures travaillées'!Y15/1000)</f>
        <v>63.184173246287507</v>
      </c>
      <c r="Z15" s="10">
        <f>'VA volume'!Z15/('heures travaillées'!Z15/1000)</f>
        <v>65.586393647273525</v>
      </c>
      <c r="AA15" s="10">
        <f>'VA volume'!AA15/('heures travaillées'!AA15/1000)</f>
        <v>68.438496477004293</v>
      </c>
      <c r="AB15" s="10">
        <f>'VA volume'!AB15/('heures travaillées'!AB15/1000)</f>
        <v>66.45014775923876</v>
      </c>
      <c r="AC15" s="10">
        <f>'VA volume'!AC15/('heures travaillées'!AC15/1000)</f>
        <v>67.952087397193637</v>
      </c>
      <c r="AD15" s="29">
        <f t="shared" si="0"/>
        <v>94.525271708465311</v>
      </c>
      <c r="AE15" s="9" t="s">
        <v>96</v>
      </c>
    </row>
    <row r="16" spans="1:31" ht="15" x14ac:dyDescent="0.25">
      <c r="A16" s="7" t="s">
        <v>41</v>
      </c>
      <c r="B16" s="10">
        <f>'VA volume'!B16/('heures travaillées'!B16/1000)</f>
        <v>1.8132225468593783</v>
      </c>
      <c r="C16" s="10">
        <f>'VA volume'!C16/('heures travaillées'!C16/1000)</f>
        <v>1.8752872297823482</v>
      </c>
      <c r="D16" s="10">
        <f>'VA volume'!D16/('heures travaillées'!D16/1000)</f>
        <v>2.1023491476480012</v>
      </c>
      <c r="E16" s="10">
        <f>'VA volume'!E16/('heures travaillées'!E16/1000)</f>
        <v>1.9698422520220364</v>
      </c>
      <c r="F16" s="10">
        <f>'VA volume'!F16/('heures travaillées'!F16/1000)</f>
        <v>2.1496602303431804</v>
      </c>
      <c r="G16" s="10">
        <f>'VA volume'!G16/('heures travaillées'!G16/1000)</f>
        <v>2.5623070166949393</v>
      </c>
      <c r="H16" s="10">
        <f>'VA volume'!H16/('heures travaillées'!H16/1000)</f>
        <v>2.8013629866276535</v>
      </c>
      <c r="I16" s="10">
        <f>'VA volume'!I16/('heures travaillées'!I16/1000)</f>
        <v>2.9266619842031041</v>
      </c>
      <c r="J16" s="10">
        <f>'VA volume'!J16/('heures travaillées'!J16/1000)</f>
        <v>3.3334170524723659</v>
      </c>
      <c r="K16" s="10">
        <f>'VA volume'!K16/('heures travaillées'!K16/1000)</f>
        <v>3.3038742534610215</v>
      </c>
      <c r="L16" s="10">
        <f>'VA volume'!L16/('heures travaillées'!L16/1000)</f>
        <v>3.4143252411495295</v>
      </c>
      <c r="M16" s="10">
        <f>'VA volume'!M16/('heures travaillées'!M16/1000)</f>
        <v>3.6595259966304372</v>
      </c>
      <c r="N16" s="10">
        <f>'VA volume'!N16/('heures travaillées'!N16/1000)</f>
        <v>4.0782684137058878</v>
      </c>
      <c r="O16" s="10">
        <f>'VA volume'!O16/('heures travaillées'!O16/1000)</f>
        <v>3.8406846298734982</v>
      </c>
      <c r="P16" s="10">
        <f>'VA volume'!P16/('heures travaillées'!P16/1000)</f>
        <v>4.1640314887989174</v>
      </c>
      <c r="Q16" s="10">
        <f>'VA volume'!Q16/('heures travaillées'!Q16/1000)</f>
        <v>4.2461576575288955</v>
      </c>
      <c r="R16" s="10">
        <f>'VA volume'!R16/('heures travaillées'!R16/1000)</f>
        <v>4.5903687145652698</v>
      </c>
      <c r="S16" s="10">
        <f>'VA volume'!S16/('heures travaillées'!S16/1000)</f>
        <v>5.1504942861565368</v>
      </c>
      <c r="T16" s="10">
        <f>'VA volume'!T16/('heures travaillées'!T16/1000)</f>
        <v>5.0157764691263971</v>
      </c>
      <c r="U16" s="10">
        <f>'VA volume'!U16/('heures travaillées'!U16/1000)</f>
        <v>5.0816605147393439</v>
      </c>
      <c r="V16" s="10">
        <f>'VA volume'!V16/('heures travaillées'!V16/1000)</f>
        <v>5.3155110085160686</v>
      </c>
      <c r="W16" s="10">
        <f>'VA volume'!W16/('heures travaillées'!W16/1000)</f>
        <v>5.4860396795710997</v>
      </c>
      <c r="X16" s="10">
        <f>'VA volume'!X16/('heures travaillées'!X16/1000)</f>
        <v>5.5109447952669282</v>
      </c>
      <c r="Y16" s="10">
        <f>'VA volume'!Y16/('heures travaillées'!Y16/1000)</f>
        <v>5.6571565810385787</v>
      </c>
      <c r="Z16" s="10">
        <f>'VA volume'!Z16/('heures travaillées'!Z16/1000)</f>
        <v>5.7821413588075599</v>
      </c>
      <c r="AA16" s="10">
        <f>'VA volume'!AA16/('heures travaillées'!AA16/1000)</f>
        <v>5.4700933079621263</v>
      </c>
      <c r="AB16" s="10">
        <f>'VA volume'!AB16/('heures travaillées'!AB16/1000)</f>
        <v>5.5414369533475156</v>
      </c>
      <c r="AC16" s="10">
        <f>'VA volume'!AC16/('heures travaillées'!AC16/1000)</f>
        <v>6.9224537889388023</v>
      </c>
      <c r="AD16" s="29">
        <f t="shared" si="0"/>
        <v>281.77629110827854</v>
      </c>
      <c r="AE16" s="10" t="s">
        <v>96</v>
      </c>
    </row>
    <row r="17" spans="1:31" ht="15" x14ac:dyDescent="0.25">
      <c r="A17" s="7" t="s">
        <v>42</v>
      </c>
      <c r="B17" s="10">
        <f>'VA volume'!B17/('heures travaillées'!B17/1000)</f>
        <v>5.6031203643429306</v>
      </c>
      <c r="C17" s="10">
        <f>'VA volume'!C17/('heures travaillées'!C17/1000)</f>
        <v>5.8784901398354901</v>
      </c>
      <c r="D17" s="10">
        <f>'VA volume'!D17/('heures travaillées'!D17/1000)</f>
        <v>5.9811991320290501</v>
      </c>
      <c r="E17" s="10">
        <f>'VA volume'!E17/('heures travaillées'!E17/1000)</f>
        <v>6.0071251131352428</v>
      </c>
      <c r="F17" s="10">
        <f>'VA volume'!F17/('heures travaillées'!F17/1000)</f>
        <v>6.638543892047168</v>
      </c>
      <c r="G17" s="10">
        <f>'VA volume'!G17/('heures travaillées'!G17/1000)</f>
        <v>7.3532602876474122</v>
      </c>
      <c r="H17" s="10">
        <f>'VA volume'!H17/('heures travaillées'!H17/1000)</f>
        <v>7.912814616244515</v>
      </c>
      <c r="I17" s="10">
        <f>'VA volume'!I17/('heures travaillées'!I17/1000)</f>
        <v>8.3453873026780521</v>
      </c>
      <c r="J17" s="10">
        <f>'VA volume'!J17/('heures travaillées'!J17/1000)</f>
        <v>8.7101129105986352</v>
      </c>
      <c r="K17" s="10">
        <f>'VA volume'!K17/('heures travaillées'!K17/1000)</f>
        <v>9.2863900939591453</v>
      </c>
      <c r="L17" s="10">
        <f>'VA volume'!L17/('heures travaillées'!L17/1000)</f>
        <v>10.303900321134288</v>
      </c>
      <c r="M17" s="10">
        <f>'VA volume'!M17/('heures travaillées'!M17/1000)</f>
        <v>12.500457111852505</v>
      </c>
      <c r="N17" s="10">
        <f>'VA volume'!N17/('heures travaillées'!N17/1000)</f>
        <v>13.007214483302668</v>
      </c>
      <c r="O17" s="10">
        <f>'VA volume'!O17/('heures travaillées'!O17/1000)</f>
        <v>13.934464675256924</v>
      </c>
      <c r="P17" s="10">
        <f>'VA volume'!P17/('heures travaillées'!P17/1000)</f>
        <v>13.50403664409207</v>
      </c>
      <c r="Q17" s="10">
        <f>'VA volume'!Q17/('heures travaillées'!Q17/1000)</f>
        <v>15.047677931311952</v>
      </c>
      <c r="R17" s="10">
        <f>'VA volume'!R17/('heures travaillées'!R17/1000)</f>
        <v>16.165493718058716</v>
      </c>
      <c r="S17" s="10">
        <f>'VA volume'!S17/('heures travaillées'!S17/1000)</f>
        <v>15.592433442564404</v>
      </c>
      <c r="T17" s="10">
        <f>'VA volume'!T17/('heures travaillées'!T17/1000)</f>
        <v>15.42458956216865</v>
      </c>
      <c r="U17" s="10">
        <f>'VA volume'!U17/('heures travaillées'!U17/1000)</f>
        <v>15.723026238380985</v>
      </c>
      <c r="V17" s="10">
        <f>'VA volume'!V17/('heures travaillées'!V17/1000)</f>
        <v>16.467030685043781</v>
      </c>
      <c r="W17" s="10">
        <f>'VA volume'!W17/('heures travaillées'!W17/1000)</f>
        <v>16.727016187022937</v>
      </c>
      <c r="X17" s="10">
        <f>'VA volume'!X17/('heures travaillées'!X17/1000)</f>
        <v>18.118299158468165</v>
      </c>
      <c r="Y17" s="10">
        <f>'VA volume'!Y17/('heures travaillées'!Y17/1000)</f>
        <v>18.120746104964358</v>
      </c>
      <c r="Z17" s="10">
        <f>'VA volume'!Z17/('heures travaillées'!Z17/1000)</f>
        <v>19.381064886431751</v>
      </c>
      <c r="AA17" s="10">
        <f>'VA volume'!AA17/('heures travaillées'!AA17/1000)</f>
        <v>19.036453327037911</v>
      </c>
      <c r="AB17" s="10">
        <f>'VA volume'!AB17/('heures travaillées'!AB17/1000)</f>
        <v>19.382010166192963</v>
      </c>
      <c r="AC17" s="10">
        <f>'VA volume'!AC17/('heures travaillées'!AC17/1000)</f>
        <v>20.255202542997342</v>
      </c>
      <c r="AD17" s="29">
        <f t="shared" si="0"/>
        <v>261.49861551961573</v>
      </c>
      <c r="AE17" s="9" t="s">
        <v>96</v>
      </c>
    </row>
    <row r="18" spans="1:31" ht="15" x14ac:dyDescent="0.25">
      <c r="A18" s="7" t="s">
        <v>43</v>
      </c>
      <c r="B18" s="10">
        <f>'VA volume'!B18/('heures travaillées'!B18/1000)</f>
        <v>38.431147481404309</v>
      </c>
      <c r="C18" s="10">
        <f>'VA volume'!C18/('heures travaillées'!C18/1000)</f>
        <v>37.604639652241275</v>
      </c>
      <c r="D18" s="10">
        <f>'VA volume'!D18/('heures travaillées'!D18/1000)</f>
        <v>41.02145762884043</v>
      </c>
      <c r="E18" s="10">
        <f>'VA volume'!E18/('heures travaillées'!E18/1000)</f>
        <v>41.949100857994694</v>
      </c>
      <c r="F18" s="10">
        <f>'VA volume'!F18/('heures travaillées'!F18/1000)</f>
        <v>42.268258081949497</v>
      </c>
      <c r="G18" s="10">
        <f>'VA volume'!G18/('heures travaillées'!G18/1000)</f>
        <v>43.70616621983914</v>
      </c>
      <c r="H18" s="10">
        <f>'VA volume'!H18/('heures travaillées'!H18/1000)</f>
        <v>44.134337653004202</v>
      </c>
      <c r="I18" s="10">
        <f>'VA volume'!I18/('heures travaillées'!I18/1000)</f>
        <v>44.610380801857481</v>
      </c>
      <c r="J18" s="10">
        <f>'VA volume'!J18/('heures travaillées'!J18/1000)</f>
        <v>46.414490813062564</v>
      </c>
      <c r="K18" s="10">
        <f>'VA volume'!K18/('heures travaillées'!K18/1000)</f>
        <v>49.013846691204215</v>
      </c>
      <c r="L18" s="10">
        <f>'VA volume'!L18/('heures travaillées'!L18/1000)</f>
        <v>49.482266127112588</v>
      </c>
      <c r="M18" s="10">
        <f>'VA volume'!M18/('heures travaillées'!M18/1000)</f>
        <v>52.862252062489027</v>
      </c>
      <c r="N18" s="10">
        <f>'VA volume'!N18/('heures travaillées'!N18/1000)</f>
        <v>53.167128514968425</v>
      </c>
      <c r="O18" s="10">
        <f>'VA volume'!O18/('heures travaillées'!O18/1000)</f>
        <v>52.958950065839439</v>
      </c>
      <c r="P18" s="10">
        <f>'VA volume'!P18/('heures travaillées'!P18/1000)</f>
        <v>53.498517311949207</v>
      </c>
      <c r="Q18" s="10">
        <f>'VA volume'!Q18/('heures travaillées'!Q18/1000)</f>
        <v>59.658751778269433</v>
      </c>
      <c r="R18" s="10">
        <f>'VA volume'!R18/('heures travaillées'!R18/1000)</f>
        <v>61.908372689319641</v>
      </c>
      <c r="S18" s="10">
        <f>'VA volume'!S18/('heures travaillées'!S18/1000)</f>
        <v>66.088993184801566</v>
      </c>
      <c r="T18" s="10">
        <f>'VA volume'!T18/('heures travaillées'!T18/1000)</f>
        <v>69.422455814722753</v>
      </c>
      <c r="U18" s="10">
        <f>'VA volume'!U18/('heures travaillées'!U18/1000)</f>
        <v>70.286080155684886</v>
      </c>
      <c r="V18" s="10">
        <f>'VA volume'!V18/('heures travaillées'!V18/1000)</f>
        <v>69.090715309398988</v>
      </c>
      <c r="W18" s="10">
        <f>'VA volume'!W18/('heures travaillées'!W18/1000)</f>
        <v>71.799095650318122</v>
      </c>
      <c r="X18" s="10">
        <f>'VA volume'!X18/('heures travaillées'!X18/1000)</f>
        <v>78.003025384521962</v>
      </c>
      <c r="Y18" s="10">
        <f>'VA volume'!Y18/('heures travaillées'!Y18/1000)</f>
        <v>81.220307197713865</v>
      </c>
      <c r="Z18" s="10">
        <f>'VA volume'!Z18/('heures travaillées'!Z18/1000)</f>
        <v>84.231997005922096</v>
      </c>
      <c r="AA18" s="10">
        <f>'VA volume'!AA18/('heures travaillées'!AA18/1000)</f>
        <v>83.85385371397696</v>
      </c>
      <c r="AB18" s="10">
        <f>'VA volume'!AB18/('heures travaillées'!AB18/1000)</f>
        <v>91.924669076615928</v>
      </c>
      <c r="AC18" s="10">
        <f>'VA volume'!AC18/('heures travaillées'!AC18/1000)</f>
        <v>103.57236686125118</v>
      </c>
      <c r="AD18" s="29">
        <f t="shared" si="0"/>
        <v>169.50110430964043</v>
      </c>
      <c r="AE18" s="10" t="s">
        <v>96</v>
      </c>
    </row>
    <row r="19" spans="1:31" s="26" customFormat="1" ht="15" x14ac:dyDescent="0.25">
      <c r="A19" s="24" t="s">
        <v>44</v>
      </c>
      <c r="B19" s="25">
        <f>'VA volume'!B19/('heures travaillées'!B19/1000)</f>
        <v>33.143387423789576</v>
      </c>
      <c r="C19" s="25">
        <f>'VA volume'!C19/('heures travaillées'!C19/1000)</f>
        <v>33.281863842646345</v>
      </c>
      <c r="D19" s="25">
        <f>'VA volume'!D19/('heures travaillées'!D19/1000)</f>
        <v>35.190718970377866</v>
      </c>
      <c r="E19" s="25">
        <f>'VA volume'!E19/('heures travaillées'!E19/1000)</f>
        <v>35.061504751343705</v>
      </c>
      <c r="F19" s="25">
        <f>'VA volume'!F19/('heures travaillées'!F19/1000)</f>
        <v>35.646052166544273</v>
      </c>
      <c r="G19" s="25">
        <f>'VA volume'!G19/('heures travaillées'!G19/1000)</f>
        <v>38.304932827763572</v>
      </c>
      <c r="H19" s="25">
        <f>'VA volume'!H19/('heures travaillées'!H19/1000)</f>
        <v>39.054860628516288</v>
      </c>
      <c r="I19" s="25">
        <f>'VA volume'!I19/('heures travaillées'!I19/1000)</f>
        <v>39.028541095684517</v>
      </c>
      <c r="J19" s="25">
        <f>'VA volume'!J19/('heures travaillées'!J19/1000)</f>
        <v>40.39536304464238</v>
      </c>
      <c r="K19" s="25">
        <f>'VA volume'!K19/('heures travaillées'!K19/1000)</f>
        <v>42.001391251150565</v>
      </c>
      <c r="L19" s="25">
        <f>'VA volume'!L19/('heures travaillées'!L19/1000)</f>
        <v>43.857359975984544</v>
      </c>
      <c r="M19" s="25">
        <f>'VA volume'!M19/('heures travaillées'!M19/1000)</f>
        <v>47.686578171159724</v>
      </c>
      <c r="N19" s="25">
        <f>'VA volume'!N19/('heures travaillées'!N19/1000)</f>
        <v>48.931633903901556</v>
      </c>
      <c r="O19" s="25">
        <f>'VA volume'!O19/('heures travaillées'!O19/1000)</f>
        <v>46.89956548532524</v>
      </c>
      <c r="P19" s="25">
        <f>'VA volume'!P19/('heures travaillées'!P19/1000)</f>
        <v>41.618549185820427</v>
      </c>
      <c r="Q19" s="25">
        <f>'VA volume'!Q19/('heures travaillées'!Q19/1000)</f>
        <v>48.462112995104889</v>
      </c>
      <c r="R19" s="25">
        <f>'VA volume'!R19/('heures travaillées'!R19/1000)</f>
        <v>50.729730331161193</v>
      </c>
      <c r="S19" s="25">
        <f>'VA volume'!S19/('heures travaillées'!S19/1000)</f>
        <v>49.923315541101836</v>
      </c>
      <c r="T19" s="25">
        <f>'VA volume'!T19/('heures travaillées'!T19/1000)</f>
        <v>49.633777540167443</v>
      </c>
      <c r="U19" s="25">
        <f>'VA volume'!U19/('heures travaillées'!U19/1000)</f>
        <v>51.262820753525588</v>
      </c>
      <c r="V19" s="25">
        <f>'VA volume'!V19/('heures travaillées'!V19/1000)</f>
        <v>51.432206474967003</v>
      </c>
      <c r="W19" s="25">
        <f>'VA volume'!W19/('heures travaillées'!W19/1000)</f>
        <v>53.514529996398956</v>
      </c>
      <c r="X19" s="25">
        <f>'VA volume'!X19/('heures travaillées'!X19/1000)</f>
        <v>55.370985803398774</v>
      </c>
      <c r="Y19" s="25">
        <f>'VA volume'!Y19/('heures travaillées'!Y19/1000)</f>
        <v>55.319907429992185</v>
      </c>
      <c r="Z19" s="25">
        <f>'VA volume'!Z19/('heures travaillées'!Z19/1000)</f>
        <v>54.826429681350334</v>
      </c>
      <c r="AA19" s="25">
        <f>'VA volume'!AA19/('heures travaillées'!AA19/1000)</f>
        <v>53.994395084929479</v>
      </c>
      <c r="AB19" s="25">
        <f>'VA volume'!AB19/('heures travaillées'!AB19/1000)</f>
        <v>57.842177181344276</v>
      </c>
      <c r="AC19" s="25">
        <f>'VA volume'!AC19/('heures travaillées'!AC19/1000)</f>
        <v>58.17369291371358</v>
      </c>
      <c r="AD19" s="29">
        <f t="shared" si="0"/>
        <v>75.521265131631708</v>
      </c>
      <c r="AE19" s="25" t="s">
        <v>104</v>
      </c>
    </row>
    <row r="20" spans="1:31" ht="15" x14ac:dyDescent="0.25">
      <c r="A20" s="7" t="s">
        <v>45</v>
      </c>
      <c r="B20" s="10">
        <f>'VA volume'!B20/('heures travaillées'!B20/1000)</f>
        <v>16.446504411056409</v>
      </c>
      <c r="C20" s="10">
        <f>'VA volume'!C20/('heures travaillées'!C20/1000)</f>
        <v>15.643565142014968</v>
      </c>
      <c r="D20" s="10">
        <f>'VA volume'!D20/('heures travaillées'!D20/1000)</f>
        <v>16.24407730737062</v>
      </c>
      <c r="E20" s="10">
        <f>'VA volume'!E20/('heures travaillées'!E20/1000)</f>
        <v>16.447643593226552</v>
      </c>
      <c r="F20" s="10">
        <f>'VA volume'!F20/('heures travaillées'!F20/1000)</f>
        <v>18.300559231150558</v>
      </c>
      <c r="G20" s="10">
        <f>'VA volume'!G20/('heures travaillées'!G20/1000)</f>
        <v>19.000236813954057</v>
      </c>
      <c r="H20" s="10">
        <f>'VA volume'!H20/('heures travaillées'!H20/1000)</f>
        <v>20.270439116491513</v>
      </c>
      <c r="I20" s="10">
        <f>'VA volume'!I20/('heures travaillées'!I20/1000)</f>
        <v>21.244024899049904</v>
      </c>
      <c r="J20" s="10">
        <f>'VA volume'!J20/('heures travaillées'!J20/1000)</f>
        <v>22.068480676502915</v>
      </c>
      <c r="K20" s="10">
        <f>'VA volume'!K20/('heures travaillées'!K20/1000)</f>
        <v>21.692011232514879</v>
      </c>
      <c r="L20" s="10">
        <f>'VA volume'!L20/('heures travaillées'!L20/1000)</f>
        <v>20.480813465881877</v>
      </c>
      <c r="M20" s="10">
        <f>'VA volume'!M20/('heures travaillées'!M20/1000)</f>
        <v>21.020102366582186</v>
      </c>
      <c r="N20" s="10">
        <f>'VA volume'!N20/('heures travaillées'!N20/1000)</f>
        <v>21.711624747158776</v>
      </c>
      <c r="O20" s="10">
        <f>'VA volume'!O20/('heures travaillées'!O20/1000)</f>
        <v>19.985302572238044</v>
      </c>
      <c r="P20" s="10">
        <f>'VA volume'!P20/('heures travaillées'!P20/1000)</f>
        <v>20.154285867347092</v>
      </c>
      <c r="Q20" s="10">
        <f>'VA volume'!Q20/('heures travaillées'!Q20/1000)</f>
        <v>20.822607510599635</v>
      </c>
      <c r="R20" s="10">
        <f>'VA volume'!R20/('heures travaillées'!R20/1000)</f>
        <v>19.325365846913133</v>
      </c>
      <c r="S20" s="10">
        <f>'VA volume'!S20/('heures travaillées'!S20/1000)</f>
        <v>19.373950865355198</v>
      </c>
      <c r="T20" s="10">
        <f>'VA volume'!T20/('heures travaillées'!T20/1000)</f>
        <v>18.400199430648424</v>
      </c>
      <c r="U20" s="10">
        <f>'VA volume'!U20/('heures travaillées'!U20/1000)</f>
        <v>18.295090365890669</v>
      </c>
      <c r="V20" s="10">
        <f>'VA volume'!V20/('heures travaillées'!V20/1000)</f>
        <v>20.307625071321912</v>
      </c>
      <c r="W20" s="10">
        <f>'VA volume'!W20/('heures travaillées'!W20/1000)</f>
        <v>18.269630186016606</v>
      </c>
      <c r="X20" s="10">
        <f>'VA volume'!X20/('heures travaillées'!X20/1000)</f>
        <v>19.36238881389956</v>
      </c>
      <c r="Y20" s="10">
        <f>'VA volume'!Y20/('heures travaillées'!Y20/1000)</f>
        <v>19.416420157793031</v>
      </c>
      <c r="Z20" s="10">
        <f>'VA volume'!Z20/('heures travaillées'!Z20/1000)</f>
        <v>19.237147374108638</v>
      </c>
      <c r="AA20" s="10">
        <f>'VA volume'!AA20/('heures travaillées'!AA20/1000)</f>
        <v>21.439253437380135</v>
      </c>
      <c r="AB20" s="10">
        <f>'VA volume'!AB20/('heures travaillées'!AB20/1000)</f>
        <v>22.714437532503631</v>
      </c>
      <c r="AC20" s="10">
        <f>'VA volume'!AC20/('heures travaillées'!AC20/1000)</f>
        <v>22.920546385737101</v>
      </c>
      <c r="AD20" s="29">
        <f t="shared" si="0"/>
        <v>39.364243080909148</v>
      </c>
      <c r="AE20" s="10" t="s">
        <v>96</v>
      </c>
    </row>
    <row r="21" spans="1:31" ht="15" x14ac:dyDescent="0.25">
      <c r="A21" s="7" t="s">
        <v>46</v>
      </c>
      <c r="B21" s="10">
        <f>'VA volume'!B21/('heures travaillées'!B21/1000)</f>
        <v>24.555116639580067</v>
      </c>
      <c r="C21" s="10">
        <f>'VA volume'!C21/('heures travaillées'!C21/1000)</f>
        <v>24.125527689781002</v>
      </c>
      <c r="D21" s="10">
        <f>'VA volume'!D21/('heures travaillées'!D21/1000)</f>
        <v>24.270593961348563</v>
      </c>
      <c r="E21" s="10">
        <f>'VA volume'!E21/('heures travaillées'!E21/1000)</f>
        <v>24.415897686897935</v>
      </c>
      <c r="F21" s="10">
        <f>'VA volume'!F21/('heures travaillées'!F21/1000)</f>
        <v>24.610024993939465</v>
      </c>
      <c r="G21" s="10">
        <f>'VA volume'!G21/('heures travaillées'!G21/1000)</f>
        <v>24.982620991510803</v>
      </c>
      <c r="H21" s="10">
        <f>'VA volume'!H21/('heures travaillées'!H21/1000)</f>
        <v>25.906888477473931</v>
      </c>
      <c r="I21" s="10">
        <f>'VA volume'!I21/('heures travaillées'!I21/1000)</f>
        <v>26.296296369436099</v>
      </c>
      <c r="J21" s="10">
        <f>'VA volume'!J21/('heures travaillées'!J21/1000)</f>
        <v>26.842506287647922</v>
      </c>
      <c r="K21" s="10">
        <f>'VA volume'!K21/('heures travaillées'!K21/1000)</f>
        <v>27.260715834243175</v>
      </c>
      <c r="L21" s="10">
        <f>'VA volume'!L21/('heures travaillées'!L21/1000)</f>
        <v>28.105531222599872</v>
      </c>
      <c r="M21" s="10">
        <f>'VA volume'!M21/('heures travaillées'!M21/1000)</f>
        <v>29.551214228133812</v>
      </c>
      <c r="N21" s="10">
        <f>'VA volume'!N21/('heures travaillées'!N21/1000)</f>
        <v>30.749845427141196</v>
      </c>
      <c r="O21" s="10">
        <f>'VA volume'!O21/('heures travaillées'!O21/1000)</f>
        <v>30.276524947649211</v>
      </c>
      <c r="P21" s="10">
        <f>'VA volume'!P21/('heures travaillées'!P21/1000)</f>
        <v>30.946115517374018</v>
      </c>
      <c r="Q21" s="10">
        <f>'VA volume'!Q21/('heures travaillées'!Q21/1000)</f>
        <v>32.013630465042475</v>
      </c>
      <c r="R21" s="10">
        <f>'VA volume'!R21/('heures travaillées'!R21/1000)</f>
        <v>32.860036578890437</v>
      </c>
      <c r="S21" s="10">
        <f>'VA volume'!S21/('heures travaillées'!S21/1000)</f>
        <v>33.787237545922373</v>
      </c>
      <c r="T21" s="10">
        <f>'VA volume'!T21/('heures travaillées'!T21/1000)</f>
        <v>35.316539248598346</v>
      </c>
      <c r="U21" s="10">
        <f>'VA volume'!U21/('heures travaillées'!U21/1000)</f>
        <v>36.53958608989695</v>
      </c>
      <c r="V21" s="10">
        <f>'VA volume'!V21/('heures travaillées'!V21/1000)</f>
        <v>37.25898219529703</v>
      </c>
      <c r="W21" s="10">
        <f>'VA volume'!W21/('heures travaillées'!W21/1000)</f>
        <v>36.787932303075664</v>
      </c>
      <c r="X21" s="10">
        <f>'VA volume'!X21/('heures travaillées'!X21/1000)</f>
        <v>37.840743107206926</v>
      </c>
      <c r="Y21" s="10">
        <f>'VA volume'!Y21/('heures travaillées'!Y21/1000)</f>
        <v>36.772219395601397</v>
      </c>
      <c r="Z21" s="10">
        <f>'VA volume'!Z21/('heures travaillées'!Z21/1000)</f>
        <v>36.103856915641892</v>
      </c>
      <c r="AA21" s="10">
        <f>'VA volume'!AA21/('heures travaillées'!AA21/1000)</f>
        <v>33.688095188120499</v>
      </c>
      <c r="AB21" s="10">
        <f>'VA volume'!AB21/('heures travaillées'!AB21/1000)</f>
        <v>36.715254790911615</v>
      </c>
      <c r="AC21" s="10">
        <f>'VA volume'!AC21/('heures travaillées'!AC21/1000)</f>
        <v>37.638870720586034</v>
      </c>
      <c r="AD21" s="29">
        <f t="shared" si="0"/>
        <v>53.283208844206598</v>
      </c>
      <c r="AE21" s="9" t="s">
        <v>104</v>
      </c>
    </row>
    <row r="22" spans="1:31" s="26" customFormat="1" ht="15" x14ac:dyDescent="0.25">
      <c r="A22" s="24" t="s">
        <v>47</v>
      </c>
      <c r="B22" s="25">
        <f>'VA volume'!B22/('heures travaillées'!B22/1000)</f>
        <v>28.48143706850621</v>
      </c>
      <c r="C22" s="25">
        <f>'VA volume'!C22/('heures travaillées'!C22/1000)</f>
        <v>29.052660751817509</v>
      </c>
      <c r="D22" s="25">
        <f>'VA volume'!D22/('heures travaillées'!D22/1000)</f>
        <v>30.567353669120937</v>
      </c>
      <c r="E22" s="25">
        <f>'VA volume'!E22/('heures travaillées'!E22/1000)</f>
        <v>32.289956074274897</v>
      </c>
      <c r="F22" s="25">
        <f>'VA volume'!F22/('heures travaillées'!F22/1000)</f>
        <v>33.880192638643614</v>
      </c>
      <c r="G22" s="25">
        <f>'VA volume'!G22/('heures travaillées'!G22/1000)</f>
        <v>35.90061205579515</v>
      </c>
      <c r="H22" s="25">
        <f>'VA volume'!H22/('heures travaillées'!H22/1000)</f>
        <v>36.766534495374252</v>
      </c>
      <c r="I22" s="25">
        <f>'VA volume'!I22/('heures travaillées'!I22/1000)</f>
        <v>37.904746864303391</v>
      </c>
      <c r="J22" s="25">
        <f>'VA volume'!J22/('heures travaillées'!J22/1000)</f>
        <v>39.420112098793872</v>
      </c>
      <c r="K22" s="25">
        <f>'VA volume'!K22/('heures travaillées'!K22/1000)</f>
        <v>41.056640633113233</v>
      </c>
      <c r="L22" s="25">
        <f>'VA volume'!L22/('heures travaillées'!L22/1000)</f>
        <v>42.636005995927952</v>
      </c>
      <c r="M22" s="25">
        <f>'VA volume'!M22/('heures travaillées'!M22/1000)</f>
        <v>45.049966317529503</v>
      </c>
      <c r="N22" s="25">
        <f>'VA volume'!N22/('heures travaillées'!N22/1000)</f>
        <v>46.030167440188102</v>
      </c>
      <c r="O22" s="25">
        <f>'VA volume'!O22/('heures travaillées'!O22/1000)</f>
        <v>44.871832813746558</v>
      </c>
      <c r="P22" s="25">
        <f>'VA volume'!P22/('heures travaillées'!P22/1000)</f>
        <v>45.482732660811472</v>
      </c>
      <c r="Q22" s="25">
        <f>'VA volume'!Q22/('heures travaillées'!Q22/1000)</f>
        <v>47.863309805386322</v>
      </c>
      <c r="R22" s="25">
        <f>'VA volume'!R22/('heures travaillées'!R22/1000)</f>
        <v>49.708358684038693</v>
      </c>
      <c r="S22" s="25">
        <f>'VA volume'!S22/('heures travaillées'!S22/1000)</f>
        <v>50.099058470149281</v>
      </c>
      <c r="T22" s="25">
        <f>'VA volume'!T22/('heures travaillées'!T22/1000)</f>
        <v>51.095367683167048</v>
      </c>
      <c r="U22" s="25">
        <f>'VA volume'!U22/('heures travaillées'!U22/1000)</f>
        <v>52.200190365248289</v>
      </c>
      <c r="V22" s="25">
        <f>'VA volume'!V22/('heures travaillées'!V22/1000)</f>
        <v>53.251964957805683</v>
      </c>
      <c r="W22" s="25">
        <f>'VA volume'!W22/('heures travaillées'!W22/1000)</f>
        <v>53.974506924559186</v>
      </c>
      <c r="X22" s="25">
        <f>'VA volume'!X22/('heures travaillées'!X22/1000)</f>
        <v>56.150197841215665</v>
      </c>
      <c r="Y22" s="25">
        <f>'VA volume'!Y22/('heures travaillées'!Y22/1000)</f>
        <v>56.6601067398054</v>
      </c>
      <c r="Z22" s="25">
        <f>'VA volume'!Z22/('heures travaillées'!Z22/1000)</f>
        <v>56.201314467313807</v>
      </c>
      <c r="AA22" s="25">
        <f>'VA volume'!AA22/('heures travaillées'!AA22/1000)</f>
        <v>56.023760540856834</v>
      </c>
      <c r="AB22" s="25">
        <f>'VA volume'!AB22/('heures travaillées'!AB22/1000)</f>
        <v>53.256534619235076</v>
      </c>
      <c r="AC22" s="25">
        <f>'VA volume'!AC22/('heures travaillées'!AC22/1000)</f>
        <v>52.666500237102404</v>
      </c>
      <c r="AD22" s="29">
        <f t="shared" si="0"/>
        <v>84.915178649251544</v>
      </c>
      <c r="AE22" s="25" t="s">
        <v>96</v>
      </c>
    </row>
    <row r="23" spans="1:31" s="26" customFormat="1" ht="15" x14ac:dyDescent="0.25">
      <c r="A23" s="24" t="s">
        <v>48</v>
      </c>
      <c r="B23" s="25">
        <f>'VA volume'!B23/('heures travaillées'!B23/1000)</f>
        <v>27.064417901053467</v>
      </c>
      <c r="C23" s="25">
        <f>'VA volume'!C23/('heures travaillées'!C23/1000)</f>
        <v>27.186315610217374</v>
      </c>
      <c r="D23" s="25">
        <f>'VA volume'!D23/('heures travaillées'!D23/1000)</f>
        <v>27.565522309290163</v>
      </c>
      <c r="E23" s="25">
        <f>'VA volume'!E23/('heures travaillées'!E23/1000)</f>
        <v>27.265187604773462</v>
      </c>
      <c r="F23" s="25">
        <f>'VA volume'!F23/('heures travaillées'!F23/1000)</f>
        <v>27.628089511146996</v>
      </c>
      <c r="G23" s="25">
        <f>'VA volume'!G23/('heures travaillées'!G23/1000)</f>
        <v>28.679619512241565</v>
      </c>
      <c r="H23" s="25">
        <f>'VA volume'!H23/('heures travaillées'!H23/1000)</f>
        <v>28.779267739053754</v>
      </c>
      <c r="I23" s="25">
        <f>'VA volume'!I23/('heures travaillées'!I23/1000)</f>
        <v>28.761680396573521</v>
      </c>
      <c r="J23" s="25">
        <f>'VA volume'!J23/('heures travaillées'!J23/1000)</f>
        <v>28.310932462175074</v>
      </c>
      <c r="K23" s="25">
        <f>'VA volume'!K23/('heures travaillées'!K23/1000)</f>
        <v>29.007429549609228</v>
      </c>
      <c r="L23" s="25">
        <f>'VA volume'!L23/('heures travaillées'!L23/1000)</f>
        <v>29.731288072785901</v>
      </c>
      <c r="M23" s="25">
        <f>'VA volume'!M23/('heures travaillées'!M23/1000)</f>
        <v>30.62181936204756</v>
      </c>
      <c r="N23" s="25">
        <f>'VA volume'!N23/('heures travaillées'!N23/1000)</f>
        <v>31.112022721505223</v>
      </c>
      <c r="O23" s="25">
        <f>'VA volume'!O23/('heures travaillées'!O23/1000)</f>
        <v>30.645593605683498</v>
      </c>
      <c r="P23" s="25">
        <f>'VA volume'!P23/('heures travaillées'!P23/1000)</f>
        <v>28.183464302787065</v>
      </c>
      <c r="Q23" s="25">
        <f>'VA volume'!Q23/('heures travaillées'!Q23/1000)</f>
        <v>31.582717391858345</v>
      </c>
      <c r="R23" s="25">
        <f>'VA volume'!R23/('heures travaillées'!R23/1000)</f>
        <v>32.069052381194908</v>
      </c>
      <c r="S23" s="25">
        <f>'VA volume'!S23/('heures travaillées'!S23/1000)</f>
        <v>32.229445282961223</v>
      </c>
      <c r="T23" s="25">
        <f>'VA volume'!T23/('heures travaillées'!T23/1000)</f>
        <v>32.762780245156094</v>
      </c>
      <c r="U23" s="25">
        <f>'VA volume'!U23/('heures travaillées'!U23/1000)</f>
        <v>33.289710783094016</v>
      </c>
      <c r="V23" s="25">
        <f>'VA volume'!V23/('heures travaillées'!V23/1000)</f>
        <v>34.1716342792391</v>
      </c>
      <c r="W23" s="25">
        <f>'VA volume'!W23/('heures travaillées'!W23/1000)</f>
        <v>34.61430481481591</v>
      </c>
      <c r="X23" s="25">
        <f>'VA volume'!X23/('heures travaillées'!X23/1000)</f>
        <v>35.406361055710704</v>
      </c>
      <c r="Y23" s="25">
        <f>'VA volume'!Y23/('heures travaillées'!Y23/1000)</f>
        <v>35.521041628039491</v>
      </c>
      <c r="Z23" s="25">
        <f>'VA volume'!Z23/('heures travaillées'!Z23/1000)</f>
        <v>35.532318806404284</v>
      </c>
      <c r="AA23" s="25">
        <f>'VA volume'!AA23/('heures travaillées'!AA23/1000)</f>
        <v>35.171459879642576</v>
      </c>
      <c r="AB23" s="25">
        <f>'VA volume'!AB23/('heures travaillées'!AB23/1000)</f>
        <v>36.415852177856351</v>
      </c>
      <c r="AC23" s="25">
        <f>'VA volume'!AC23/('heures travaillées'!AC23/1000)</f>
        <v>35.758220121149485</v>
      </c>
      <c r="AD23" s="30">
        <f t="shared" si="0"/>
        <v>32.122627768608368</v>
      </c>
      <c r="AE23" s="25" t="s">
        <v>96</v>
      </c>
    </row>
    <row r="24" spans="1:31" ht="15" x14ac:dyDescent="0.25">
      <c r="A24" s="7" t="s">
        <v>49</v>
      </c>
      <c r="B24" s="10">
        <f>'VA volume'!B24/('heures travaillées'!B24/1000)</f>
        <v>6.1354902371513891</v>
      </c>
      <c r="C24" s="10">
        <f>'VA volume'!C24/('heures travaillées'!C24/1000)</f>
        <v>6.4065958068310698</v>
      </c>
      <c r="D24" s="10">
        <f>'VA volume'!D24/('heures travaillées'!D24/1000)</f>
        <v>6.9219540452787873</v>
      </c>
      <c r="E24" s="10">
        <f>'VA volume'!E24/('heures travaillées'!E24/1000)</f>
        <v>7.1866598817680245</v>
      </c>
      <c r="F24" s="10">
        <f>'VA volume'!F24/('heures travaillées'!F24/1000)</f>
        <v>7.3496365289280652</v>
      </c>
      <c r="G24" s="10">
        <f>'VA volume'!G24/('heures travaillées'!G24/1000)</f>
        <v>7.704780312756113</v>
      </c>
      <c r="H24" s="10">
        <f>'VA volume'!H24/('heures travaillées'!H24/1000)</f>
        <v>8.1646344986997974</v>
      </c>
      <c r="I24" s="10">
        <f>'VA volume'!I24/('heures travaillées'!I24/1000)</f>
        <v>8.7828680801829861</v>
      </c>
      <c r="J24" s="10">
        <f>'VA volume'!J24/('heures travaillées'!J24/1000)</f>
        <v>9.6665493401264992</v>
      </c>
      <c r="K24" s="10">
        <f>'VA volume'!K24/('heures travaillées'!K24/1000)</f>
        <v>10.763496857258156</v>
      </c>
      <c r="L24" s="10">
        <f>'VA volume'!L24/('heures travaillées'!L24/1000)</f>
        <v>11.541668843196105</v>
      </c>
      <c r="M24" s="10">
        <f>'VA volume'!M24/('heures travaillées'!M24/1000)</f>
        <v>12.416149950780907</v>
      </c>
      <c r="N24" s="10">
        <f>'VA volume'!N24/('heures travaillées'!N24/1000)</f>
        <v>13.542261285706466</v>
      </c>
      <c r="O24" s="10">
        <f>'VA volume'!O24/('heures travaillées'!O24/1000)</f>
        <v>13.353970325840947</v>
      </c>
      <c r="P24" s="10">
        <f>'VA volume'!P24/('heures travaillées'!P24/1000)</f>
        <v>12.410468195357423</v>
      </c>
      <c r="Q24" s="10">
        <f>'VA volume'!Q24/('heures travaillées'!Q24/1000)</f>
        <v>13.542970454035231</v>
      </c>
      <c r="R24" s="10">
        <f>'VA volume'!R24/('heures travaillées'!R24/1000)</f>
        <v>13.649000561739875</v>
      </c>
      <c r="S24" s="10">
        <f>'VA volume'!S24/('heures travaillées'!S24/1000)</f>
        <v>13.151761366471661</v>
      </c>
      <c r="T24" s="10">
        <f>'VA volume'!T24/('heures travaillées'!T24/1000)</f>
        <v>13.224080307911343</v>
      </c>
      <c r="U24" s="10">
        <f>'VA volume'!U24/('heures travaillées'!U24/1000)</f>
        <v>13.829383020774117</v>
      </c>
      <c r="V24" s="10">
        <f>'VA volume'!V24/('heures travaillées'!V24/1000)</f>
        <v>15.047407428159001</v>
      </c>
      <c r="W24" s="10">
        <f>'VA volume'!W24/('heures travaillées'!W24/1000)</f>
        <v>14.352166688867547</v>
      </c>
      <c r="X24" s="10">
        <f>'VA volume'!X24/('heures travaillées'!X24/1000)</f>
        <v>14.253309607149141</v>
      </c>
      <c r="Y24" s="10">
        <f>'VA volume'!Y24/('heures travaillées'!Y24/1000)</f>
        <v>14.278652326507054</v>
      </c>
      <c r="Z24" s="10">
        <f>'VA volume'!Z24/('heures travaillées'!Z24/1000)</f>
        <v>14.434864161279663</v>
      </c>
      <c r="AA24" s="10">
        <f>'VA volume'!AA24/('heures travaillées'!AA24/1000)</f>
        <v>14.738249221007841</v>
      </c>
      <c r="AB24" s="10">
        <f>'VA volume'!AB24/('heures travaillées'!AB24/1000)</f>
        <v>15.162909170186373</v>
      </c>
      <c r="AC24" s="10">
        <f>'VA volume'!AC24/('heures travaillées'!AC24/1000)</f>
        <v>15.64550431228545</v>
      </c>
      <c r="AD24" s="29">
        <f t="shared" si="0"/>
        <v>155.00006857723255</v>
      </c>
      <c r="AE24" s="10" t="s">
        <v>96</v>
      </c>
    </row>
    <row r="25" spans="1:31" ht="15" x14ac:dyDescent="0.25">
      <c r="A25" s="7" t="s">
        <v>50</v>
      </c>
      <c r="B25" s="10">
        <f>'VA volume'!B25/('heures travaillées'!B25/1000)</f>
        <v>32.927575242504112</v>
      </c>
      <c r="C25" s="10">
        <f>'VA volume'!C25/('heures travaillées'!C25/1000)</f>
        <v>33.446508157535753</v>
      </c>
      <c r="D25" s="10">
        <f>'VA volume'!D25/('heures travaillées'!D25/1000)</f>
        <v>34.101385438807654</v>
      </c>
      <c r="E25" s="10">
        <f>'VA volume'!E25/('heures travaillées'!E25/1000)</f>
        <v>35.363554680787516</v>
      </c>
      <c r="F25" s="10">
        <f>'VA volume'!F25/('heures travaillées'!F25/1000)</f>
        <v>36.949597485436065</v>
      </c>
      <c r="G25" s="10">
        <f>'VA volume'!G25/('heures travaillées'!G25/1000)</f>
        <v>39.454030455128979</v>
      </c>
      <c r="H25" s="10">
        <f>'VA volume'!H25/('heures travaillées'!H25/1000)</f>
        <v>40.584207782555055</v>
      </c>
      <c r="I25" s="10">
        <f>'VA volume'!I25/('heures travaillées'!I25/1000)</f>
        <v>41.537703505031139</v>
      </c>
      <c r="J25" s="10">
        <f>'VA volume'!J25/('heures travaillées'!J25/1000)</f>
        <v>42.514614945854177</v>
      </c>
      <c r="K25" s="10">
        <f>'VA volume'!K25/('heures travaillées'!K25/1000)</f>
        <v>45.100283077147459</v>
      </c>
      <c r="L25" s="10">
        <f>'VA volume'!L25/('heures travaillées'!L25/1000)</f>
        <v>47.905261038699578</v>
      </c>
      <c r="M25" s="10">
        <f>'VA volume'!M25/('heures travaillées'!M25/1000)</f>
        <v>49.542297243727269</v>
      </c>
      <c r="N25" s="10">
        <f>'VA volume'!N25/('heures travaillées'!N25/1000)</f>
        <v>52.360914542509882</v>
      </c>
      <c r="O25" s="10">
        <f>'VA volume'!O25/('heures travaillées'!O25/1000)</f>
        <v>52.157309745693937</v>
      </c>
      <c r="P25" s="10">
        <f>'VA volume'!P25/('heures travaillées'!P25/1000)</f>
        <v>49.184338814523336</v>
      </c>
      <c r="Q25" s="10">
        <f>'VA volume'!Q25/('heures travaillées'!Q25/1000)</f>
        <v>51.926103191083222</v>
      </c>
      <c r="R25" s="10">
        <f>'VA volume'!R25/('heures travaillées'!R25/1000)</f>
        <v>54.499186556046602</v>
      </c>
      <c r="S25" s="10">
        <f>'VA volume'!S25/('heures travaillées'!S25/1000)</f>
        <v>54.869920328032151</v>
      </c>
      <c r="T25" s="10">
        <f>'VA volume'!T25/('heures travaillées'!T25/1000)</f>
        <v>54.836658377025046</v>
      </c>
      <c r="U25" s="10">
        <f>'VA volume'!U25/('heures travaillées'!U25/1000)</f>
        <v>56.182011938957338</v>
      </c>
      <c r="V25" s="10">
        <f>'VA volume'!V25/('heures travaillées'!V25/1000)</f>
        <v>56.716185884979403</v>
      </c>
      <c r="W25" s="10">
        <f>'VA volume'!W25/('heures travaillées'!W25/1000)</f>
        <v>57.38313440049906</v>
      </c>
      <c r="X25" s="10">
        <f>'VA volume'!X25/('heures travaillées'!X25/1000)</f>
        <v>60.67039866224016</v>
      </c>
      <c r="Y25" s="10">
        <f>'VA volume'!Y25/('heures travaillées'!Y25/1000)</f>
        <v>62.187622334759368</v>
      </c>
      <c r="Z25" s="10">
        <f>'VA volume'!Z25/('heures travaillées'!Z25/1000)</f>
        <v>60.901462402429182</v>
      </c>
      <c r="AA25" s="10">
        <f>'VA volume'!AA25/('heures travaillées'!AA25/1000)</f>
        <v>62.140814694646338</v>
      </c>
      <c r="AB25" s="10">
        <f>'VA volume'!AB25/('heures travaillées'!AB25/1000)</f>
        <v>67.044500908680874</v>
      </c>
      <c r="AC25" s="10">
        <f>'VA volume'!AC25/('heures travaillées'!AC25/1000)</f>
        <v>68.771565829827423</v>
      </c>
      <c r="AD25" s="29">
        <f t="shared" si="0"/>
        <v>108.85706075634317</v>
      </c>
      <c r="AE25" s="9" t="s">
        <v>104</v>
      </c>
    </row>
    <row r="26" spans="1:31" ht="15" x14ac:dyDescent="0.25">
      <c r="A26" s="7" t="s">
        <v>51</v>
      </c>
      <c r="B26" s="10">
        <f>'VA volume'!B26/('heures travaillées'!B26/1000)</f>
        <v>30.51895851406098</v>
      </c>
      <c r="C26" s="10">
        <f>'VA volume'!C26/('heures travaillées'!C26/1000)</f>
        <v>31.078546557961001</v>
      </c>
      <c r="D26" s="10">
        <f>'VA volume'!D26/('heures travaillées'!D26/1000)</f>
        <v>32.094844876902137</v>
      </c>
      <c r="E26" s="10">
        <f>'VA volume'!E26/('heures travaillées'!E26/1000)</f>
        <v>32.857210382072616</v>
      </c>
      <c r="F26" s="10">
        <f>'VA volume'!F26/('heures travaillées'!F26/1000)</f>
        <v>34.384368011697894</v>
      </c>
      <c r="G26" s="10">
        <f>'VA volume'!G26/('heures travaillées'!G26/1000)</f>
        <v>36.702481338435206</v>
      </c>
      <c r="H26" s="10">
        <f>'VA volume'!H26/('heures travaillées'!H26/1000)</f>
        <v>37.839993812571272</v>
      </c>
      <c r="I26" s="10">
        <f>'VA volume'!I26/('heures travaillées'!I26/1000)</f>
        <v>38.614400220293817</v>
      </c>
      <c r="J26" s="10">
        <f>'VA volume'!J26/('heures travaillées'!J26/1000)</f>
        <v>38.794054294945596</v>
      </c>
      <c r="K26" s="10">
        <f>'VA volume'!K26/('heures travaillées'!K26/1000)</f>
        <v>40.283793862050061</v>
      </c>
      <c r="L26" s="10">
        <f>'VA volume'!L26/('heures travaillées'!L26/1000)</f>
        <v>42.624140967158901</v>
      </c>
      <c r="M26" s="10">
        <f>'VA volume'!M26/('heures travaillées'!M26/1000)</f>
        <v>45.965786842025516</v>
      </c>
      <c r="N26" s="10">
        <f>'VA volume'!N26/('heures travaillées'!N26/1000)</f>
        <v>48.593343494660651</v>
      </c>
      <c r="O26" s="10">
        <f>'VA volume'!O26/('heures travaillées'!O26/1000)</f>
        <v>49.059826046946547</v>
      </c>
      <c r="P26" s="10">
        <f>'VA volume'!P26/('heures travaillées'!P26/1000)</f>
        <v>45.033187309835768</v>
      </c>
      <c r="Q26" s="10">
        <f>'VA volume'!Q26/('heures travaillées'!Q26/1000)</f>
        <v>48.42810022257779</v>
      </c>
      <c r="R26" s="10">
        <f>'VA volume'!R26/('heures travaillées'!R26/1000)</f>
        <v>51.093603722806492</v>
      </c>
      <c r="S26" s="10">
        <f>'VA volume'!S26/('heures travaillées'!S26/1000)</f>
        <v>51.775737395636916</v>
      </c>
      <c r="T26" s="10">
        <f>'VA volume'!T26/('heures travaillées'!T26/1000)</f>
        <v>52.264421949503635</v>
      </c>
      <c r="U26" s="10">
        <f>'VA volume'!U26/('heures travaillées'!U26/1000)</f>
        <v>53.509480043327272</v>
      </c>
      <c r="V26" s="10">
        <f>'VA volume'!V26/('heures travaillées'!V26/1000)</f>
        <v>54.021088098887802</v>
      </c>
      <c r="W26" s="10">
        <f>'VA volume'!W26/('heures travaillées'!W26/1000)</f>
        <v>56.338990483536584</v>
      </c>
      <c r="X26" s="10">
        <f>'VA volume'!X26/('heures travaillées'!X26/1000)</f>
        <v>57.499397539638991</v>
      </c>
      <c r="Y26" s="10">
        <f>'VA volume'!Y26/('heures travaillées'!Y26/1000)</f>
        <v>58.787422965950618</v>
      </c>
      <c r="Z26" s="10">
        <f>'VA volume'!Z26/('heures travaillées'!Z26/1000)</f>
        <v>58.7482809280407</v>
      </c>
      <c r="AA26" s="10">
        <f>'VA volume'!AA26/('heures travaillées'!AA26/1000)</f>
        <v>57.825580120956097</v>
      </c>
      <c r="AB26" s="10">
        <f>'VA volume'!AB26/('heures travaillées'!AB26/1000)</f>
        <v>62.166925888039188</v>
      </c>
      <c r="AC26" s="10">
        <f>'VA volume'!AC26/('heures travaillées'!AC26/1000)</f>
        <v>64.38232462966711</v>
      </c>
      <c r="AD26" s="29">
        <f t="shared" si="0"/>
        <v>110.95845914926713</v>
      </c>
      <c r="AE26" s="10" t="s">
        <v>96</v>
      </c>
    </row>
    <row r="27" spans="1:31" ht="15" x14ac:dyDescent="0.25">
      <c r="A27" s="7" t="s">
        <v>52</v>
      </c>
      <c r="B27" s="10">
        <f>'VA volume'!B27/('heures travaillées'!B27/1000)</f>
        <v>3.7906485555195326</v>
      </c>
      <c r="C27" s="10">
        <f>'VA volume'!C27/('heures travaillées'!C27/1000)</f>
        <v>3.7214252850862914</v>
      </c>
      <c r="D27" s="10">
        <f>'VA volume'!D27/('heures travaillées'!D27/1000)</f>
        <v>3.6859167533006874</v>
      </c>
      <c r="E27" s="10">
        <f>'VA volume'!E27/('heures travaillées'!E27/1000)</f>
        <v>3.6853560293411189</v>
      </c>
      <c r="F27" s="10">
        <f>'VA volume'!F27/('heures travaillées'!F27/1000)</f>
        <v>3.9817872737859719</v>
      </c>
      <c r="G27" s="10">
        <f>'VA volume'!G27/('heures travaillées'!G27/1000)</f>
        <v>4.3048100996076402</v>
      </c>
      <c r="H27" s="10">
        <f>'VA volume'!H27/('heures travaillées'!H27/1000)</f>
        <v>4.2294891800970102</v>
      </c>
      <c r="I27" s="10">
        <f>'VA volume'!I27/('heures travaillées'!I27/1000)</f>
        <v>4.7775335287645868</v>
      </c>
      <c r="J27" s="10">
        <f>'VA volume'!J27/('heures travaillées'!J27/1000)</f>
        <v>5.3100146472062111</v>
      </c>
      <c r="K27" s="10">
        <f>'VA volume'!K27/('heures travaillées'!K27/1000)</f>
        <v>5.7889039620618661</v>
      </c>
      <c r="L27" s="10">
        <f>'VA volume'!L27/('heures travaillées'!L27/1000)</f>
        <v>5.866006558349075</v>
      </c>
      <c r="M27" s="10">
        <f>'VA volume'!M27/('heures travaillées'!M27/1000)</f>
        <v>6.5287322591397627</v>
      </c>
      <c r="N27" s="10">
        <f>'VA volume'!N27/('heures travaillées'!N27/1000)</f>
        <v>7.0596048596285037</v>
      </c>
      <c r="O27" s="10">
        <f>'VA volume'!O27/('heures travaillées'!O27/1000)</f>
        <v>7.4198119038231125</v>
      </c>
      <c r="P27" s="10">
        <f>'VA volume'!P27/('heures travaillées'!P27/1000)</f>
        <v>8.0420312382186978</v>
      </c>
      <c r="Q27" s="10">
        <f>'VA volume'!Q27/('heures travaillées'!Q27/1000)</f>
        <v>9.7379308834210523</v>
      </c>
      <c r="R27" s="10">
        <f>'VA volume'!R27/('heures travaillées'!R27/1000)</f>
        <v>10.230502000264918</v>
      </c>
      <c r="S27" s="10">
        <f>'VA volume'!S27/('heures travaillées'!S27/1000)</f>
        <v>10.636547204882453</v>
      </c>
      <c r="T27" s="10">
        <f>'VA volume'!T27/('heures travaillées'!T27/1000)</f>
        <v>10.023260828298328</v>
      </c>
      <c r="U27" s="10">
        <f>'VA volume'!U27/('heures travaillées'!U27/1000)</f>
        <v>10.929135987327355</v>
      </c>
      <c r="V27" s="10">
        <f>'VA volume'!V27/('heures travaillées'!V27/1000)</f>
        <v>11.376881599518653</v>
      </c>
      <c r="W27" s="10">
        <f>'VA volume'!W27/('heures travaillées'!W27/1000)</f>
        <v>11.397137237768685</v>
      </c>
      <c r="X27" s="10">
        <f>'VA volume'!X27/('heures travaillées'!X27/1000)</f>
        <v>11.228625305036921</v>
      </c>
      <c r="Y27" s="10">
        <f>'VA volume'!Y27/('heures travaillées'!Y27/1000)</f>
        <v>11.839474021673887</v>
      </c>
      <c r="Z27" s="10">
        <f>'VA volume'!Z27/('heures travaillées'!Z27/1000)</f>
        <v>12.829743620092648</v>
      </c>
      <c r="AA27" s="10">
        <f>'VA volume'!AA27/('heures travaillées'!AA27/1000)</f>
        <v>12.722902707187735</v>
      </c>
      <c r="AB27" s="10">
        <f>'VA volume'!AB27/('heures travaillées'!AB27/1000)</f>
        <v>12.306514892519724</v>
      </c>
      <c r="AC27" s="10">
        <f>'VA volume'!AC27/('heures travaillées'!AC27/1000)</f>
        <v>13.933850144151279</v>
      </c>
      <c r="AD27" s="29">
        <f t="shared" si="0"/>
        <v>267.58485889867876</v>
      </c>
      <c r="AE27" s="9" t="s">
        <v>96</v>
      </c>
    </row>
    <row r="28" spans="1:31" ht="15" x14ac:dyDescent="0.25">
      <c r="A28" s="7" t="s">
        <v>53</v>
      </c>
      <c r="B28" s="10">
        <f>'VA volume'!B28/('heures travaillées'!B28/1000)</f>
        <v>9.3992333588013999</v>
      </c>
      <c r="C28" s="10">
        <f>'VA volume'!C28/('heures travaillées'!C28/1000)</f>
        <v>10.312481979586476</v>
      </c>
      <c r="D28" s="10">
        <f>'VA volume'!D28/('heures travaillées'!D28/1000)</f>
        <v>10.860809452796545</v>
      </c>
      <c r="E28" s="10">
        <f>'VA volume'!E28/('heures travaillées'!E28/1000)</f>
        <v>10.992285062831622</v>
      </c>
      <c r="F28" s="10">
        <f>'VA volume'!F28/('heures travaillées'!F28/1000)</f>
        <v>11.039674453273882</v>
      </c>
      <c r="G28" s="10">
        <f>'VA volume'!G28/('heures travaillées'!G28/1000)</f>
        <v>11.320467382157835</v>
      </c>
      <c r="H28" s="10">
        <f>'VA volume'!H28/('heures travaillées'!H28/1000)</f>
        <v>11.591856677695196</v>
      </c>
      <c r="I28" s="10">
        <f>'VA volume'!I28/('heures travaillées'!I28/1000)</f>
        <v>11.920597292926907</v>
      </c>
      <c r="J28" s="10">
        <f>'VA volume'!J28/('heures travaillées'!J28/1000)</f>
        <v>12.293907904078429</v>
      </c>
      <c r="K28" s="10">
        <f>'VA volume'!K28/('heures travaillées'!K28/1000)</f>
        <v>12.883723065946269</v>
      </c>
      <c r="L28" s="10">
        <f>'VA volume'!L28/('heures travaillées'!L28/1000)</f>
        <v>13.281498063854421</v>
      </c>
      <c r="M28" s="10">
        <f>'VA volume'!M28/('heures travaillées'!M28/1000)</f>
        <v>13.665150622157416</v>
      </c>
      <c r="N28" s="10">
        <f>'VA volume'!N28/('heures travaillées'!N28/1000)</f>
        <v>14.252234982619459</v>
      </c>
      <c r="O28" s="10">
        <f>'VA volume'!O28/('heures travaillées'!O28/1000)</f>
        <v>14.414229813336153</v>
      </c>
      <c r="P28" s="10">
        <f>'VA volume'!P28/('heures travaillées'!P28/1000)</f>
        <v>14.050478747481371</v>
      </c>
      <c r="Q28" s="10">
        <f>'VA volume'!Q28/('heures travaillées'!Q28/1000)</f>
        <v>15.427038240539813</v>
      </c>
      <c r="R28" s="10">
        <f>'VA volume'!R28/('heures travaillées'!R28/1000)</f>
        <v>15.873677067349711</v>
      </c>
      <c r="S28" s="10">
        <f>'VA volume'!S28/('heures travaillées'!S28/1000)</f>
        <v>15.956539743261095</v>
      </c>
      <c r="T28" s="10">
        <f>'VA volume'!T28/('heures travaillées'!T28/1000)</f>
        <v>16.311033779324411</v>
      </c>
      <c r="U28" s="10">
        <f>'VA volume'!U28/('heures travaillées'!U28/1000)</f>
        <v>16.435016959740825</v>
      </c>
      <c r="V28" s="10">
        <f>'VA volume'!V28/('heures travaillées'!V28/1000)</f>
        <v>16.459218824162441</v>
      </c>
      <c r="W28" s="10">
        <f>'VA volume'!W28/('heures travaillées'!W28/1000)</f>
        <v>16.560765322420245</v>
      </c>
      <c r="X28" s="10">
        <f>'VA volume'!X28/('heures travaillées'!X28/1000)</f>
        <v>17.035869643876591</v>
      </c>
      <c r="Y28" s="10">
        <f>'VA volume'!Y28/('heures travaillées'!Y28/1000)</f>
        <v>17.045374291291537</v>
      </c>
      <c r="Z28" s="10">
        <f>'VA volume'!Z28/('heures travaillées'!Z28/1000)</f>
        <v>17.247588296487468</v>
      </c>
      <c r="AA28" s="10">
        <f>'VA volume'!AA28/('heures travaillées'!AA28/1000)</f>
        <v>17.374945212329234</v>
      </c>
      <c r="AB28" s="10">
        <f>'VA volume'!AB28/('heures travaillées'!AB28/1000)</f>
        <v>18.111385200532851</v>
      </c>
      <c r="AC28" s="10">
        <f>'VA volume'!AC28/('heures travaillées'!AC28/1000)</f>
        <v>18.111943416497553</v>
      </c>
      <c r="AD28" s="29">
        <f t="shared" si="0"/>
        <v>92.695964927156638</v>
      </c>
      <c r="AE28" s="10" t="s">
        <v>96</v>
      </c>
    </row>
    <row r="29" spans="1:31" ht="15" x14ac:dyDescent="0.25">
      <c r="A29" s="7" t="s">
        <v>54</v>
      </c>
      <c r="B29" s="10">
        <f>'VA volume'!B29/('heures travaillées'!B29/1000)</f>
        <v>3.7949066609604083</v>
      </c>
      <c r="C29" s="10">
        <f>'VA volume'!C29/('heures travaillées'!C29/1000)</f>
        <v>4.0846616409861456</v>
      </c>
      <c r="D29" s="10">
        <f>'VA volume'!D29/('heures travaillées'!D29/1000)</f>
        <v>3.8106058863148178</v>
      </c>
      <c r="E29" s="10">
        <f>'VA volume'!E29/('heures travaillées'!E29/1000)</f>
        <v>3.9342713515766654</v>
      </c>
      <c r="F29" s="10">
        <f>'VA volume'!F29/('heures travaillées'!F29/1000)</f>
        <v>4.1004419337903197</v>
      </c>
      <c r="G29" s="10">
        <f>'VA volume'!G29/('heures travaillées'!G29/1000)</f>
        <v>4.6178193682328059</v>
      </c>
      <c r="H29" s="10">
        <f>'VA volume'!H29/('heures travaillées'!H29/1000)</f>
        <v>5.1380719871653389</v>
      </c>
      <c r="I29" s="10">
        <f>'VA volume'!I29/('heures travaillées'!I29/1000)</f>
        <v>5.1259189434761687</v>
      </c>
      <c r="J29" s="10">
        <f>'VA volume'!J29/('heures travaillées'!J29/1000)</f>
        <v>5.5606670944895891</v>
      </c>
      <c r="K29" s="10">
        <f>'VA volume'!K29/('heures travaillées'!K29/1000)</f>
        <v>6.2360908550921215</v>
      </c>
      <c r="L29" s="10">
        <f>'VA volume'!L29/('heures travaillées'!L29/1000)</f>
        <v>6.8905252715449326</v>
      </c>
      <c r="M29" s="10">
        <f>'VA volume'!M29/('heures travaillées'!M29/1000)</f>
        <v>7.5470857847815198</v>
      </c>
      <c r="N29" s="10">
        <f>'VA volume'!N29/('heures travaillées'!N29/1000)</f>
        <v>7.4368992400930685</v>
      </c>
      <c r="O29" s="10">
        <f>'VA volume'!O29/('heures travaillées'!O29/1000)</f>
        <v>9.0168256281159902</v>
      </c>
      <c r="P29" s="10">
        <f>'VA volume'!P29/('heures travaillées'!P29/1000)</f>
        <v>9.5615905679950828</v>
      </c>
      <c r="Q29" s="10">
        <f>'VA volume'!Q29/('heures travaillées'!Q29/1000)</f>
        <v>10.286335613922969</v>
      </c>
      <c r="R29" s="10">
        <f>'VA volume'!R29/('heures travaillées'!R29/1000)</f>
        <v>11.066716738183109</v>
      </c>
      <c r="S29" s="10">
        <f>'VA volume'!S29/('heures travaillées'!S29/1000)</f>
        <v>9.833421514375333</v>
      </c>
      <c r="T29" s="10">
        <f>'VA volume'!T29/('heures travaillées'!T29/1000)</f>
        <v>9.8084592430554753</v>
      </c>
      <c r="U29" s="10">
        <f>'VA volume'!U29/('heures travaillées'!U29/1000)</f>
        <v>10.563945612362652</v>
      </c>
      <c r="V29" s="10">
        <f>'VA volume'!V29/('heures travaillées'!V29/1000)</f>
        <v>11.513999815248141</v>
      </c>
      <c r="W29" s="10">
        <f>'VA volume'!W29/('heures travaillées'!W29/1000)</f>
        <v>11.268948262152213</v>
      </c>
      <c r="X29" s="10">
        <f>'VA volume'!X29/('heures travaillées'!X29/1000)</f>
        <v>12.096715466208144</v>
      </c>
      <c r="Y29" s="10">
        <f>'VA volume'!Y29/('heures travaillées'!Y29/1000)</f>
        <v>12.800513288547299</v>
      </c>
      <c r="Z29" s="10">
        <f>'VA volume'!Z29/('heures travaillées'!Z29/1000)</f>
        <v>12.707400430121869</v>
      </c>
      <c r="AA29" s="10">
        <f>'VA volume'!AA29/('heures travaillées'!AA29/1000)</f>
        <v>13.023458072620974</v>
      </c>
      <c r="AB29" s="10">
        <f>'VA volume'!AB29/('heures travaillées'!AB29/1000)</f>
        <v>13.206590158941902</v>
      </c>
      <c r="AC29" s="10">
        <f>'VA volume'!AC29/('heures travaillées'!AC29/1000)</f>
        <v>13.157886326503869</v>
      </c>
      <c r="AD29" s="29">
        <f t="shared" si="0"/>
        <v>246.72490003150415</v>
      </c>
      <c r="AE29" s="9" t="s">
        <v>96</v>
      </c>
    </row>
    <row r="30" spans="1:31" ht="15" x14ac:dyDescent="0.25">
      <c r="A30" s="7" t="s">
        <v>55</v>
      </c>
      <c r="B30" s="10">
        <f>'VA volume'!B30/('heures travaillées'!B30/1000)</f>
        <v>8.0773982729868958</v>
      </c>
      <c r="C30" s="10">
        <f>'VA volume'!C30/('heures travaillées'!C30/1000)</f>
        <v>9.0216210032603108</v>
      </c>
      <c r="D30" s="10">
        <f>'VA volume'!D30/('heures travaillées'!D30/1000)</f>
        <v>9.9817889032409877</v>
      </c>
      <c r="E30" s="10">
        <f>'VA volume'!E30/('heures travaillées'!E30/1000)</f>
        <v>10.156595723873208</v>
      </c>
      <c r="F30" s="10">
        <f>'VA volume'!F30/('heures travaillées'!F30/1000)</f>
        <v>10.59211144696029</v>
      </c>
      <c r="G30" s="10">
        <f>'VA volume'!G30/('heures travaillées'!G30/1000)</f>
        <v>11.569478371909788</v>
      </c>
      <c r="H30" s="10">
        <f>'VA volume'!H30/('heures travaillées'!H30/1000)</f>
        <v>12.282429312897934</v>
      </c>
      <c r="I30" s="10">
        <f>'VA volume'!I30/('heures travaillées'!I30/1000)</f>
        <v>12.817442781918322</v>
      </c>
      <c r="J30" s="10">
        <f>'VA volume'!J30/('heures travaillées'!J30/1000)</f>
        <v>13.850637063201715</v>
      </c>
      <c r="K30" s="10">
        <f>'VA volume'!K30/('heures travaillées'!K30/1000)</f>
        <v>14.46238380376411</v>
      </c>
      <c r="L30" s="10">
        <f>'VA volume'!L30/('heures travaillées'!L30/1000)</f>
        <v>15.607985951697287</v>
      </c>
      <c r="M30" s="10">
        <f>'VA volume'!M30/('heures travaillées'!M30/1000)</f>
        <v>17.186386481501749</v>
      </c>
      <c r="N30" s="10">
        <f>'VA volume'!N30/('heures travaillées'!N30/1000)</f>
        <v>18.682283025611753</v>
      </c>
      <c r="O30" s="10">
        <f>'VA volume'!O30/('heures travaillées'!O30/1000)</f>
        <v>18.936393803830757</v>
      </c>
      <c r="P30" s="10">
        <f>'VA volume'!P30/('heures travaillées'!P30/1000)</f>
        <v>17.973116388420383</v>
      </c>
      <c r="Q30" s="10">
        <f>'VA volume'!Q30/('heures travaillées'!Q30/1000)</f>
        <v>19.638382608749389</v>
      </c>
      <c r="R30" s="10">
        <f>'VA volume'!R30/('heures travaillées'!R30/1000)</f>
        <v>20.59295249035652</v>
      </c>
      <c r="S30" s="10">
        <f>'VA volume'!S30/('heures travaillées'!S30/1000)</f>
        <v>20.535144645009119</v>
      </c>
      <c r="T30" s="10">
        <f>'VA volume'!T30/('heures travaillées'!T30/1000)</f>
        <v>20.599632678580729</v>
      </c>
      <c r="U30" s="10">
        <f>'VA volume'!U30/('heures travaillées'!U30/1000)</f>
        <v>21.296358922331191</v>
      </c>
      <c r="V30" s="10">
        <f>'VA volume'!V30/('heures travaillées'!V30/1000)</f>
        <v>21.364083451437835</v>
      </c>
      <c r="W30" s="10">
        <f>'VA volume'!W30/('heures travaillées'!W30/1000)</f>
        <v>22.243229337779955</v>
      </c>
      <c r="X30" s="10">
        <f>'VA volume'!X30/('heures travaillées'!X30/1000)</f>
        <v>23.438106207565468</v>
      </c>
      <c r="Y30" s="10">
        <f>'VA volume'!Y30/('heures travaillées'!Y30/1000)</f>
        <v>23.421423124303399</v>
      </c>
      <c r="Z30" s="10">
        <f>'VA volume'!Z30/('heures travaillées'!Z30/1000)</f>
        <v>24.795724785966645</v>
      </c>
      <c r="AA30" s="10">
        <f>'VA volume'!AA30/('heures travaillées'!AA30/1000)</f>
        <v>25.692076244052053</v>
      </c>
      <c r="AB30" s="10">
        <f>'VA volume'!AB30/('heures travaillées'!AB30/1000)</f>
        <v>26.501171708868164</v>
      </c>
      <c r="AC30" s="10">
        <f>'VA volume'!AC30/('heures travaillées'!AC30/1000)</f>
        <v>25.30659287397004</v>
      </c>
      <c r="AD30" s="29">
        <f t="shared" si="0"/>
        <v>213.30128859192746</v>
      </c>
      <c r="AE30" s="10" t="s">
        <v>96</v>
      </c>
    </row>
    <row r="31" spans="1:31" ht="15" x14ac:dyDescent="0.25">
      <c r="A31" s="7" t="s">
        <v>56</v>
      </c>
      <c r="B31" s="10">
        <f>'VA volume'!B31/('heures travaillées'!B31/1000)</f>
        <v>3.3159298219613582</v>
      </c>
      <c r="C31" s="10">
        <f>'VA volume'!C31/('heures travaillées'!C31/1000)</f>
        <v>3.3209404079060199</v>
      </c>
      <c r="D31" s="10">
        <f>'VA volume'!D31/('heures travaillées'!D31/1000)</f>
        <v>3.5643975139110342</v>
      </c>
      <c r="E31" s="10">
        <f>'VA volume'!E31/('heures travaillées'!E31/1000)</f>
        <v>4.3806797591690714</v>
      </c>
      <c r="F31" s="10">
        <f>'VA volume'!F31/('heures travaillées'!F31/1000)</f>
        <v>4.5891073300467484</v>
      </c>
      <c r="G31" s="10">
        <f>'VA volume'!G31/('heures travaillées'!G31/1000)</f>
        <v>5.2743739397947156</v>
      </c>
      <c r="H31" s="10">
        <f>'VA volume'!H31/('heures travaillées'!H31/1000)</f>
        <v>6.0851248711935266</v>
      </c>
      <c r="I31" s="10">
        <f>'VA volume'!I31/('heures travaillées'!I31/1000)</f>
        <v>6.591557163472384</v>
      </c>
      <c r="J31" s="10">
        <f>'VA volume'!J31/('heures travaillées'!J31/1000)</f>
        <v>7.6486866686306598</v>
      </c>
      <c r="K31" s="10">
        <f>'VA volume'!K31/('heures travaillées'!K31/1000)</f>
        <v>9.055295980005134</v>
      </c>
      <c r="L31" s="10">
        <f>'VA volume'!L31/('heures travaillées'!L31/1000)</f>
        <v>10.145903995400976</v>
      </c>
      <c r="M31" s="10">
        <f>'VA volume'!M31/('heures travaillées'!M31/1000)</f>
        <v>11.20624758391037</v>
      </c>
      <c r="N31" s="10">
        <f>'VA volume'!N31/('heures travaillées'!N31/1000)</f>
        <v>12.026624809020822</v>
      </c>
      <c r="O31" s="10">
        <f>'VA volume'!O31/('heures travaillées'!O31/1000)</f>
        <v>11.880524679976821</v>
      </c>
      <c r="P31" s="10">
        <f>'VA volume'!P31/('heures travaillées'!P31/1000)</f>
        <v>11.690508403161795</v>
      </c>
      <c r="Q31" s="10">
        <f>'VA volume'!Q31/('heures travaillées'!Q31/1000)</f>
        <v>15.09069800836763</v>
      </c>
      <c r="R31" s="10">
        <f>'VA volume'!R31/('heures travaillées'!R31/1000)</f>
        <v>15.20023354007437</v>
      </c>
      <c r="S31" s="10">
        <f>'VA volume'!S31/('heures travaillées'!S31/1000)</f>
        <v>15.422768967199266</v>
      </c>
      <c r="T31" s="10">
        <f>'VA volume'!T31/('heures travaillées'!T31/1000)</f>
        <v>15.650608075673805</v>
      </c>
      <c r="U31" s="10">
        <f>'VA volume'!U31/('heures travaillées'!U31/1000)</f>
        <v>18.48338622463821</v>
      </c>
      <c r="V31" s="10">
        <f>'VA volume'!V31/('heures travaillées'!V31/1000)</f>
        <v>20.361147598944466</v>
      </c>
      <c r="W31" s="10">
        <f>'VA volume'!W31/('heures travaillées'!W31/1000)</f>
        <v>19.60933024951801</v>
      </c>
      <c r="X31" s="10">
        <f>'VA volume'!X31/('heures travaillées'!X31/1000)</f>
        <v>19.322010581658386</v>
      </c>
      <c r="Y31" s="10">
        <f>'VA volume'!Y31/('heures travaillées'!Y31/1000)</f>
        <v>21.430280414860341</v>
      </c>
      <c r="Z31" s="10">
        <f>'VA volume'!Z31/('heures travaillées'!Z31/1000)</f>
        <v>23.238500398830098</v>
      </c>
      <c r="AA31" s="10">
        <f>'VA volume'!AA31/('heures travaillées'!AA31/1000)</f>
        <v>22.492307233807935</v>
      </c>
      <c r="AB31" s="10">
        <f>'VA volume'!AB31/('heures travaillées'!AB31/1000)</f>
        <v>24.613901974884673</v>
      </c>
      <c r="AC31" s="10">
        <f>'VA volume'!AC31/('heures travaillées'!AC31/1000)</f>
        <v>24.106599105528595</v>
      </c>
      <c r="AD31" s="29">
        <f t="shared" si="0"/>
        <v>626.99364582057547</v>
      </c>
      <c r="AE31" s="9" t="s">
        <v>96</v>
      </c>
    </row>
    <row r="32" spans="1:31" ht="15" x14ac:dyDescent="0.25">
      <c r="A32" s="7" t="s">
        <v>57</v>
      </c>
      <c r="B32" s="10">
        <f>'VA volume'!B32/('heures travaillées'!B32/1000)</f>
        <v>26.486402966625462</v>
      </c>
      <c r="C32" s="10">
        <f>'VA volume'!C32/('heures travaillées'!C32/1000)</f>
        <v>27.381649961449497</v>
      </c>
      <c r="D32" s="10">
        <f>'VA volume'!D32/('heures travaillées'!D32/1000)</f>
        <v>28.883745008134888</v>
      </c>
      <c r="E32" s="10">
        <f>'VA volume'!E32/('heures travaillées'!E32/1000)</f>
        <v>30.790584878744653</v>
      </c>
      <c r="F32" s="10">
        <f>'VA volume'!F32/('heures travaillées'!F32/1000)</f>
        <v>33.42258703651288</v>
      </c>
      <c r="G32" s="10">
        <f>'VA volume'!G32/('heures travaillées'!G32/1000)</f>
        <v>37.428393005828475</v>
      </c>
      <c r="H32" s="10">
        <f>'VA volume'!H32/('heures travaillées'!H32/1000)</f>
        <v>38.6</v>
      </c>
      <c r="I32" s="10">
        <f>'VA volume'!I32/('heures travaillées'!I32/1000)</f>
        <v>40.904519053690329</v>
      </c>
      <c r="J32" s="10">
        <f>'VA volume'!J32/('heures travaillées'!J32/1000)</f>
        <v>43.479069086651052</v>
      </c>
      <c r="K32" s="10">
        <f>'VA volume'!K32/('heures travaillées'!K32/1000)</f>
        <v>46.449910554561718</v>
      </c>
      <c r="L32" s="10">
        <f>'VA volume'!L32/('heures travaillées'!L32/1000)</f>
        <v>48.475348419001946</v>
      </c>
      <c r="M32" s="10">
        <f>'VA volume'!M32/('heures travaillées'!M32/1000)</f>
        <v>53.398962962962969</v>
      </c>
      <c r="N32" s="10">
        <f>'VA volume'!N32/('heures travaillées'!N32/1000)</f>
        <v>58.106164885049054</v>
      </c>
      <c r="O32" s="10">
        <f>'VA volume'!O32/('heures travaillées'!O32/1000)</f>
        <v>56.564695550351281</v>
      </c>
      <c r="P32" s="10">
        <f>'VA volume'!P32/('heures travaillées'!P32/1000)</f>
        <v>49.830226700251892</v>
      </c>
      <c r="Q32" s="10">
        <f>'VA volume'!Q32/('heures travaillées'!Q32/1000)</f>
        <v>55.197095435684652</v>
      </c>
      <c r="R32" s="10">
        <f>'VA volume'!R32/('heures travaillées'!R32/1000)</f>
        <v>54.397820163487737</v>
      </c>
      <c r="S32" s="10">
        <f>'VA volume'!S32/('heures travaillées'!S32/1000)</f>
        <v>48.652885443583116</v>
      </c>
      <c r="T32" s="10">
        <f>'VA volume'!T32/('heures travaillées'!T32/1000)</f>
        <v>51.622189992748368</v>
      </c>
      <c r="U32" s="10">
        <f>'VA volume'!U32/('heures travaillées'!U32/1000)</f>
        <v>52.929482370592645</v>
      </c>
      <c r="V32" s="10">
        <f>'VA volume'!V32/('heures travaillées'!V32/1000)</f>
        <v>54.005719733079125</v>
      </c>
      <c r="W32" s="10">
        <f>'VA volume'!W32/('heures travaillées'!W32/1000)</f>
        <v>57.144038461538464</v>
      </c>
      <c r="X32" s="10">
        <f>'VA volume'!X32/('heures travaillées'!X32/1000)</f>
        <v>61.027145861211999</v>
      </c>
      <c r="Y32" s="10">
        <f>'VA volume'!Y32/('heures travaillées'!Y32/1000)</f>
        <v>57.576140218620431</v>
      </c>
      <c r="Z32" s="10">
        <f>'VA volume'!Z32/('heures travaillées'!Z32/1000)</f>
        <v>59.347457627118644</v>
      </c>
      <c r="AA32" s="10">
        <f>'VA volume'!AA32/('heures travaillées'!AA32/1000)</f>
        <v>59.030151718840017</v>
      </c>
      <c r="AB32" s="10">
        <f>'VA volume'!AB32/('heures travaillées'!AB32/1000)</f>
        <v>58.738616879405605</v>
      </c>
      <c r="AC32" s="10">
        <f>'VA volume'!AC32/('heures travaillées'!AC32/1000)</f>
        <v>56.740934579439255</v>
      </c>
      <c r="AD32" s="29">
        <f t="shared" si="0"/>
        <v>114.22665301489374</v>
      </c>
      <c r="AE32" s="10" t="s">
        <v>96</v>
      </c>
    </row>
    <row r="33" spans="1:31" ht="15" x14ac:dyDescent="0.25">
      <c r="A33" s="7" t="s">
        <v>58</v>
      </c>
      <c r="B33" s="10">
        <f>'VA volume'!B33/('heures travaillées'!B33/1000)</f>
        <v>26.410364100410302</v>
      </c>
      <c r="C33" s="10">
        <f>'VA volume'!C33/('heures travaillées'!C33/1000)</f>
        <v>27.30496168134675</v>
      </c>
      <c r="D33" s="10">
        <f>'VA volume'!D33/('heures travaillées'!D33/1000)</f>
        <v>29.91122694140164</v>
      </c>
      <c r="E33" s="10">
        <f>'VA volume'!E33/('heures travaillées'!E33/1000)</f>
        <v>31.79771174320674</v>
      </c>
      <c r="F33" s="10">
        <f>'VA volume'!F33/('heures travaillées'!F33/1000)</f>
        <v>34.257175951636704</v>
      </c>
      <c r="G33" s="10">
        <f>'VA volume'!G33/('heures travaillées'!G33/1000)</f>
        <v>36.940444361055079</v>
      </c>
      <c r="H33" s="10">
        <f>'VA volume'!H33/('heures travaillées'!H33/1000)</f>
        <v>36.344281247332852</v>
      </c>
      <c r="I33" s="10">
        <f>'VA volume'!I33/('heures travaillées'!I33/1000)</f>
        <v>39.575909803098092</v>
      </c>
      <c r="J33" s="10">
        <f>'VA volume'!J33/('heures travaillées'!J33/1000)</f>
        <v>42.81171611726252</v>
      </c>
      <c r="K33" s="10">
        <f>'VA volume'!K33/('heures travaillées'!K33/1000)</f>
        <v>45.723869514006253</v>
      </c>
      <c r="L33" s="10">
        <f>'VA volume'!L33/('heures travaillées'!L33/1000)</f>
        <v>48.001428297712977</v>
      </c>
      <c r="M33" s="10">
        <f>'VA volume'!M33/('heures travaillées'!M33/1000)</f>
        <v>52.058704560243399</v>
      </c>
      <c r="N33" s="10">
        <f>'VA volume'!N33/('heures travaillées'!N33/1000)</f>
        <v>53.803254644503419</v>
      </c>
      <c r="O33" s="10">
        <f>'VA volume'!O33/('heures travaillées'!O33/1000)</f>
        <v>51.369356676320436</v>
      </c>
      <c r="P33" s="10">
        <f>'VA volume'!P33/('heures travaillées'!P33/1000)</f>
        <v>44.878113931815037</v>
      </c>
      <c r="Q33" s="10">
        <f>'VA volume'!Q33/('heures travaillées'!Q33/1000)</f>
        <v>53.788910126384771</v>
      </c>
      <c r="R33" s="10">
        <f>'VA volume'!R33/('heures travaillées'!R33/1000)</f>
        <v>55.8804495586743</v>
      </c>
      <c r="S33" s="10">
        <f>'VA volume'!S33/('heures travaillées'!S33/1000)</f>
        <v>54.089725036179445</v>
      </c>
      <c r="T33" s="10">
        <f>'VA volume'!T33/('heures travaillées'!T33/1000)</f>
        <v>53.55782124906591</v>
      </c>
      <c r="U33" s="10">
        <f>'VA volume'!U33/('heures travaillées'!U33/1000)</f>
        <v>53.770803663315903</v>
      </c>
      <c r="V33" s="10">
        <f>'VA volume'!V33/('heures travaillées'!V33/1000)</f>
        <v>57.788972378029428</v>
      </c>
      <c r="W33" s="10">
        <f>'VA volume'!W33/('heures travaillées'!W33/1000)</f>
        <v>58.107131886406719</v>
      </c>
      <c r="X33" s="10">
        <f>'VA volume'!X33/('heures travaillées'!X33/1000)</f>
        <v>58.663684709568372</v>
      </c>
      <c r="Y33" s="10">
        <f>'VA volume'!Y33/('heures travaillées'!Y33/1000)</f>
        <v>60.684447869692448</v>
      </c>
      <c r="Z33" s="10">
        <f>'VA volume'!Z33/('heures travaillées'!Z33/1000)</f>
        <v>59.756696335297313</v>
      </c>
      <c r="AA33" s="10">
        <f>'VA volume'!AA33/('heures travaillées'!AA33/1000)</f>
        <v>59.788331672755461</v>
      </c>
      <c r="AB33" s="10">
        <f>'VA volume'!AB33/('heures travaillées'!AB33/1000)</f>
        <v>67.070115366380449</v>
      </c>
      <c r="AC33" s="10">
        <f>'VA volume'!AC33/('heures travaillées'!AC33/1000)</f>
        <v>68.57350983659822</v>
      </c>
      <c r="AD33" s="29">
        <f t="shared" si="0"/>
        <v>159.64621152471307</v>
      </c>
      <c r="AE33" s="9" t="s">
        <v>96</v>
      </c>
    </row>
    <row r="34" spans="1:31" ht="15" x14ac:dyDescent="0.25">
      <c r="A34" s="7" t="s">
        <v>60</v>
      </c>
      <c r="B34" s="10">
        <f>'VA volume'!B34/('heures travaillées'!B34/1000)</f>
        <v>23.917575699449461</v>
      </c>
      <c r="C34" s="10">
        <f>'VA volume'!C34/('heures travaillées'!C34/1000)</f>
        <v>23.63462096145512</v>
      </c>
      <c r="D34" s="10">
        <f>'VA volume'!D34/('heures travaillées'!D34/1000)</f>
        <v>24.418264066578772</v>
      </c>
      <c r="E34" s="10">
        <f>'VA volume'!E34/('heures travaillées'!E34/1000)</f>
        <v>24.26887005146088</v>
      </c>
      <c r="F34" s="10">
        <f>'VA volume'!F34/('heures travaillées'!F34/1000)</f>
        <v>25.503173568818184</v>
      </c>
      <c r="G34" s="10">
        <f>'VA volume'!G34/('heures travaillées'!G34/1000)</f>
        <v>26.978065387307943</v>
      </c>
      <c r="H34" s="10">
        <f>'VA volume'!H34/('heures travaillées'!H34/1000)</f>
        <v>27.906970529880219</v>
      </c>
      <c r="I34" s="10">
        <f>'VA volume'!I34/('heures travaillées'!I34/1000)</f>
        <v>28.848466236338002</v>
      </c>
      <c r="J34" s="10">
        <f>'VA volume'!J34/('heures travaillées'!J34/1000)</f>
        <v>30.690864359554123</v>
      </c>
      <c r="K34" s="10">
        <f>'VA volume'!K34/('heures travaillées'!K34/1000)</f>
        <v>32.725361816587956</v>
      </c>
      <c r="L34" s="10">
        <f>'VA volume'!L34/('heures travaillées'!L34/1000)</f>
        <v>33.921674540294546</v>
      </c>
      <c r="M34" s="10">
        <f>'VA volume'!M34/('heures travaillées'!M34/1000)</f>
        <v>35.78085932029547</v>
      </c>
      <c r="N34" s="10">
        <f>'VA volume'!N34/('heures travaillées'!N34/1000)</f>
        <v>36.709991357262005</v>
      </c>
      <c r="O34" s="10">
        <f>'VA volume'!O34/('heures travaillées'!O34/1000)</f>
        <v>37.249455184302597</v>
      </c>
      <c r="P34" s="10">
        <f>'VA volume'!P34/('heures travaillées'!P34/1000)</f>
        <v>36.347716781817851</v>
      </c>
      <c r="Q34" s="10">
        <f>'VA volume'!Q34/('heures travaillées'!Q34/1000)</f>
        <v>38.477019577928573</v>
      </c>
      <c r="R34" s="10">
        <f>'VA volume'!R34/('heures travaillées'!R34/1000)</f>
        <v>39.294892693051985</v>
      </c>
      <c r="S34" s="10">
        <f>'VA volume'!S34/('heures travaillées'!S34/1000)</f>
        <v>38.527259776982952</v>
      </c>
      <c r="T34" s="10">
        <f>'VA volume'!T34/('heures travaillées'!T34/1000)</f>
        <v>37.803948958987334</v>
      </c>
      <c r="U34" s="10">
        <f>'VA volume'!U34/('heures travaillées'!U34/1000)</f>
        <v>38.90032927957364</v>
      </c>
      <c r="V34" s="10">
        <f>'VA volume'!V34/('heures travaillées'!V34/1000)</f>
        <v>38.659489319578682</v>
      </c>
      <c r="W34" s="10">
        <f>'VA volume'!W34/('heures travaillées'!W34/1000)</f>
        <v>38.728212106195343</v>
      </c>
      <c r="X34" s="10">
        <f>'VA volume'!X34/('heures travaillées'!X34/1000)</f>
        <v>39.383116118130957</v>
      </c>
      <c r="Y34" s="10">
        <f>'VA volume'!Y34/('heures travaillées'!Y34/1000)</f>
        <v>39.566200814692465</v>
      </c>
      <c r="Z34" s="10">
        <f>'VA volume'!Z34/('heures travaillées'!Z34/1000)</f>
        <v>39.14531871474319</v>
      </c>
      <c r="AA34" s="10">
        <f>AA12/Z12*Z34</f>
        <v>39.523812856807567</v>
      </c>
      <c r="AB34" s="10">
        <f t="shared" ref="AB34:AC34" si="1">AB12/AA12*AA34</f>
        <v>41.690267289647032</v>
      </c>
      <c r="AC34" s="10">
        <f t="shared" si="1"/>
        <v>42.750534035435962</v>
      </c>
      <c r="AD34" s="29">
        <f t="shared" si="0"/>
        <v>78.741083848309927</v>
      </c>
      <c r="AE34" s="10" t="s">
        <v>96</v>
      </c>
    </row>
    <row r="36" spans="1:31" ht="15" x14ac:dyDescent="0.25">
      <c r="A36" s="1" t="s">
        <v>98</v>
      </c>
    </row>
    <row r="37" spans="1:31" ht="15" x14ac:dyDescent="0.25">
      <c r="A37" s="1" t="s">
        <v>97</v>
      </c>
      <c r="B37" s="3" t="s">
        <v>99</v>
      </c>
    </row>
    <row r="38" spans="1:31" ht="15" x14ac:dyDescent="0.25">
      <c r="A38" s="1" t="s">
        <v>107</v>
      </c>
    </row>
    <row r="39" spans="1:31" ht="15" x14ac:dyDescent="0.25">
      <c r="A39" s="1" t="s">
        <v>105</v>
      </c>
      <c r="B39" s="3" t="s">
        <v>108</v>
      </c>
    </row>
    <row r="40" spans="1:31" ht="15" x14ac:dyDescent="0.25">
      <c r="A40" s="1" t="s">
        <v>109</v>
      </c>
      <c r="B40" s="3" t="s">
        <v>110</v>
      </c>
    </row>
    <row r="41" spans="1:31" ht="15" x14ac:dyDescent="0.25">
      <c r="A41" s="1" t="s">
        <v>106</v>
      </c>
      <c r="B41" s="3" t="s">
        <v>111</v>
      </c>
    </row>
    <row r="42" spans="1:31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2"/>
  <sheetViews>
    <sheetView topLeftCell="L4" workbookViewId="0">
      <selection activeCell="B12" sqref="B12:AD34"/>
    </sheetView>
  </sheetViews>
  <sheetFormatPr baseColWidth="10" defaultColWidth="8.85546875" defaultRowHeight="11.45" customHeight="1" x14ac:dyDescent="0.25"/>
  <cols>
    <col min="1" max="1" width="29.85546875" style="22" customWidth="1"/>
    <col min="2" max="7" width="10" style="22" customWidth="1"/>
    <col min="8" max="8" width="10.28515625" style="22" customWidth="1"/>
    <col min="9" max="29" width="10" style="22" customWidth="1"/>
    <col min="30" max="30" width="10" style="27" customWidth="1"/>
    <col min="31" max="31" width="5" style="22" customWidth="1"/>
    <col min="32" max="16384" width="8.85546875" style="22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23" t="s">
        <v>62</v>
      </c>
      <c r="C10" s="23" t="s">
        <v>63</v>
      </c>
      <c r="D10" s="23" t="s">
        <v>64</v>
      </c>
      <c r="E10" s="23" t="s">
        <v>65</v>
      </c>
      <c r="F10" s="23" t="s">
        <v>66</v>
      </c>
      <c r="G10" s="23" t="s">
        <v>67</v>
      </c>
      <c r="H10" s="23" t="s">
        <v>68</v>
      </c>
      <c r="I10" s="23" t="s">
        <v>69</v>
      </c>
      <c r="J10" s="23" t="s">
        <v>70</v>
      </c>
      <c r="K10" s="23" t="s">
        <v>71</v>
      </c>
      <c r="L10" s="23" t="s">
        <v>72</v>
      </c>
      <c r="M10" s="23" t="s">
        <v>73</v>
      </c>
      <c r="N10" s="23" t="s">
        <v>74</v>
      </c>
      <c r="O10" s="23" t="s">
        <v>75</v>
      </c>
      <c r="P10" s="23" t="s">
        <v>76</v>
      </c>
      <c r="Q10" s="23" t="s">
        <v>77</v>
      </c>
      <c r="R10" s="23" t="s">
        <v>78</v>
      </c>
      <c r="S10" s="23" t="s">
        <v>79</v>
      </c>
      <c r="T10" s="23" t="s">
        <v>80</v>
      </c>
      <c r="U10" s="23" t="s">
        <v>81</v>
      </c>
      <c r="V10" s="23" t="s">
        <v>82</v>
      </c>
      <c r="W10" s="23" t="s">
        <v>83</v>
      </c>
      <c r="X10" s="23" t="s">
        <v>84</v>
      </c>
      <c r="Y10" s="23" t="s">
        <v>85</v>
      </c>
      <c r="Z10" s="23" t="s">
        <v>86</v>
      </c>
      <c r="AA10" s="23" t="s">
        <v>87</v>
      </c>
      <c r="AB10" s="23" t="s">
        <v>88</v>
      </c>
      <c r="AC10" s="23" t="s">
        <v>89</v>
      </c>
      <c r="AD10" s="73" t="s">
        <v>115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28" t="s">
        <v>96</v>
      </c>
      <c r="AE11" s="8" t="s">
        <v>96</v>
      </c>
    </row>
    <row r="12" spans="1:31" ht="15" x14ac:dyDescent="0.25">
      <c r="A12" s="7" t="s">
        <v>37</v>
      </c>
      <c r="B12" s="10">
        <f>productivité!B12/productivité!$B12*100</f>
        <v>100</v>
      </c>
      <c r="C12" s="10">
        <f>productivité!C12/productivité!$B12*100</f>
        <v>100.30416137338875</v>
      </c>
      <c r="D12" s="10">
        <f>productivité!D12/productivité!$B12*100</f>
        <v>104.39735511526406</v>
      </c>
      <c r="E12" s="10">
        <f>productivité!E12/productivité!$B12*100</f>
        <v>107.10819259989717</v>
      </c>
      <c r="F12" s="10">
        <f>productivité!F12/productivité!$B12*100</f>
        <v>111.67138989420451</v>
      </c>
      <c r="G12" s="10">
        <f>productivité!G12/productivité!$B12*100</f>
        <v>119.61733881691995</v>
      </c>
      <c r="H12" s="10">
        <f>productivité!H12/productivité!$B12*100</f>
        <v>122.0888881958973</v>
      </c>
      <c r="I12" s="10">
        <f>productivité!I12/productivité!$B12*100</f>
        <v>124.5659483382116</v>
      </c>
      <c r="J12" s="10">
        <f>productivité!J12/productivité!$B12*100</f>
        <v>127.97857338298712</v>
      </c>
      <c r="K12" s="10">
        <f>productivité!K12/productivité!$B12*100</f>
        <v>132.83443212662056</v>
      </c>
      <c r="L12" s="10">
        <f>productivité!L12/productivité!$B12*100</f>
        <v>137.44967681480048</v>
      </c>
      <c r="M12" s="10">
        <f>productivité!M12/productivité!$B12*100</f>
        <v>145.63687746817311</v>
      </c>
      <c r="N12" s="10">
        <f>productivité!N12/productivité!$B12*100</f>
        <v>150.05481744851684</v>
      </c>
      <c r="O12" s="10">
        <f>productivité!O12/productivité!$B12*100</f>
        <v>147.15769529828776</v>
      </c>
      <c r="P12" s="10">
        <f>productivité!P12/productivité!$B12*100</f>
        <v>140.18032717571089</v>
      </c>
      <c r="Q12" s="10">
        <f>productivité!Q12/productivité!$B12*100</f>
        <v>157.54760819012583</v>
      </c>
      <c r="R12" s="10">
        <f>productivité!R12/productivité!$B12*100</f>
        <v>163.61472821996952</v>
      </c>
      <c r="S12" s="10">
        <f>productivité!S12/productivité!$B12*100</f>
        <v>163.19701213196018</v>
      </c>
      <c r="T12" s="10">
        <f>productivité!T12/productivité!$B12*100</f>
        <v>163.83857728018586</v>
      </c>
      <c r="U12" s="10">
        <f>productivité!U12/productivité!$B12*100</f>
        <v>168.57597549676581</v>
      </c>
      <c r="V12" s="10">
        <f>productivité!V12/productivité!$B12*100</f>
        <v>174.95732980626227</v>
      </c>
      <c r="W12" s="10">
        <f>productivité!W12/productivité!$B12*100</f>
        <v>176.01470748977565</v>
      </c>
      <c r="X12" s="10">
        <f>productivité!X12/productivité!$B12*100</f>
        <v>180.89952106915263</v>
      </c>
      <c r="Y12" s="10">
        <f>productivité!Y12/productivité!$B12*100</f>
        <v>182.69061677296875</v>
      </c>
      <c r="Z12" s="10">
        <f>productivité!Z12/productivité!$B12*100</f>
        <v>183.92804814739233</v>
      </c>
      <c r="AA12" s="10">
        <f>productivité!AA12/productivité!$B12*100</f>
        <v>185.70643930809331</v>
      </c>
      <c r="AB12" s="10">
        <f>productivité!AB12/productivité!$B12*100</f>
        <v>195.88573400578477</v>
      </c>
      <c r="AC12" s="10">
        <f>productivité!AC12/productivité!$B12*100</f>
        <v>200.86749937317464</v>
      </c>
      <c r="AD12" s="10">
        <f>productivité!AD12/productivité!$B12*100</f>
        <v>496.75491521632142</v>
      </c>
      <c r="AE12" s="10" t="s">
        <v>96</v>
      </c>
    </row>
    <row r="13" spans="1:31" ht="15" x14ac:dyDescent="0.25">
      <c r="A13" s="7" t="s">
        <v>38</v>
      </c>
      <c r="B13" s="10">
        <f>productivité!B13/productivité!$B13*100</f>
        <v>100</v>
      </c>
      <c r="C13" s="10">
        <f>productivité!C13/productivité!$B13*100</f>
        <v>100.15410991031627</v>
      </c>
      <c r="D13" s="10">
        <f>productivité!D13/productivité!$B13*100</f>
        <v>104.12881615519616</v>
      </c>
      <c r="E13" s="10">
        <f>productivité!E13/productivité!$B13*100</f>
        <v>106.35665576085253</v>
      </c>
      <c r="F13" s="10">
        <f>productivité!F13/productivité!$B13*100</f>
        <v>110.89916650142354</v>
      </c>
      <c r="G13" s="10">
        <f>productivité!G13/productivité!$B13*100</f>
        <v>118.45936853432806</v>
      </c>
      <c r="H13" s="10">
        <f>productivité!H13/productivité!$B13*100</f>
        <v>120.91871380909589</v>
      </c>
      <c r="I13" s="10">
        <f>productivité!I13/productivité!$B13*100</f>
        <v>123.42204108220061</v>
      </c>
      <c r="J13" s="10">
        <f>productivité!J13/productivité!$B13*100</f>
        <v>127.15641429424696</v>
      </c>
      <c r="K13" s="10">
        <f>productivité!K13/productivité!$B13*100</f>
        <v>132.25027027454118</v>
      </c>
      <c r="L13" s="10">
        <f>productivité!L13/productivité!$B13*100</f>
        <v>136.77177478587276</v>
      </c>
      <c r="M13" s="10">
        <f>productivité!M13/productivité!$B13*100</f>
        <v>144.69293141511091</v>
      </c>
      <c r="N13" s="10">
        <f>productivité!N13/productivité!$B13*100</f>
        <v>148.85100745493779</v>
      </c>
      <c r="O13" s="10">
        <f>productivité!O13/productivité!$B13*100</f>
        <v>146.34758599523181</v>
      </c>
      <c r="P13" s="10">
        <f>productivité!P13/productivité!$B13*100</f>
        <v>139.86825259184411</v>
      </c>
      <c r="Q13" s="10">
        <f>productivité!Q13/productivité!$B13*100</f>
        <v>156.3165638750707</v>
      </c>
      <c r="R13" s="10">
        <f>productivité!R13/productivité!$B13*100</f>
        <v>162.0470611210952</v>
      </c>
      <c r="S13" s="10">
        <f>productivité!S13/productivité!$B13*100</f>
        <v>161.41677231273115</v>
      </c>
      <c r="T13" s="10">
        <f>productivité!T13/productivité!$B13*100</f>
        <v>161.71648284489342</v>
      </c>
      <c r="U13" s="10">
        <f>productivité!U13/productivité!$B13*100</f>
        <v>166.37081142357638</v>
      </c>
      <c r="V13" s="10">
        <f>productivité!V13/productivité!$B13*100</f>
        <v>171.839355595397</v>
      </c>
      <c r="W13" s="10">
        <f>productivité!W13/productivité!$B13*100</f>
        <v>172.69839713176668</v>
      </c>
      <c r="X13" s="10">
        <f>productivité!X13/productivité!$B13*100</f>
        <v>177.27661204371358</v>
      </c>
      <c r="Y13" s="10">
        <f>productivité!Y13/productivité!$B13*100</f>
        <v>178.93489832572783</v>
      </c>
      <c r="Z13" s="10">
        <f>productivité!Z13/productivité!$B13*100</f>
        <v>179.82112089007279</v>
      </c>
      <c r="AA13" s="10" t="e">
        <f>productivité!AA13/productivité!$B13*100</f>
        <v>#VALUE!</v>
      </c>
      <c r="AB13" s="10" t="e">
        <f>productivité!AB13/productivité!$B13*100</f>
        <v>#VALUE!</v>
      </c>
      <c r="AC13" s="10" t="e">
        <f>productivité!AC13/productivité!$B13*100</f>
        <v>#VALUE!</v>
      </c>
      <c r="AD13" s="10" t="e">
        <f>productivité!AD13/productivité!$B13*100</f>
        <v>#VALUE!</v>
      </c>
      <c r="AE13" s="9" t="s">
        <v>96</v>
      </c>
    </row>
    <row r="14" spans="1:31" ht="15" x14ac:dyDescent="0.25">
      <c r="A14" s="7" t="s">
        <v>39</v>
      </c>
      <c r="B14" s="10">
        <f>productivité!B14/productivité!$B14*100</f>
        <v>100</v>
      </c>
      <c r="C14" s="10">
        <f>productivité!C14/productivité!$B14*100</f>
        <v>100.57778601153491</v>
      </c>
      <c r="D14" s="10">
        <f>productivité!D14/productivité!$B14*100</f>
        <v>104.69633530645004</v>
      </c>
      <c r="E14" s="10">
        <f>productivité!E14/productivité!$B14*100</f>
        <v>106.17684205195881</v>
      </c>
      <c r="F14" s="10">
        <f>productivité!F14/productivité!$B14*100</f>
        <v>109.11163023435707</v>
      </c>
      <c r="G14" s="10">
        <f>productivité!G14/productivité!$B14*100</f>
        <v>115.51902862084103</v>
      </c>
      <c r="H14" s="10">
        <f>productivité!H14/productivité!$B14*100</f>
        <v>117.96984197165375</v>
      </c>
      <c r="I14" s="10">
        <f>productivité!I14/productivité!$B14*100</f>
        <v>119.68723810050896</v>
      </c>
      <c r="J14" s="10">
        <f>productivité!J14/productivité!$B14*100</f>
        <v>122.40019894190669</v>
      </c>
      <c r="K14" s="10">
        <f>productivité!K14/productivité!$B14*100</f>
        <v>126.94337964454438</v>
      </c>
      <c r="L14" s="10">
        <f>productivité!L14/productivité!$B14*100</f>
        <v>131.66063883077561</v>
      </c>
      <c r="M14" s="10">
        <f>productivité!M14/productivité!$B14*100</f>
        <v>139.41404576239148</v>
      </c>
      <c r="N14" s="10">
        <f>productivité!N14/productivité!$B14*100</f>
        <v>144.18693281585863</v>
      </c>
      <c r="O14" s="10">
        <f>productivité!O14/productivité!$B14*100</f>
        <v>140.6772247196543</v>
      </c>
      <c r="P14" s="10">
        <f>productivité!P14/productivité!$B14*100</f>
        <v>133.45842388319008</v>
      </c>
      <c r="Q14" s="10">
        <f>productivité!Q14/productivité!$B14*100</f>
        <v>148.37711689438152</v>
      </c>
      <c r="R14" s="10">
        <f>productivité!R14/productivité!$B14*100</f>
        <v>153.89093967976402</v>
      </c>
      <c r="S14" s="10">
        <f>productivité!S14/productivité!$B14*100</f>
        <v>154.26250753374157</v>
      </c>
      <c r="T14" s="10">
        <f>productivité!T14/productivité!$B14*100</f>
        <v>156.11929569723537</v>
      </c>
      <c r="U14" s="10">
        <f>productivité!U14/productivité!$B14*100</f>
        <v>161.04147097639623</v>
      </c>
      <c r="V14" s="10">
        <f>productivité!V14/productivité!$B14*100</f>
        <v>167.09545204631522</v>
      </c>
      <c r="W14" s="10">
        <f>productivité!W14/productivité!$B14*100</f>
        <v>169.29275312653084</v>
      </c>
      <c r="X14" s="10">
        <f>productivité!X14/productivité!$B14*100</f>
        <v>174.55070330417945</v>
      </c>
      <c r="Y14" s="10">
        <f>productivité!Y14/productivité!$B14*100</f>
        <v>175.38911488001463</v>
      </c>
      <c r="Z14" s="10">
        <f>productivité!Z14/productivité!$B14*100</f>
        <v>174.85844150946835</v>
      </c>
      <c r="AA14" s="10">
        <f>productivité!AA14/productivité!$B14*100</f>
        <v>177.21783547879721</v>
      </c>
      <c r="AB14" s="10">
        <f>productivité!AB14/productivité!$B14*100</f>
        <v>186.35138164752573</v>
      </c>
      <c r="AC14" s="10">
        <f>productivité!AC14/productivité!$B14*100</f>
        <v>189.18015046590762</v>
      </c>
      <c r="AD14" s="10">
        <f>productivité!AD14/productivité!$B14*100</f>
        <v>336.8378731094881</v>
      </c>
      <c r="AE14" s="10" t="s">
        <v>96</v>
      </c>
    </row>
    <row r="15" spans="1:31" ht="15" x14ac:dyDescent="0.25">
      <c r="A15" s="7" t="s">
        <v>40</v>
      </c>
      <c r="B15" s="10">
        <f>productivité!B15/productivité!$B15*100</f>
        <v>100</v>
      </c>
      <c r="C15" s="10">
        <f>productivité!C15/productivité!$B15*100</f>
        <v>104.70081958616237</v>
      </c>
      <c r="D15" s="10">
        <f>productivité!D15/productivité!$B15*100</f>
        <v>112.44537947716324</v>
      </c>
      <c r="E15" s="10">
        <f>productivité!E15/productivité!$B15*100</f>
        <v>116.11713778626358</v>
      </c>
      <c r="F15" s="10">
        <f>productivité!F15/productivité!$B15*100</f>
        <v>118.34641159776498</v>
      </c>
      <c r="G15" s="10">
        <f>productivité!G15/productivité!$B15*100</f>
        <v>123.35920498443444</v>
      </c>
      <c r="H15" s="10">
        <f>productivité!H15/productivité!$B15*100</f>
        <v>124.10580119751553</v>
      </c>
      <c r="I15" s="10">
        <f>productivité!I15/productivité!$B15*100</f>
        <v>128.8847797338978</v>
      </c>
      <c r="J15" s="10">
        <f>productivité!J15/productivité!$B15*100</f>
        <v>133.47160127252766</v>
      </c>
      <c r="K15" s="10">
        <f>productivité!K15/productivité!$B15*100</f>
        <v>142.7352925619158</v>
      </c>
      <c r="L15" s="10">
        <f>productivité!L15/productivité!$B15*100</f>
        <v>148.31779037367912</v>
      </c>
      <c r="M15" s="10">
        <f>productivité!M15/productivité!$B15*100</f>
        <v>145.21845324250035</v>
      </c>
      <c r="N15" s="10">
        <f>productivité!N15/productivité!$B15*100</f>
        <v>155.46531985570843</v>
      </c>
      <c r="O15" s="10">
        <f>productivité!O15/productivité!$B15*100</f>
        <v>152.11818590098909</v>
      </c>
      <c r="P15" s="10">
        <f>productivité!P15/productivité!$B15*100</f>
        <v>153.72868730081825</v>
      </c>
      <c r="Q15" s="10">
        <f>productivité!Q15/productivité!$B15*100</f>
        <v>163.67388097423373</v>
      </c>
      <c r="R15" s="10">
        <f>productivité!R15/productivité!$B15*100</f>
        <v>161.26968031670208</v>
      </c>
      <c r="S15" s="10">
        <f>productivité!S15/productivité!$B15*100</f>
        <v>161.82398740733052</v>
      </c>
      <c r="T15" s="10">
        <f>productivité!T15/productivité!$B15*100</f>
        <v>167.26272249171922</v>
      </c>
      <c r="U15" s="10">
        <f>productivité!U15/productivité!$B15*100</f>
        <v>176.8021801546551</v>
      </c>
      <c r="V15" s="10">
        <f>productivité!V15/productivité!$B15*100</f>
        <v>185.26673651366849</v>
      </c>
      <c r="W15" s="10">
        <f>productivité!W15/productivité!$B15*100</f>
        <v>181.71473895023453</v>
      </c>
      <c r="X15" s="10">
        <f>productivité!X15/productivité!$B15*100</f>
        <v>182.05058008146636</v>
      </c>
      <c r="Y15" s="10">
        <f>productivité!Y15/productivité!$B15*100</f>
        <v>180.876245884338</v>
      </c>
      <c r="Z15" s="10">
        <f>productivité!Z15/productivité!$B15*100</f>
        <v>187.75304090424675</v>
      </c>
      <c r="AA15" s="10">
        <f>productivité!AA15/productivité!$B15*100</f>
        <v>195.91770661423305</v>
      </c>
      <c r="AB15" s="10">
        <f>productivité!AB15/productivité!$B15*100</f>
        <v>190.22569494263143</v>
      </c>
      <c r="AC15" s="10">
        <f>productivité!AC15/productivité!$B15*100</f>
        <v>194.52527170846531</v>
      </c>
      <c r="AD15" s="10">
        <f>productivité!AD15/productivité!$B15*100</f>
        <v>270.59586933550349</v>
      </c>
      <c r="AE15" s="9" t="s">
        <v>96</v>
      </c>
    </row>
    <row r="16" spans="1:31" ht="15" x14ac:dyDescent="0.25">
      <c r="A16" s="7" t="s">
        <v>41</v>
      </c>
      <c r="B16" s="10">
        <f>productivité!B16/productivité!$B16*100</f>
        <v>100</v>
      </c>
      <c r="C16" s="10">
        <f>productivité!C16/productivité!$B16*100</f>
        <v>103.42289384336578</v>
      </c>
      <c r="D16" s="10">
        <f>productivité!D16/productivité!$B16*100</f>
        <v>115.94545585644791</v>
      </c>
      <c r="E16" s="10">
        <f>productivité!E16/productivité!$B16*100</f>
        <v>108.63764381454079</v>
      </c>
      <c r="F16" s="10">
        <f>productivité!F16/productivité!$B16*100</f>
        <v>118.55468232879272</v>
      </c>
      <c r="G16" s="10">
        <f>productivité!G16/productivité!$B16*100</f>
        <v>141.31232931848464</v>
      </c>
      <c r="H16" s="10">
        <f>productivité!H16/productivité!$B16*100</f>
        <v>154.49636843970421</v>
      </c>
      <c r="I16" s="10">
        <f>productivité!I16/productivité!$B16*100</f>
        <v>161.40666181723125</v>
      </c>
      <c r="J16" s="10">
        <f>productivité!J16/productivité!$B16*100</f>
        <v>183.83937803145375</v>
      </c>
      <c r="K16" s="10">
        <f>productivité!K16/productivité!$B16*100</f>
        <v>182.21008001381577</v>
      </c>
      <c r="L16" s="10">
        <f>productivité!L16/productivité!$B16*100</f>
        <v>188.30149928718717</v>
      </c>
      <c r="M16" s="10">
        <f>productivité!M16/productivité!$B16*100</f>
        <v>201.82442596298941</v>
      </c>
      <c r="N16" s="10">
        <f>productivité!N16/productivité!$B16*100</f>
        <v>224.91824959764145</v>
      </c>
      <c r="O16" s="10">
        <f>productivité!O16/productivité!$B16*100</f>
        <v>211.81540217034134</v>
      </c>
      <c r="P16" s="10">
        <f>productivité!P16/productivité!$B16*100</f>
        <v>229.64811991839036</v>
      </c>
      <c r="Q16" s="10">
        <f>productivité!Q16/productivité!$B16*100</f>
        <v>234.17741329565541</v>
      </c>
      <c r="R16" s="10">
        <f>productivité!R16/productivité!$B16*100</f>
        <v>253.1608005049404</v>
      </c>
      <c r="S16" s="10">
        <f>productivité!S16/productivité!$B16*100</f>
        <v>284.05196566067048</v>
      </c>
      <c r="T16" s="10">
        <f>productivité!T16/productivité!$B16*100</f>
        <v>276.6222203564617</v>
      </c>
      <c r="U16" s="10">
        <f>productivité!U16/productivité!$B16*100</f>
        <v>280.25575368788111</v>
      </c>
      <c r="V16" s="10">
        <f>productivité!V16/productivité!$B16*100</f>
        <v>293.15270856977185</v>
      </c>
      <c r="W16" s="10">
        <f>productivité!W16/productivité!$B16*100</f>
        <v>302.55743781000757</v>
      </c>
      <c r="X16" s="10">
        <f>productivité!X16/productivité!$B16*100</f>
        <v>303.93096560663497</v>
      </c>
      <c r="Y16" s="10">
        <f>productivité!Y16/productivité!$B16*100</f>
        <v>311.99460820940868</v>
      </c>
      <c r="Z16" s="10">
        <f>productivité!Z16/productivité!$B16*100</f>
        <v>318.88757223003938</v>
      </c>
      <c r="AA16" s="10">
        <f>productivité!AA16/productivité!$B16*100</f>
        <v>301.67798858649155</v>
      </c>
      <c r="AB16" s="10">
        <f>productivité!AB16/productivité!$B16*100</f>
        <v>305.61262118351948</v>
      </c>
      <c r="AC16" s="10">
        <f>productivité!AC16/productivité!$B16*100</f>
        <v>381.77629110827854</v>
      </c>
      <c r="AD16" s="10">
        <f>productivité!AD16/productivité!$B16*100</f>
        <v>15540.083129692699</v>
      </c>
      <c r="AE16" s="10" t="s">
        <v>96</v>
      </c>
    </row>
    <row r="17" spans="1:31" ht="15" x14ac:dyDescent="0.25">
      <c r="A17" s="7" t="s">
        <v>42</v>
      </c>
      <c r="B17" s="10">
        <f>productivité!B17/productivité!$B17*100</f>
        <v>100</v>
      </c>
      <c r="C17" s="10">
        <f>productivité!C17/productivité!$B17*100</f>
        <v>104.91457897718838</v>
      </c>
      <c r="D17" s="10">
        <f>productivité!D17/productivité!$B17*100</f>
        <v>106.74764672363872</v>
      </c>
      <c r="E17" s="10">
        <f>productivité!E17/productivité!$B17*100</f>
        <v>107.21035284844696</v>
      </c>
      <c r="F17" s="10">
        <f>productivité!F17/productivité!$B17*100</f>
        <v>118.47940897885138</v>
      </c>
      <c r="G17" s="10">
        <f>productivité!G17/productivité!$B17*100</f>
        <v>131.23509418862392</v>
      </c>
      <c r="H17" s="10">
        <f>productivité!H17/productivité!$B17*100</f>
        <v>141.22157122663273</v>
      </c>
      <c r="I17" s="10">
        <f>productivité!I17/productivité!$B17*100</f>
        <v>148.94178172195492</v>
      </c>
      <c r="J17" s="10">
        <f>productivité!J17/productivité!$B17*100</f>
        <v>155.45111195590133</v>
      </c>
      <c r="K17" s="10">
        <f>productivité!K17/productivité!$B17*100</f>
        <v>165.73604509829491</v>
      </c>
      <c r="L17" s="10">
        <f>productivité!L17/productivité!$B17*100</f>
        <v>183.89575185116712</v>
      </c>
      <c r="M17" s="10">
        <f>productivité!M17/productivité!$B17*100</f>
        <v>223.09813637777199</v>
      </c>
      <c r="N17" s="10">
        <f>productivité!N17/productivité!$B17*100</f>
        <v>232.14233565421551</v>
      </c>
      <c r="O17" s="10">
        <f>productivité!O17/productivité!$B17*100</f>
        <v>248.69115366382098</v>
      </c>
      <c r="P17" s="10">
        <f>productivité!P17/productivité!$B17*100</f>
        <v>241.00921925627182</v>
      </c>
      <c r="Q17" s="10">
        <f>productivité!Q17/productivité!$B17*100</f>
        <v>268.55889134690347</v>
      </c>
      <c r="R17" s="10">
        <f>productivité!R17/productivité!$B17*100</f>
        <v>288.50877130772506</v>
      </c>
      <c r="S17" s="10">
        <f>productivité!S17/productivité!$B17*100</f>
        <v>278.28125095779387</v>
      </c>
      <c r="T17" s="10">
        <f>productivité!T17/productivité!$B17*100</f>
        <v>275.28570794815448</v>
      </c>
      <c r="U17" s="10">
        <f>productivité!U17/productivité!$B17*100</f>
        <v>280.6119664756622</v>
      </c>
      <c r="V17" s="10">
        <f>productivité!V17/productivité!$B17*100</f>
        <v>293.89036133930784</v>
      </c>
      <c r="W17" s="10">
        <f>productivité!W17/productivité!$B17*100</f>
        <v>298.53037413706335</v>
      </c>
      <c r="X17" s="10">
        <f>productivité!X17/productivité!$B17*100</f>
        <v>323.36087715996922</v>
      </c>
      <c r="Y17" s="10">
        <f>productivité!Y17/productivité!$B17*100</f>
        <v>323.40454829921094</v>
      </c>
      <c r="Z17" s="10">
        <f>productivité!Z17/productivité!$B17*100</f>
        <v>345.89770745902115</v>
      </c>
      <c r="AA17" s="10">
        <f>productivité!AA17/productivité!$B17*100</f>
        <v>339.74735663688153</v>
      </c>
      <c r="AB17" s="10">
        <f>productivité!AB17/productivité!$B17*100</f>
        <v>345.91457805432782</v>
      </c>
      <c r="AC17" s="10">
        <f>productivité!AC17/productivité!$B17*100</f>
        <v>361.49861551961573</v>
      </c>
      <c r="AD17" s="10">
        <f>productivité!AD17/productivité!$B17*100</f>
        <v>4667.0176350973552</v>
      </c>
      <c r="AE17" s="9" t="s">
        <v>96</v>
      </c>
    </row>
    <row r="18" spans="1:31" ht="15" x14ac:dyDescent="0.25">
      <c r="A18" s="7" t="s">
        <v>43</v>
      </c>
      <c r="B18" s="10">
        <f>productivité!B18/productivité!$B18*100</f>
        <v>100</v>
      </c>
      <c r="C18" s="10">
        <f>productivité!C18/productivité!$B18*100</f>
        <v>97.84938029872005</v>
      </c>
      <c r="D18" s="10">
        <f>productivité!D18/productivité!$B18*100</f>
        <v>106.74013220315499</v>
      </c>
      <c r="E18" s="10">
        <f>productivité!E18/productivité!$B18*100</f>
        <v>109.15391188434489</v>
      </c>
      <c r="F18" s="10">
        <f>productivité!F18/productivité!$B18*100</f>
        <v>109.9843768713954</v>
      </c>
      <c r="G18" s="10">
        <f>productivité!G18/productivité!$B18*100</f>
        <v>113.72589444795334</v>
      </c>
      <c r="H18" s="10">
        <f>productivité!H18/productivité!$B18*100</f>
        <v>114.84002051814741</v>
      </c>
      <c r="I18" s="10">
        <f>productivité!I18/productivité!$B18*100</f>
        <v>116.07871147600555</v>
      </c>
      <c r="J18" s="10">
        <f>productivité!J18/productivité!$B18*100</f>
        <v>120.77310685433255</v>
      </c>
      <c r="K18" s="10">
        <f>productivité!K18/productivité!$B18*100</f>
        <v>127.5367765558407</v>
      </c>
      <c r="L18" s="10">
        <f>productivité!L18/productivité!$B18*100</f>
        <v>128.75563018526987</v>
      </c>
      <c r="M18" s="10">
        <f>productivité!M18/productivité!$B18*100</f>
        <v>137.55054305382762</v>
      </c>
      <c r="N18" s="10">
        <f>productivité!N18/productivité!$B18*100</f>
        <v>138.34384867299218</v>
      </c>
      <c r="O18" s="10">
        <f>productivité!O18/productivité!$B18*100</f>
        <v>137.80215667894043</v>
      </c>
      <c r="P18" s="10">
        <f>productivité!P18/productivité!$B18*100</f>
        <v>139.20614089869565</v>
      </c>
      <c r="Q18" s="10">
        <f>productivité!Q18/productivité!$B18*100</f>
        <v>155.23541629126879</v>
      </c>
      <c r="R18" s="10">
        <f>productivité!R18/productivité!$B18*100</f>
        <v>161.08905600405313</v>
      </c>
      <c r="S18" s="10">
        <f>productivité!S18/productivité!$B18*100</f>
        <v>171.96726487748009</v>
      </c>
      <c r="T18" s="10">
        <f>productivité!T18/productivité!$B18*100</f>
        <v>180.64112149738494</v>
      </c>
      <c r="U18" s="10">
        <f>productivité!U18/productivité!$B18*100</f>
        <v>182.88832044292781</v>
      </c>
      <c r="V18" s="10">
        <f>productivité!V18/productivité!$B18*100</f>
        <v>179.77791410685805</v>
      </c>
      <c r="W18" s="10">
        <f>productivité!W18/productivité!$B18*100</f>
        <v>186.82527157186649</v>
      </c>
      <c r="X18" s="10">
        <f>productivité!X18/productivité!$B18*100</f>
        <v>202.96824450080578</v>
      </c>
      <c r="Y18" s="10">
        <f>productivité!Y18/productivité!$B18*100</f>
        <v>211.33979212307921</v>
      </c>
      <c r="Z18" s="10">
        <f>productivité!Z18/productivité!$B18*100</f>
        <v>219.17637782394985</v>
      </c>
      <c r="AA18" s="10">
        <f>productivité!AA18/productivité!$B18*100</f>
        <v>218.19242778153151</v>
      </c>
      <c r="AB18" s="10">
        <f>productivité!AB18/productivité!$B18*100</f>
        <v>239.19314176371014</v>
      </c>
      <c r="AC18" s="10">
        <f>productivité!AC18/productivité!$B18*100</f>
        <v>269.50110430964043</v>
      </c>
      <c r="AD18" s="10">
        <f>productivité!AD18/productivité!$B18*100</f>
        <v>441.05137477785945</v>
      </c>
      <c r="AE18" s="10" t="s">
        <v>96</v>
      </c>
    </row>
    <row r="19" spans="1:31" s="26" customFormat="1" ht="15" x14ac:dyDescent="0.25">
      <c r="A19" s="24" t="s">
        <v>44</v>
      </c>
      <c r="B19" s="10">
        <f>productivité!B19/productivité!$B19*100</f>
        <v>100</v>
      </c>
      <c r="C19" s="10">
        <f>productivité!C19/productivité!$B19*100</f>
        <v>100.41781009613209</v>
      </c>
      <c r="D19" s="10">
        <f>productivité!D19/productivité!$B19*100</f>
        <v>106.17719462531088</v>
      </c>
      <c r="E19" s="10">
        <f>productivité!E19/productivité!$B19*100</f>
        <v>105.7873303746175</v>
      </c>
      <c r="F19" s="10">
        <f>productivité!F19/productivité!$B19*100</f>
        <v>107.55102280510513</v>
      </c>
      <c r="G19" s="10">
        <f>productivité!G19/productivité!$B19*100</f>
        <v>115.57337920223915</v>
      </c>
      <c r="H19" s="10">
        <f>productivité!H19/productivité!$B19*100</f>
        <v>117.83605619166009</v>
      </c>
      <c r="I19" s="10">
        <f>productivité!I19/productivité!$B19*100</f>
        <v>117.75664507868231</v>
      </c>
      <c r="J19" s="10">
        <f>productivité!J19/productivité!$B19*100</f>
        <v>121.88061083837043</v>
      </c>
      <c r="K19" s="10">
        <f>productivité!K19/productivité!$B19*100</f>
        <v>126.72630806892995</v>
      </c>
      <c r="L19" s="10">
        <f>productivité!L19/productivité!$B19*100</f>
        <v>132.32612410795622</v>
      </c>
      <c r="M19" s="10">
        <f>productivité!M19/productivité!$B19*100</f>
        <v>143.87961484266199</v>
      </c>
      <c r="N19" s="10">
        <f>productivité!N19/productivité!$B19*100</f>
        <v>147.63618841440308</v>
      </c>
      <c r="O19" s="10">
        <f>productivité!O19/productivité!$B19*100</f>
        <v>141.50504559368542</v>
      </c>
      <c r="P19" s="10">
        <f>productivité!P19/productivité!$B19*100</f>
        <v>125.57119962924361</v>
      </c>
      <c r="Q19" s="10">
        <f>productivité!Q19/productivité!$B19*100</f>
        <v>146.21955316588998</v>
      </c>
      <c r="R19" s="10">
        <f>productivité!R19/productivité!$B19*100</f>
        <v>153.06139255623742</v>
      </c>
      <c r="S19" s="10">
        <f>productivité!S19/productivité!$B19*100</f>
        <v>150.62828341217772</v>
      </c>
      <c r="T19" s="10">
        <f>productivité!T19/productivité!$B19*100</f>
        <v>149.75469135222261</v>
      </c>
      <c r="U19" s="10">
        <f>productivité!U19/productivité!$B19*100</f>
        <v>154.66982930275344</v>
      </c>
      <c r="V19" s="10">
        <f>productivité!V19/productivité!$B19*100</f>
        <v>155.18089873351366</v>
      </c>
      <c r="W19" s="10">
        <f>productivité!W19/productivité!$B19*100</f>
        <v>161.46367090404112</v>
      </c>
      <c r="X19" s="10">
        <f>productivité!X19/productivité!$B19*100</f>
        <v>167.06495656401955</v>
      </c>
      <c r="Y19" s="10">
        <f>productivité!Y19/productivité!$B19*100</f>
        <v>166.91084324798013</v>
      </c>
      <c r="Z19" s="10">
        <f>productivité!Z19/productivité!$B19*100</f>
        <v>165.42192558747678</v>
      </c>
      <c r="AA19" s="10">
        <f>productivité!AA19/productivité!$B19*100</f>
        <v>162.91151654032058</v>
      </c>
      <c r="AB19" s="10">
        <f>productivité!AB19/productivité!$B19*100</f>
        <v>174.52101814984206</v>
      </c>
      <c r="AC19" s="10">
        <f>productivité!AC19/productivité!$B19*100</f>
        <v>175.52126513163171</v>
      </c>
      <c r="AD19" s="10">
        <f>productivité!AD19/productivité!$B19*100</f>
        <v>227.8622404100561</v>
      </c>
      <c r="AE19" s="25" t="s">
        <v>104</v>
      </c>
    </row>
    <row r="20" spans="1:31" ht="15" x14ac:dyDescent="0.25">
      <c r="A20" s="7" t="s">
        <v>45</v>
      </c>
      <c r="B20" s="10">
        <f>productivité!B20/productivité!$B20*100</f>
        <v>100</v>
      </c>
      <c r="C20" s="10">
        <f>productivité!C20/productivité!$B20*100</f>
        <v>95.117872777259265</v>
      </c>
      <c r="D20" s="10">
        <f>productivité!D20/productivité!$B20*100</f>
        <v>98.769178552314713</v>
      </c>
      <c r="E20" s="10">
        <f>productivité!E20/productivité!$B20*100</f>
        <v>100.00692659146084</v>
      </c>
      <c r="F20" s="10">
        <f>productivité!F20/productivité!$B20*100</f>
        <v>111.27324551013851</v>
      </c>
      <c r="G20" s="10">
        <f>productivité!G20/productivité!$B20*100</f>
        <v>115.52750869771975</v>
      </c>
      <c r="H20" s="10">
        <f>productivité!H20/productivité!$B20*100</f>
        <v>123.25074441268143</v>
      </c>
      <c r="I20" s="10">
        <f>productivité!I20/productivité!$B20*100</f>
        <v>129.17045694383719</v>
      </c>
      <c r="J20" s="10">
        <f>productivité!J20/productivité!$B20*100</f>
        <v>134.18341141031189</v>
      </c>
      <c r="K20" s="10">
        <f>productivité!K20/productivité!$B20*100</f>
        <v>131.89435694269537</v>
      </c>
      <c r="L20" s="10">
        <f>productivité!L20/productivité!$B20*100</f>
        <v>124.52988765268165</v>
      </c>
      <c r="M20" s="10">
        <f>productivité!M20/productivité!$B20*100</f>
        <v>127.8089364232992</v>
      </c>
      <c r="N20" s="10">
        <f>productivité!N20/productivité!$B20*100</f>
        <v>132.01361337648632</v>
      </c>
      <c r="O20" s="10">
        <f>productivité!O20/productivité!$B20*100</f>
        <v>121.51702314810815</v>
      </c>
      <c r="P20" s="10">
        <f>productivité!P20/productivité!$B20*100</f>
        <v>122.54449555735425</v>
      </c>
      <c r="Q20" s="10">
        <f>productivité!Q20/productivité!$B20*100</f>
        <v>126.60810461705969</v>
      </c>
      <c r="R20" s="10">
        <f>productivité!R20/productivité!$B20*100</f>
        <v>117.50439706763076</v>
      </c>
      <c r="S20" s="10">
        <f>productivité!S20/productivité!$B20*100</f>
        <v>117.79980949830755</v>
      </c>
      <c r="T20" s="10">
        <f>productivité!T20/productivité!$B20*100</f>
        <v>111.87908974917863</v>
      </c>
      <c r="U20" s="10">
        <f>productivité!U20/productivité!$B20*100</f>
        <v>111.2399930625472</v>
      </c>
      <c r="V20" s="10">
        <f>productivité!V20/productivité!$B20*100</f>
        <v>123.47684689562244</v>
      </c>
      <c r="W20" s="10">
        <f>productivité!W20/productivité!$B20*100</f>
        <v>111.08518703667249</v>
      </c>
      <c r="X20" s="10">
        <f>productivité!X20/productivité!$B20*100</f>
        <v>117.72950853242044</v>
      </c>
      <c r="Y20" s="10">
        <f>productivité!Y20/productivité!$B20*100</f>
        <v>118.05803636145352</v>
      </c>
      <c r="Z20" s="10">
        <f>productivité!Z20/productivité!$B20*100</f>
        <v>116.96800057510201</v>
      </c>
      <c r="AA20" s="10">
        <f>productivité!AA20/productivité!$B20*100</f>
        <v>130.3575088148657</v>
      </c>
      <c r="AB20" s="10">
        <f>productivité!AB20/productivité!$B20*100</f>
        <v>138.11103541998571</v>
      </c>
      <c r="AC20" s="10">
        <f>productivité!AC20/productivité!$B20*100</f>
        <v>139.36424308090915</v>
      </c>
      <c r="AD20" s="10">
        <f>productivité!AD20/productivité!$B20*100</f>
        <v>239.34717127151922</v>
      </c>
      <c r="AE20" s="10" t="s">
        <v>96</v>
      </c>
    </row>
    <row r="21" spans="1:31" ht="15" x14ac:dyDescent="0.25">
      <c r="A21" s="7" t="s">
        <v>46</v>
      </c>
      <c r="B21" s="10">
        <f>productivité!B21/productivité!$B21*100</f>
        <v>100</v>
      </c>
      <c r="C21" s="10">
        <f>productivité!C21/productivité!$B21*100</f>
        <v>98.250511467306097</v>
      </c>
      <c r="D21" s="10">
        <f>productivité!D21/productivité!$B21*100</f>
        <v>98.841289648883674</v>
      </c>
      <c r="E21" s="10">
        <f>productivité!E21/productivité!$B21*100</f>
        <v>99.433034854911966</v>
      </c>
      <c r="F21" s="10">
        <f>productivité!F21/productivité!$B21*100</f>
        <v>100.22361267985546</v>
      </c>
      <c r="G21" s="10">
        <f>productivité!G21/productivité!$B21*100</f>
        <v>101.74099906836381</v>
      </c>
      <c r="H21" s="10">
        <f>productivité!H21/productivité!$B21*100</f>
        <v>105.50505158552153</v>
      </c>
      <c r="I21" s="10">
        <f>productivité!I21/productivité!$B21*100</f>
        <v>107.09090392610659</v>
      </c>
      <c r="J21" s="10">
        <f>productivité!J21/productivité!$B21*100</f>
        <v>109.31532796867616</v>
      </c>
      <c r="K21" s="10">
        <f>productivité!K21/productivité!$B21*100</f>
        <v>111.01847421201816</v>
      </c>
      <c r="L21" s="10">
        <f>productivité!L21/productivité!$B21*100</f>
        <v>114.45896036713154</v>
      </c>
      <c r="M21" s="10">
        <f>productivité!M21/productivité!$B21*100</f>
        <v>120.34646245785126</v>
      </c>
      <c r="N21" s="10">
        <f>productivité!N21/productivité!$B21*100</f>
        <v>125.22785323518247</v>
      </c>
      <c r="O21" s="10">
        <f>productivité!O21/productivité!$B21*100</f>
        <v>123.30026931676994</v>
      </c>
      <c r="P21" s="10">
        <f>productivité!P21/productivité!$B21*100</f>
        <v>126.02715748249547</v>
      </c>
      <c r="Q21" s="10">
        <f>productivité!Q21/productivité!$B21*100</f>
        <v>130.37458113084313</v>
      </c>
      <c r="R21" s="10">
        <f>productivité!R21/productivité!$B21*100</f>
        <v>133.82154546936169</v>
      </c>
      <c r="S21" s="10">
        <f>productivité!S21/productivité!$B21*100</f>
        <v>137.59754450305144</v>
      </c>
      <c r="T21" s="10">
        <f>productivité!T21/productivité!$B21*100</f>
        <v>143.8255813115222</v>
      </c>
      <c r="U21" s="10">
        <f>productivité!U21/productivité!$B21*100</f>
        <v>148.80640408361683</v>
      </c>
      <c r="V21" s="10">
        <f>productivité!V21/productivité!$B21*100</f>
        <v>151.73612384817497</v>
      </c>
      <c r="W21" s="10">
        <f>productivité!W21/productivité!$B21*100</f>
        <v>149.81778683053651</v>
      </c>
      <c r="X21" s="10">
        <f>productivité!X21/productivité!$B21*100</f>
        <v>154.10532828099841</v>
      </c>
      <c r="Y21" s="10">
        <f>productivité!Y21/productivité!$B21*100</f>
        <v>149.75379647078825</v>
      </c>
      <c r="Z21" s="10">
        <f>productivité!Z21/productivité!$B21*100</f>
        <v>147.0319096649965</v>
      </c>
      <c r="AA21" s="10">
        <f>productivité!AA21/productivité!$B21*100</f>
        <v>137.19379012771256</v>
      </c>
      <c r="AB21" s="10">
        <f>productivité!AB21/productivité!$B21*100</f>
        <v>149.52180977112843</v>
      </c>
      <c r="AC21" s="10">
        <f>productivité!AC21/productivité!$B21*100</f>
        <v>153.2832088442066</v>
      </c>
      <c r="AD21" s="10">
        <f>productivité!AD21/productivité!$B21*100</f>
        <v>216.99432190161173</v>
      </c>
      <c r="AE21" s="9" t="s">
        <v>104</v>
      </c>
    </row>
    <row r="22" spans="1:31" s="26" customFormat="1" ht="15" x14ac:dyDescent="0.25">
      <c r="A22" s="24" t="s">
        <v>47</v>
      </c>
      <c r="B22" s="10">
        <f>productivité!B22/productivité!$B22*100</f>
        <v>100</v>
      </c>
      <c r="C22" s="10">
        <f>productivité!C22/productivité!$B22*100</f>
        <v>102.00559993492371</v>
      </c>
      <c r="D22" s="10">
        <f>productivité!D22/productivité!$B22*100</f>
        <v>107.32377581790374</v>
      </c>
      <c r="E22" s="10">
        <f>productivité!E22/productivité!$B22*100</f>
        <v>113.37193413593592</v>
      </c>
      <c r="F22" s="10">
        <f>productivité!F22/productivité!$B22*100</f>
        <v>118.95534820504953</v>
      </c>
      <c r="G22" s="10">
        <f>productivité!G22/productivité!$B22*100</f>
        <v>126.04915956116838</v>
      </c>
      <c r="H22" s="10">
        <f>productivité!H22/productivité!$B22*100</f>
        <v>129.08946415498613</v>
      </c>
      <c r="I22" s="10">
        <f>productivité!I22/productivité!$B22*100</f>
        <v>133.08579469895201</v>
      </c>
      <c r="J22" s="10">
        <f>productivité!J22/productivité!$B22*100</f>
        <v>138.40633112710199</v>
      </c>
      <c r="K22" s="10">
        <f>productivité!K22/productivité!$B22*100</f>
        <v>144.15227902426403</v>
      </c>
      <c r="L22" s="10">
        <f>productivité!L22/productivité!$B22*100</f>
        <v>149.69752366559263</v>
      </c>
      <c r="M22" s="10">
        <f>productivité!M22/productivité!$B22*100</f>
        <v>158.17308027390305</v>
      </c>
      <c r="N22" s="10">
        <f>productivité!N22/productivité!$B22*100</f>
        <v>161.61462404257219</v>
      </c>
      <c r="O22" s="10">
        <f>productivité!O22/productivité!$B22*100</f>
        <v>157.54764306947237</v>
      </c>
      <c r="P22" s="10">
        <f>productivité!P22/productivité!$B22*100</f>
        <v>159.69254834793679</v>
      </c>
      <c r="Q22" s="10">
        <f>productivité!Q22/productivité!$B22*100</f>
        <v>168.05089465907574</v>
      </c>
      <c r="R22" s="10">
        <f>productivité!R22/productivité!$B22*100</f>
        <v>174.5289697443128</v>
      </c>
      <c r="S22" s="10">
        <f>productivité!S22/productivité!$B22*100</f>
        <v>175.90073966298243</v>
      </c>
      <c r="T22" s="10">
        <f>productivité!T22/productivité!$B22*100</f>
        <v>179.39883988391352</v>
      </c>
      <c r="U22" s="10">
        <f>productivité!U22/productivité!$B22*100</f>
        <v>183.277937274343</v>
      </c>
      <c r="V22" s="10">
        <f>productivité!V22/productivité!$B22*100</f>
        <v>186.97077970370347</v>
      </c>
      <c r="W22" s="10">
        <f>productivité!W22/productivité!$B22*100</f>
        <v>189.5076670279476</v>
      </c>
      <c r="X22" s="10">
        <f>productivité!X22/productivité!$B22*100</f>
        <v>197.14664574739669</v>
      </c>
      <c r="Y22" s="10">
        <f>productivité!Y22/productivité!$B22*100</f>
        <v>198.93696586840483</v>
      </c>
      <c r="Z22" s="10">
        <f>productivité!Z22/productivité!$B22*100</f>
        <v>197.3261192268254</v>
      </c>
      <c r="AA22" s="10">
        <f>productivité!AA22/productivité!$B22*100</f>
        <v>196.70271695246015</v>
      </c>
      <c r="AB22" s="10">
        <f>productivité!AB22/productivité!$B22*100</f>
        <v>186.98682405363706</v>
      </c>
      <c r="AC22" s="10">
        <f>productivité!AC22/productivité!$B22*100</f>
        <v>184.91517864925154</v>
      </c>
      <c r="AD22" s="10">
        <f>productivité!AD22/productivité!$B22*100</f>
        <v>298.14218448670846</v>
      </c>
      <c r="AE22" s="25" t="s">
        <v>96</v>
      </c>
    </row>
    <row r="23" spans="1:31" s="26" customFormat="1" ht="15" x14ac:dyDescent="0.25">
      <c r="A23" s="24" t="s">
        <v>48</v>
      </c>
      <c r="B23" s="10">
        <f>productivité!B23/productivité!$B23*100</f>
        <v>100</v>
      </c>
      <c r="C23" s="10">
        <f>productivité!C23/productivité!$B23*100</f>
        <v>100.45039841466223</v>
      </c>
      <c r="D23" s="10">
        <f>productivité!D23/productivité!$B23*100</f>
        <v>101.85152479565132</v>
      </c>
      <c r="E23" s="10">
        <f>productivité!E23/productivité!$B23*100</f>
        <v>100.74182162148841</v>
      </c>
      <c r="F23" s="10">
        <f>productivité!F23/productivité!$B23*100</f>
        <v>102.08270361533098</v>
      </c>
      <c r="G23" s="10">
        <f>productivité!G23/productivité!$B23*100</f>
        <v>105.96798947272103</v>
      </c>
      <c r="H23" s="10">
        <f>productivité!H23/productivité!$B23*100</f>
        <v>106.33617853622314</v>
      </c>
      <c r="I23" s="10">
        <f>productivité!I23/productivité!$B23*100</f>
        <v>106.27119527094646</v>
      </c>
      <c r="J23" s="10">
        <f>productivité!J23/productivité!$B23*100</f>
        <v>104.60573201935775</v>
      </c>
      <c r="K23" s="10">
        <f>productivité!K23/productivité!$B23*100</f>
        <v>107.17921093170872</v>
      </c>
      <c r="L23" s="10">
        <f>productivité!L23/productivité!$B23*100</f>
        <v>109.85378729179551</v>
      </c>
      <c r="M23" s="10">
        <f>productivité!M23/productivité!$B23*100</f>
        <v>113.14420089875874</v>
      </c>
      <c r="N23" s="10">
        <f>productivité!N23/productivité!$B23*100</f>
        <v>114.95544753724116</v>
      </c>
      <c r="O23" s="10">
        <f>productivité!O23/productivité!$B23*100</f>
        <v>113.23204407248912</v>
      </c>
      <c r="P23" s="10">
        <f>productivité!P23/productivité!$B23*100</f>
        <v>104.13475141355262</v>
      </c>
      <c r="Q23" s="10">
        <f>productivité!Q23/productivité!$B23*100</f>
        <v>116.69461174935896</v>
      </c>
      <c r="R23" s="10">
        <f>productivité!R23/productivité!$B23*100</f>
        <v>118.49156519249075</v>
      </c>
      <c r="S23" s="10">
        <f>productivité!S23/productivité!$B23*100</f>
        <v>119.08419904241394</v>
      </c>
      <c r="T23" s="10">
        <f>productivité!T23/productivité!$B23*100</f>
        <v>121.0548121335387</v>
      </c>
      <c r="U23" s="10">
        <f>productivité!U23/productivité!$B23*100</f>
        <v>123.00176159265644</v>
      </c>
      <c r="V23" s="10">
        <f>productivité!V23/productivité!$B23*100</f>
        <v>126.26037036587803</v>
      </c>
      <c r="W23" s="10">
        <f>productivité!W23/productivité!$B23*100</f>
        <v>127.89598853137932</v>
      </c>
      <c r="X23" s="10">
        <f>productivité!X23/productivité!$B23*100</f>
        <v>130.8225478381064</v>
      </c>
      <c r="Y23" s="10">
        <f>productivité!Y23/productivité!$B23*100</f>
        <v>131.24627973859674</v>
      </c>
      <c r="Z23" s="10">
        <f>productivité!Z23/productivité!$B23*100</f>
        <v>131.28794765255677</v>
      </c>
      <c r="AA23" s="10">
        <f>productivité!AA23/productivité!$B23*100</f>
        <v>129.95461424009991</v>
      </c>
      <c r="AB23" s="10">
        <f>productivité!AB23/productivité!$B23*100</f>
        <v>134.55250473515221</v>
      </c>
      <c r="AC23" s="10">
        <f>productivité!AC23/productivité!$B23*100</f>
        <v>132.12262776860837</v>
      </c>
      <c r="AD23" s="10">
        <f>productivité!AD23/productivité!$B23*100</f>
        <v>118.68952026253635</v>
      </c>
      <c r="AE23" s="25" t="s">
        <v>96</v>
      </c>
    </row>
    <row r="24" spans="1:31" ht="15" x14ac:dyDescent="0.25">
      <c r="A24" s="7" t="s">
        <v>49</v>
      </c>
      <c r="B24" s="10">
        <f>productivité!B24/productivité!$B24*100</f>
        <v>100</v>
      </c>
      <c r="C24" s="10">
        <f>productivité!C24/productivité!$B24*100</f>
        <v>104.41864560452061</v>
      </c>
      <c r="D24" s="10">
        <f>productivité!D24/productivité!$B24*100</f>
        <v>112.81827169025928</v>
      </c>
      <c r="E24" s="10">
        <f>productivité!E24/productivité!$B24*100</f>
        <v>117.13261050032536</v>
      </c>
      <c r="F24" s="10">
        <f>productivité!F24/productivité!$B24*100</f>
        <v>119.78890430669782</v>
      </c>
      <c r="G24" s="10">
        <f>productivité!G24/productivité!$B24*100</f>
        <v>125.57725650189153</v>
      </c>
      <c r="H24" s="10">
        <f>productivité!H24/productivité!$B24*100</f>
        <v>133.07224334351656</v>
      </c>
      <c r="I24" s="10">
        <f>productivité!I24/productivité!$B24*100</f>
        <v>143.14859515220633</v>
      </c>
      <c r="J24" s="10">
        <f>productivité!J24/productivité!$B24*100</f>
        <v>157.55137676846056</v>
      </c>
      <c r="K24" s="10">
        <f>productivité!K24/productivité!$B24*100</f>
        <v>175.43010323907674</v>
      </c>
      <c r="L24" s="10">
        <f>productivité!L24/productivité!$B24*100</f>
        <v>188.11322970264749</v>
      </c>
      <c r="M24" s="10">
        <f>productivité!M24/productivité!$B24*100</f>
        <v>202.36606156748658</v>
      </c>
      <c r="N24" s="10">
        <f>productivité!N24/productivité!$B24*100</f>
        <v>220.72011790852306</v>
      </c>
      <c r="O24" s="10">
        <f>productivité!O24/productivité!$B24*100</f>
        <v>217.65123583736616</v>
      </c>
      <c r="P24" s="10">
        <f>productivité!P24/productivité!$B24*100</f>
        <v>202.27345681702863</v>
      </c>
      <c r="Q24" s="10">
        <f>productivité!Q24/productivité!$B24*100</f>
        <v>220.73167637086843</v>
      </c>
      <c r="R24" s="10">
        <f>productivité!R24/productivité!$B24*100</f>
        <v>222.45982039206845</v>
      </c>
      <c r="S24" s="10">
        <f>productivité!S24/productivité!$B24*100</f>
        <v>214.3555096353281</v>
      </c>
      <c r="T24" s="10">
        <f>productivité!T24/productivité!$B24*100</f>
        <v>215.53420829907591</v>
      </c>
      <c r="U24" s="10">
        <f>productivité!U24/productivité!$B24*100</f>
        <v>225.39980484419905</v>
      </c>
      <c r="V24" s="10">
        <f>productivité!V24/productivité!$B24*100</f>
        <v>245.25191706841136</v>
      </c>
      <c r="W24" s="10">
        <f>productivité!W24/productivité!$B24*100</f>
        <v>233.92045515715841</v>
      </c>
      <c r="X24" s="10">
        <f>productivité!X24/productivité!$B24*100</f>
        <v>232.30922153282941</v>
      </c>
      <c r="Y24" s="10">
        <f>productivité!Y24/productivité!$B24*100</f>
        <v>232.72227278673668</v>
      </c>
      <c r="Z24" s="10">
        <f>productivité!Z24/productivité!$B24*100</f>
        <v>235.2683095129745</v>
      </c>
      <c r="AA24" s="10">
        <f>productivité!AA24/productivité!$B24*100</f>
        <v>240.21306613390644</v>
      </c>
      <c r="AB24" s="10">
        <f>productivité!AB24/productivité!$B24*100</f>
        <v>247.1344356213379</v>
      </c>
      <c r="AC24" s="10">
        <f>productivité!AC24/productivité!$B24*100</f>
        <v>255.00006857723255</v>
      </c>
      <c r="AD24" s="10">
        <f>productivité!AD24/productivité!$B24*100</f>
        <v>2526.286614208625</v>
      </c>
      <c r="AE24" s="10" t="s">
        <v>96</v>
      </c>
    </row>
    <row r="25" spans="1:31" ht="15" x14ac:dyDescent="0.25">
      <c r="A25" s="7" t="s">
        <v>50</v>
      </c>
      <c r="B25" s="10">
        <f>productivité!B25/productivité!$B25*100</f>
        <v>100</v>
      </c>
      <c r="C25" s="10">
        <f>productivité!C25/productivité!$B25*100</f>
        <v>101.57598277799022</v>
      </c>
      <c r="D25" s="10">
        <f>productivité!D25/productivité!$B25*100</f>
        <v>103.56482427770248</v>
      </c>
      <c r="E25" s="10">
        <f>productivité!E25/productivité!$B25*100</f>
        <v>107.39799217021894</v>
      </c>
      <c r="F25" s="10">
        <f>productivité!F25/productivité!$B25*100</f>
        <v>112.2147537840569</v>
      </c>
      <c r="G25" s="10">
        <f>productivité!G25/productivité!$B25*100</f>
        <v>119.82063715460069</v>
      </c>
      <c r="H25" s="10">
        <f>productivité!H25/productivité!$B25*100</f>
        <v>123.25294979560925</v>
      </c>
      <c r="I25" s="10">
        <f>productivité!I25/productivité!$B25*100</f>
        <v>126.14868601503568</v>
      </c>
      <c r="J25" s="10">
        <f>productivité!J25/productivité!$B25*100</f>
        <v>129.11553502723385</v>
      </c>
      <c r="K25" s="10">
        <f>productivité!K25/productivité!$B25*100</f>
        <v>136.96812700295763</v>
      </c>
      <c r="L25" s="10">
        <f>productivité!L25/productivité!$B25*100</f>
        <v>145.48675596635408</v>
      </c>
      <c r="M25" s="10">
        <f>productivité!M25/productivité!$B25*100</f>
        <v>150.45838291723427</v>
      </c>
      <c r="N25" s="10">
        <f>productivité!N25/productivité!$B25*100</f>
        <v>159.01843411451841</v>
      </c>
      <c r="O25" s="10">
        <f>productivité!O25/productivité!$B25*100</f>
        <v>158.40009281450941</v>
      </c>
      <c r="P25" s="10">
        <f>productivité!P25/productivité!$B25*100</f>
        <v>149.37127453902042</v>
      </c>
      <c r="Q25" s="10">
        <f>productivité!Q25/productivité!$B25*100</f>
        <v>157.69792585290375</v>
      </c>
      <c r="R25" s="10">
        <f>productivité!R25/productivité!$B25*100</f>
        <v>165.5122982930643</v>
      </c>
      <c r="S25" s="10">
        <f>productivité!S25/productivité!$B25*100</f>
        <v>166.63820498147115</v>
      </c>
      <c r="T25" s="10">
        <f>productivité!T25/productivité!$B25*100</f>
        <v>166.5371894928962</v>
      </c>
      <c r="U25" s="10">
        <f>productivité!U25/productivité!$B25*100</f>
        <v>170.62298552258883</v>
      </c>
      <c r="V25" s="10">
        <f>productivité!V25/productivité!$B25*100</f>
        <v>172.24525482753461</v>
      </c>
      <c r="W25" s="10">
        <f>productivité!W25/productivité!$B25*100</f>
        <v>174.27075628218995</v>
      </c>
      <c r="X25" s="10">
        <f>productivité!X25/productivité!$B25*100</f>
        <v>184.25407341845386</v>
      </c>
      <c r="Y25" s="10">
        <f>productivité!Y25/productivité!$B25*100</f>
        <v>188.86183351419487</v>
      </c>
      <c r="Z25" s="10">
        <f>productivité!Z25/productivité!$B25*100</f>
        <v>184.95580665719763</v>
      </c>
      <c r="AA25" s="10">
        <f>productivité!AA25/productivité!$B25*100</f>
        <v>188.71968019811163</v>
      </c>
      <c r="AB25" s="10">
        <f>productivité!AB25/productivité!$B25*100</f>
        <v>203.61201945455551</v>
      </c>
      <c r="AC25" s="10">
        <f>productivité!AC25/productivité!$B25*100</f>
        <v>208.85706075634317</v>
      </c>
      <c r="AD25" s="10">
        <f>productivité!AD25/productivité!$B25*100</f>
        <v>330.59543545079055</v>
      </c>
      <c r="AE25" s="9" t="s">
        <v>104</v>
      </c>
    </row>
    <row r="26" spans="1:31" ht="15" x14ac:dyDescent="0.25">
      <c r="A26" s="7" t="s">
        <v>51</v>
      </c>
      <c r="B26" s="10">
        <f>productivité!B26/productivité!$B26*100</f>
        <v>100</v>
      </c>
      <c r="C26" s="10">
        <f>productivité!C26/productivité!$B26*100</f>
        <v>101.83357516490021</v>
      </c>
      <c r="D26" s="10">
        <f>productivité!D26/productivité!$B26*100</f>
        <v>105.16363086936633</v>
      </c>
      <c r="E26" s="10">
        <f>productivité!E26/productivité!$B26*100</f>
        <v>107.66163716541747</v>
      </c>
      <c r="F26" s="10">
        <f>productivité!F26/productivité!$B26*100</f>
        <v>112.66560094393787</v>
      </c>
      <c r="G26" s="10">
        <f>productivité!G26/productivité!$B26*100</f>
        <v>120.26125112206989</v>
      </c>
      <c r="H26" s="10">
        <f>productivité!H26/productivité!$B26*100</f>
        <v>123.98848340495393</v>
      </c>
      <c r="I26" s="10">
        <f>productivité!I26/productivité!$B26*100</f>
        <v>126.52594354588813</v>
      </c>
      <c r="J26" s="10">
        <f>productivité!J26/productivité!$B26*100</f>
        <v>127.11460739091747</v>
      </c>
      <c r="K26" s="10">
        <f>productivité!K26/productivité!$B26*100</f>
        <v>131.99596520795473</v>
      </c>
      <c r="L26" s="10">
        <f>productivité!L26/productivité!$B26*100</f>
        <v>139.66446773575419</v>
      </c>
      <c r="M26" s="10">
        <f>productivité!M26/productivité!$B26*100</f>
        <v>150.61387766836057</v>
      </c>
      <c r="N26" s="10">
        <f>productivité!N26/productivité!$B26*100</f>
        <v>159.22346587375279</v>
      </c>
      <c r="O26" s="10">
        <f>productivité!O26/productivité!$B26*100</f>
        <v>160.75196676303108</v>
      </c>
      <c r="P26" s="10">
        <f>productivité!P26/productivité!$B26*100</f>
        <v>147.55807374320344</v>
      </c>
      <c r="Q26" s="10">
        <f>productivité!Q26/productivité!$B26*100</f>
        <v>158.68202121073543</v>
      </c>
      <c r="R26" s="10">
        <f>productivité!R26/productivité!$B26*100</f>
        <v>167.4159480221652</v>
      </c>
      <c r="S26" s="10">
        <f>productivité!S26/productivité!$B26*100</f>
        <v>169.65106254128008</v>
      </c>
      <c r="T26" s="10">
        <f>productivité!T26/productivité!$B26*100</f>
        <v>171.25231165874771</v>
      </c>
      <c r="U26" s="10">
        <f>productivité!U26/productivité!$B26*100</f>
        <v>175.33193348873252</v>
      </c>
      <c r="V26" s="10">
        <f>productivité!V26/productivité!$B26*100</f>
        <v>177.00829493902518</v>
      </c>
      <c r="W26" s="10">
        <f>productivité!W26/productivité!$B26*100</f>
        <v>184.60325393338556</v>
      </c>
      <c r="X26" s="10">
        <f>productivité!X26/productivité!$B26*100</f>
        <v>188.40550378921787</v>
      </c>
      <c r="Y26" s="10">
        <f>productivité!Y26/productivité!$B26*100</f>
        <v>192.62591460604898</v>
      </c>
      <c r="Z26" s="10">
        <f>productivité!Z26/productivité!$B26*100</f>
        <v>192.49765977752367</v>
      </c>
      <c r="AA26" s="10">
        <f>productivité!AA26/productivité!$B26*100</f>
        <v>189.47429052768678</v>
      </c>
      <c r="AB26" s="10">
        <f>productivité!AB26/productivité!$B26*100</f>
        <v>203.69936890014469</v>
      </c>
      <c r="AC26" s="10">
        <f>productivité!AC26/productivité!$B26*100</f>
        <v>210.95845914926713</v>
      </c>
      <c r="AD26" s="10">
        <f>productivité!AD26/productivité!$B26*100</f>
        <v>363.57223362699386</v>
      </c>
      <c r="AE26" s="10" t="s">
        <v>96</v>
      </c>
    </row>
    <row r="27" spans="1:31" ht="15" x14ac:dyDescent="0.25">
      <c r="A27" s="7" t="s">
        <v>52</v>
      </c>
      <c r="B27" s="10">
        <f>productivité!B27/productivité!$B27*100</f>
        <v>100</v>
      </c>
      <c r="C27" s="10">
        <f>productivité!C27/productivité!$B27*100</f>
        <v>98.173840982107251</v>
      </c>
      <c r="D27" s="10">
        <f>productivité!D27/productivité!$B27*100</f>
        <v>97.237100704934889</v>
      </c>
      <c r="E27" s="10">
        <f>productivité!E27/productivité!$B27*100</f>
        <v>97.222308408805191</v>
      </c>
      <c r="F27" s="10">
        <f>productivité!F27/productivité!$B27*100</f>
        <v>105.04237508349657</v>
      </c>
      <c r="G27" s="10">
        <f>productivité!G27/productivité!$B27*100</f>
        <v>113.5639465531417</v>
      </c>
      <c r="H27" s="10">
        <f>productivité!H27/productivité!$B27*100</f>
        <v>111.57692722366693</v>
      </c>
      <c r="I27" s="10">
        <f>productivité!I27/productivité!$B27*100</f>
        <v>126.03472621612623</v>
      </c>
      <c r="J27" s="10">
        <f>productivité!J27/productivité!$B27*100</f>
        <v>140.08195614637876</v>
      </c>
      <c r="K27" s="10">
        <f>productivité!K27/productivité!$B27*100</f>
        <v>152.71539625145914</v>
      </c>
      <c r="L27" s="10">
        <f>productivité!L27/productivité!$B27*100</f>
        <v>154.74941747917072</v>
      </c>
      <c r="M27" s="10">
        <f>productivité!M27/productivité!$B27*100</f>
        <v>172.23259195668058</v>
      </c>
      <c r="N27" s="10">
        <f>productivité!N27/productivité!$B27*100</f>
        <v>186.23738804139651</v>
      </c>
      <c r="O27" s="10">
        <f>productivité!O27/productivité!$B27*100</f>
        <v>195.73990559001268</v>
      </c>
      <c r="P27" s="10">
        <f>productivité!P27/productivité!$B27*100</f>
        <v>212.15449336522539</v>
      </c>
      <c r="Q27" s="10">
        <f>productivité!Q27/productivité!$B27*100</f>
        <v>256.89352998029136</v>
      </c>
      <c r="R27" s="10">
        <f>productivité!R27/productivité!$B27*100</f>
        <v>269.88790573497948</v>
      </c>
      <c r="S27" s="10">
        <f>productivité!S27/productivité!$B27*100</f>
        <v>280.59966649756183</v>
      </c>
      <c r="T27" s="10">
        <f>productivité!T27/productivité!$B27*100</f>
        <v>264.42073649121437</v>
      </c>
      <c r="U27" s="10">
        <f>productivité!U27/productivité!$B27*100</f>
        <v>288.31836629680498</v>
      </c>
      <c r="V27" s="10">
        <f>productivité!V27/productivité!$B27*100</f>
        <v>300.1302134156665</v>
      </c>
      <c r="W27" s="10">
        <f>productivité!W27/productivité!$B27*100</f>
        <v>300.6645715328425</v>
      </c>
      <c r="X27" s="10">
        <f>productivité!X27/productivité!$B27*100</f>
        <v>296.21910711524578</v>
      </c>
      <c r="Y27" s="10">
        <f>productivité!Y27/productivité!$B27*100</f>
        <v>312.33372992161264</v>
      </c>
      <c r="Z27" s="10">
        <f>productivité!Z27/productivité!$B27*100</f>
        <v>338.45774495267739</v>
      </c>
      <c r="AA27" s="10">
        <f>productivité!AA27/productivité!$B27*100</f>
        <v>335.63920582038713</v>
      </c>
      <c r="AB27" s="10">
        <f>productivité!AB27/productivité!$B27*100</f>
        <v>324.65459966211603</v>
      </c>
      <c r="AC27" s="10">
        <f>productivité!AC27/productivité!$B27*100</f>
        <v>367.58485889867876</v>
      </c>
      <c r="AD27" s="10">
        <f>productivité!AD27/productivité!$B27*100</f>
        <v>7059.0785449906871</v>
      </c>
      <c r="AE27" s="9" t="s">
        <v>96</v>
      </c>
    </row>
    <row r="28" spans="1:31" ht="15" x14ac:dyDescent="0.25">
      <c r="A28" s="7" t="s">
        <v>53</v>
      </c>
      <c r="B28" s="10">
        <f>productivité!B28/productivité!$B28*100</f>
        <v>100</v>
      </c>
      <c r="C28" s="10">
        <f>productivité!C28/productivité!$B28*100</f>
        <v>109.71620328938758</v>
      </c>
      <c r="D28" s="10">
        <f>productivité!D28/productivité!$B28*100</f>
        <v>115.54995006722044</v>
      </c>
      <c r="E28" s="10">
        <f>productivité!E28/productivité!$B28*100</f>
        <v>116.94874085170464</v>
      </c>
      <c r="F28" s="10">
        <f>productivité!F28/productivité!$B28*100</f>
        <v>117.45292442320714</v>
      </c>
      <c r="G28" s="10">
        <f>productivité!G28/productivité!$B28*100</f>
        <v>120.44032688641994</v>
      </c>
      <c r="H28" s="10">
        <f>productivité!H28/productivité!$B28*100</f>
        <v>123.32768253743411</v>
      </c>
      <c r="I28" s="10">
        <f>productivité!I28/productivité!$B28*100</f>
        <v>126.8252083747289</v>
      </c>
      <c r="J28" s="10">
        <f>productivité!J28/productivité!$B28*100</f>
        <v>130.79692177837535</v>
      </c>
      <c r="K28" s="10">
        <f>productivité!K28/productivité!$B28*100</f>
        <v>137.07206294524019</v>
      </c>
      <c r="L28" s="10">
        <f>productivité!L28/productivité!$B28*100</f>
        <v>141.3040570103272</v>
      </c>
      <c r="M28" s="10">
        <f>productivité!M28/productivité!$B28*100</f>
        <v>145.38580010210546</v>
      </c>
      <c r="N28" s="10">
        <f>productivité!N28/productivité!$B28*100</f>
        <v>151.63188782065646</v>
      </c>
      <c r="O28" s="10">
        <f>productivité!O28/productivité!$B28*100</f>
        <v>153.35537764724961</v>
      </c>
      <c r="P28" s="10">
        <f>productivité!P28/productivité!$B28*100</f>
        <v>149.48536982885489</v>
      </c>
      <c r="Q28" s="10">
        <f>productivité!Q28/productivité!$B28*100</f>
        <v>164.1308142019264</v>
      </c>
      <c r="R28" s="10">
        <f>productivité!R28/productivité!$B28*100</f>
        <v>168.88267863341929</v>
      </c>
      <c r="S28" s="10">
        <f>productivité!S28/productivité!$B28*100</f>
        <v>169.76426836258366</v>
      </c>
      <c r="T28" s="10">
        <f>productivité!T28/productivité!$B28*100</f>
        <v>173.53578910827693</v>
      </c>
      <c r="U28" s="10">
        <f>productivité!U28/productivité!$B28*100</f>
        <v>174.85486669347506</v>
      </c>
      <c r="V28" s="10">
        <f>productivité!V28/productivité!$B28*100</f>
        <v>175.11235433632578</v>
      </c>
      <c r="W28" s="10">
        <f>productivité!W28/productivité!$B28*100</f>
        <v>176.19272434504265</v>
      </c>
      <c r="X28" s="10">
        <f>productivité!X28/productivité!$B28*100</f>
        <v>181.24743788730683</v>
      </c>
      <c r="Y28" s="10">
        <f>productivité!Y28/productivité!$B28*100</f>
        <v>181.34855940490428</v>
      </c>
      <c r="Z28" s="10">
        <f>productivité!Z28/productivité!$B28*100</f>
        <v>183.49994768814739</v>
      </c>
      <c r="AA28" s="10">
        <f>productivité!AA28/productivité!$B28*100</f>
        <v>184.85491900314841</v>
      </c>
      <c r="AB28" s="10">
        <f>productivité!AB28/productivité!$B28*100</f>
        <v>192.69002597508052</v>
      </c>
      <c r="AC28" s="10">
        <f>productivité!AC28/productivité!$B28*100</f>
        <v>192.69596492715664</v>
      </c>
      <c r="AD28" s="10">
        <f>productivité!AD28/productivité!$B28*100</f>
        <v>986.20771916846343</v>
      </c>
      <c r="AE28" s="10" t="s">
        <v>96</v>
      </c>
    </row>
    <row r="29" spans="1:31" ht="15" x14ac:dyDescent="0.25">
      <c r="A29" s="7" t="s">
        <v>54</v>
      </c>
      <c r="B29" s="10">
        <f>productivité!B29/productivité!$B29*100</f>
        <v>100</v>
      </c>
      <c r="C29" s="10">
        <f>productivité!C29/productivité!$B29*100</f>
        <v>107.63536513312837</v>
      </c>
      <c r="D29" s="10">
        <f>productivité!D29/productivité!$B29*100</f>
        <v>100.41369200238609</v>
      </c>
      <c r="E29" s="10">
        <f>productivité!E29/productivité!$B29*100</f>
        <v>103.67241418741474</v>
      </c>
      <c r="F29" s="10">
        <f>productivité!F29/productivité!$B29*100</f>
        <v>108.05119335273947</v>
      </c>
      <c r="G29" s="10">
        <f>productivité!G29/productivité!$B29*100</f>
        <v>121.68466264896583</v>
      </c>
      <c r="H29" s="10">
        <f>productivité!H29/productivité!$B29*100</f>
        <v>135.39389624579078</v>
      </c>
      <c r="I29" s="10">
        <f>productivité!I29/productivité!$B29*100</f>
        <v>135.07365006387036</v>
      </c>
      <c r="J29" s="10">
        <f>productivité!J29/productivité!$B29*100</f>
        <v>146.52974608556789</v>
      </c>
      <c r="K29" s="10">
        <f>productivité!K29/productivité!$B29*100</f>
        <v>164.32791138831072</v>
      </c>
      <c r="L29" s="10">
        <f>productivité!L29/productivité!$B29*100</f>
        <v>181.57298419036979</v>
      </c>
      <c r="M29" s="10">
        <f>productivité!M29/productivité!$B29*100</f>
        <v>198.87408200104497</v>
      </c>
      <c r="N29" s="10">
        <f>productivité!N29/productivité!$B29*100</f>
        <v>195.97054432455926</v>
      </c>
      <c r="O29" s="10">
        <f>productivité!O29/productivité!$B29*100</f>
        <v>237.60335717543123</v>
      </c>
      <c r="P29" s="10">
        <f>productivité!P29/productivité!$B29*100</f>
        <v>251.95851761938334</v>
      </c>
      <c r="Q29" s="10">
        <f>productivité!Q29/productivité!$B29*100</f>
        <v>271.05635349987034</v>
      </c>
      <c r="R29" s="10">
        <f>productivité!R29/productivité!$B29*100</f>
        <v>291.62026175848985</v>
      </c>
      <c r="S29" s="10">
        <f>productivité!S29/productivité!$B29*100</f>
        <v>259.12156458379684</v>
      </c>
      <c r="T29" s="10">
        <f>productivité!T29/productivité!$B29*100</f>
        <v>258.46378104522779</v>
      </c>
      <c r="U29" s="10">
        <f>productivité!U29/productivité!$B29*100</f>
        <v>278.37168489643818</v>
      </c>
      <c r="V29" s="10">
        <f>productivité!V29/productivité!$B29*100</f>
        <v>303.40666698595953</v>
      </c>
      <c r="W29" s="10">
        <f>productivité!W29/productivité!$B29*100</f>
        <v>296.9492867395133</v>
      </c>
      <c r="X29" s="10">
        <f>productivité!X29/productivité!$B29*100</f>
        <v>318.76187076355467</v>
      </c>
      <c r="Y29" s="10">
        <f>productivité!Y29/productivité!$B29*100</f>
        <v>337.30772406686197</v>
      </c>
      <c r="Z29" s="10">
        <f>productivité!Z29/productivité!$B29*100</f>
        <v>334.85409696231898</v>
      </c>
      <c r="AA29" s="10">
        <f>productivité!AA29/productivité!$B29*100</f>
        <v>343.18256642773451</v>
      </c>
      <c r="AB29" s="10">
        <f>productivité!AB29/productivité!$B29*100</f>
        <v>348.00830004076045</v>
      </c>
      <c r="AC29" s="10">
        <f>productivité!AC29/productivité!$B29*100</f>
        <v>346.72490003150415</v>
      </c>
      <c r="AD29" s="10">
        <f>productivité!AD29/productivité!$B29*100</f>
        <v>6501.4747943514221</v>
      </c>
      <c r="AE29" s="9" t="s">
        <v>96</v>
      </c>
    </row>
    <row r="30" spans="1:31" ht="15" x14ac:dyDescent="0.25">
      <c r="A30" s="7" t="s">
        <v>55</v>
      </c>
      <c r="B30" s="10">
        <f>productivité!B30/productivité!$B30*100</f>
        <v>100</v>
      </c>
      <c r="C30" s="10">
        <f>productivité!C30/productivité!$B30*100</f>
        <v>111.68968891172746</v>
      </c>
      <c r="D30" s="10">
        <f>productivité!D30/productivité!$B30*100</f>
        <v>123.57678259623415</v>
      </c>
      <c r="E30" s="10">
        <f>productivité!E30/productivité!$B30*100</f>
        <v>125.74093019332395</v>
      </c>
      <c r="F30" s="10">
        <f>productivité!F30/productivité!$B30*100</f>
        <v>131.13271240299375</v>
      </c>
      <c r="G30" s="10">
        <f>productivité!G30/productivité!$B30*100</f>
        <v>143.23273386928804</v>
      </c>
      <c r="H30" s="10">
        <f>productivité!H30/productivité!$B30*100</f>
        <v>152.05922622354592</v>
      </c>
      <c r="I30" s="10">
        <f>productivité!I30/productivité!$B30*100</f>
        <v>158.68281281589736</v>
      </c>
      <c r="J30" s="10">
        <f>productivité!J30/productivité!$B30*100</f>
        <v>171.47398945923172</v>
      </c>
      <c r="K30" s="10">
        <f>productivité!K30/productivité!$B30*100</f>
        <v>179.04755114193654</v>
      </c>
      <c r="L30" s="10">
        <f>productivité!L30/productivité!$B30*100</f>
        <v>193.23036235435868</v>
      </c>
      <c r="M30" s="10">
        <f>productivité!M30/productivité!$B30*100</f>
        <v>212.77131448350005</v>
      </c>
      <c r="N30" s="10">
        <f>productivité!N30/productivité!$B30*100</f>
        <v>231.29084878840987</v>
      </c>
      <c r="O30" s="10">
        <f>productivité!O30/productivité!$B30*100</f>
        <v>234.43679714493481</v>
      </c>
      <c r="P30" s="10">
        <f>productivité!P30/productivité!$B30*100</f>
        <v>222.5112069628604</v>
      </c>
      <c r="Q30" s="10">
        <f>productivité!Q30/productivité!$B30*100</f>
        <v>243.127575799075</v>
      </c>
      <c r="R30" s="10">
        <f>productivité!R30/productivité!$B30*100</f>
        <v>254.94536476213111</v>
      </c>
      <c r="S30" s="10">
        <f>productivité!S30/productivité!$B30*100</f>
        <v>254.22969068746372</v>
      </c>
      <c r="T30" s="10">
        <f>productivité!T30/productivité!$B30*100</f>
        <v>255.02806698874471</v>
      </c>
      <c r="U30" s="10">
        <f>productivité!U30/productivité!$B30*100</f>
        <v>263.65369395678107</v>
      </c>
      <c r="V30" s="10">
        <f>productivité!V30/productivité!$B30*100</f>
        <v>264.49213879777813</v>
      </c>
      <c r="W30" s="10">
        <f>productivité!W30/productivité!$B30*100</f>
        <v>275.37616180407502</v>
      </c>
      <c r="X30" s="10">
        <f>productivité!X30/productivité!$B30*100</f>
        <v>290.16900511083037</v>
      </c>
      <c r="Y30" s="10">
        <f>productivité!Y30/productivité!$B30*100</f>
        <v>289.96246480294604</v>
      </c>
      <c r="Z30" s="10">
        <f>productivité!Z30/productivité!$B30*100</f>
        <v>306.97662722526087</v>
      </c>
      <c r="AA30" s="10">
        <f>productivité!AA30/productivité!$B30*100</f>
        <v>318.0736590638798</v>
      </c>
      <c r="AB30" s="10">
        <f>productivité!AB30/productivité!$B30*100</f>
        <v>328.09044216001553</v>
      </c>
      <c r="AC30" s="10">
        <f>productivité!AC30/productivité!$B30*100</f>
        <v>313.30128859192746</v>
      </c>
      <c r="AD30" s="10">
        <f>productivité!AD30/productivité!$B30*100</f>
        <v>2640.7177333977365</v>
      </c>
      <c r="AE30" s="10" t="s">
        <v>96</v>
      </c>
    </row>
    <row r="31" spans="1:31" ht="15" x14ac:dyDescent="0.25">
      <c r="A31" s="7" t="s">
        <v>56</v>
      </c>
      <c r="B31" s="10">
        <f>productivité!B31/productivité!$B31*100</f>
        <v>100</v>
      </c>
      <c r="C31" s="10">
        <f>productivité!C31/productivité!$B31*100</f>
        <v>100.15110651351777</v>
      </c>
      <c r="D31" s="10">
        <f>productivité!D31/productivité!$B31*100</f>
        <v>107.4931529100549</v>
      </c>
      <c r="E31" s="10">
        <f>productivité!E31/productivité!$B31*100</f>
        <v>132.11014690829367</v>
      </c>
      <c r="F31" s="10">
        <f>productivité!F31/productivité!$B31*100</f>
        <v>138.39579172192225</v>
      </c>
      <c r="G31" s="10">
        <f>productivité!G31/productivité!$B31*100</f>
        <v>159.06168776138171</v>
      </c>
      <c r="H31" s="10">
        <f>productivité!H31/productivité!$B31*100</f>
        <v>183.51187141814123</v>
      </c>
      <c r="I31" s="10">
        <f>productivité!I31/productivité!$B31*100</f>
        <v>198.78457981277501</v>
      </c>
      <c r="J31" s="10">
        <f>productivité!J31/productivité!$B31*100</f>
        <v>230.66491389454362</v>
      </c>
      <c r="K31" s="10">
        <f>productivité!K31/productivité!$B31*100</f>
        <v>273.08466904311518</v>
      </c>
      <c r="L31" s="10">
        <f>productivité!L31/productivité!$B31*100</f>
        <v>305.97462974652819</v>
      </c>
      <c r="M31" s="10">
        <f>productivité!M31/productivité!$B31*100</f>
        <v>337.95189239807024</v>
      </c>
      <c r="N31" s="10">
        <f>productivité!N31/productivité!$B31*100</f>
        <v>362.69238056151397</v>
      </c>
      <c r="O31" s="10">
        <f>productivité!O31/productivité!$B31*100</f>
        <v>358.2863726877531</v>
      </c>
      <c r="P31" s="10">
        <f>productivité!P31/productivité!$B31*100</f>
        <v>352.5559656219416</v>
      </c>
      <c r="Q31" s="10">
        <f>productivité!Q31/productivité!$B31*100</f>
        <v>455.09702613192059</v>
      </c>
      <c r="R31" s="10">
        <f>productivité!R31/productivité!$B31*100</f>
        <v>458.40033885528663</v>
      </c>
      <c r="S31" s="10">
        <f>productivité!S31/productivité!$B31*100</f>
        <v>465.1114406901641</v>
      </c>
      <c r="T31" s="10">
        <f>productivité!T31/productivité!$B31*100</f>
        <v>471.98248804965777</v>
      </c>
      <c r="U31" s="10">
        <f>productivité!U31/productivité!$B31*100</f>
        <v>557.41186385257595</v>
      </c>
      <c r="V31" s="10">
        <f>productivité!V31/productivité!$B31*100</f>
        <v>614.04036551355409</v>
      </c>
      <c r="W31" s="10">
        <f>productivité!W31/productivité!$B31*100</f>
        <v>591.36746862511029</v>
      </c>
      <c r="X31" s="10">
        <f>productivité!X31/productivité!$B31*100</f>
        <v>582.70263905131446</v>
      </c>
      <c r="Y31" s="10">
        <f>productivité!Y31/productivité!$B31*100</f>
        <v>646.28268888345838</v>
      </c>
      <c r="Z31" s="10">
        <f>productivité!Z31/productivité!$B31*100</f>
        <v>700.81399928677092</v>
      </c>
      <c r="AA31" s="10">
        <f>productivité!AA31/productivité!$B31*100</f>
        <v>678.31071347896716</v>
      </c>
      <c r="AB31" s="10">
        <f>productivité!AB31/productivité!$B31*100</f>
        <v>742.29260860308727</v>
      </c>
      <c r="AC31" s="10">
        <f>productivité!AC31/productivité!$B31*100</f>
        <v>726.99364582057547</v>
      </c>
      <c r="AD31" s="10">
        <f>productivité!AD31/productivité!$B31*100</f>
        <v>18908.531829232485</v>
      </c>
      <c r="AE31" s="9" t="s">
        <v>96</v>
      </c>
    </row>
    <row r="32" spans="1:31" ht="15" x14ac:dyDescent="0.25">
      <c r="A32" s="7" t="s">
        <v>57</v>
      </c>
      <c r="B32" s="10">
        <f>productivité!B32/productivité!$B32*100</f>
        <v>100</v>
      </c>
      <c r="C32" s="10">
        <f>productivité!C32/productivité!$B32*100</f>
        <v>103.38002482236679</v>
      </c>
      <c r="D32" s="10">
        <f>productivité!D32/productivité!$B32*100</f>
        <v>109.05121788160599</v>
      </c>
      <c r="E32" s="10">
        <f>productivité!E32/productivité!$B32*100</f>
        <v>116.2505339722526</v>
      </c>
      <c r="F32" s="10">
        <f>productivité!F32/productivité!$B32*100</f>
        <v>126.18771631099719</v>
      </c>
      <c r="G32" s="10">
        <f>productivité!G32/productivité!$B32*100</f>
        <v>141.31172531427018</v>
      </c>
      <c r="H32" s="10">
        <f>productivité!H32/productivité!$B32*100</f>
        <v>145.73515342433788</v>
      </c>
      <c r="I32" s="10">
        <f>productivité!I32/productivité!$B32*100</f>
        <v>154.43591606316872</v>
      </c>
      <c r="J32" s="10">
        <f>productivité!J32/productivité!$B32*100</f>
        <v>164.15618663446833</v>
      </c>
      <c r="K32" s="10">
        <f>productivité!K32/productivité!$B32*100</f>
        <v>175.37266428020268</v>
      </c>
      <c r="L32" s="10">
        <f>productivité!L32/productivité!$B32*100</f>
        <v>183.01974971869129</v>
      </c>
      <c r="M32" s="10">
        <f>productivité!M32/productivité!$B32*100</f>
        <v>201.60896528777062</v>
      </c>
      <c r="N32" s="10">
        <f>productivité!N32/productivité!$B32*100</f>
        <v>219.38111021819947</v>
      </c>
      <c r="O32" s="10">
        <f>productivité!O32/productivité!$B32*100</f>
        <v>213.5612586640261</v>
      </c>
      <c r="P32" s="10">
        <f>productivité!P32/productivité!$B32*100</f>
        <v>188.13512262514891</v>
      </c>
      <c r="Q32" s="10">
        <f>productivité!Q32/productivité!$B32*100</f>
        <v>208.39785419423117</v>
      </c>
      <c r="R32" s="10">
        <f>productivité!R32/productivité!$B32*100</f>
        <v>205.38017273252399</v>
      </c>
      <c r="S32" s="10">
        <f>productivité!S32/productivité!$B32*100</f>
        <v>183.69004468024147</v>
      </c>
      <c r="T32" s="10">
        <f>productivité!T32/productivité!$B32*100</f>
        <v>194.90071965527213</v>
      </c>
      <c r="U32" s="10">
        <f>productivité!U32/productivité!$B32*100</f>
        <v>199.836430931324</v>
      </c>
      <c r="V32" s="10">
        <f>productivité!V32/productivité!$B32*100</f>
        <v>203.89978888839582</v>
      </c>
      <c r="W32" s="10">
        <f>productivité!W32/productivité!$B32*100</f>
        <v>215.74858063415991</v>
      </c>
      <c r="X32" s="10">
        <f>productivité!X32/productivité!$B32*100</f>
        <v>230.40933847495276</v>
      </c>
      <c r="Y32" s="10">
        <f>productivité!Y32/productivité!$B32*100</f>
        <v>217.37999037155026</v>
      </c>
      <c r="Z32" s="10">
        <f>productivité!Z32/productivité!$B32*100</f>
        <v>224.06763841016911</v>
      </c>
      <c r="AA32" s="10">
        <f>productivité!AA32/productivité!$B32*100</f>
        <v>222.86964293800759</v>
      </c>
      <c r="AB32" s="10">
        <f>productivité!AB32/productivité!$B32*100</f>
        <v>221.76894670605125</v>
      </c>
      <c r="AC32" s="10">
        <f>productivité!AC32/productivité!$B32*100</f>
        <v>214.22665301489374</v>
      </c>
      <c r="AD32" s="10">
        <f>productivité!AD32/productivité!$B32*100</f>
        <v>431.26525394492614</v>
      </c>
      <c r="AE32" s="10" t="s">
        <v>96</v>
      </c>
    </row>
    <row r="33" spans="1:31" ht="15" x14ac:dyDescent="0.25">
      <c r="A33" s="7" t="s">
        <v>58</v>
      </c>
      <c r="B33" s="10">
        <f>productivité!B33/productivité!$B33*100</f>
        <v>100</v>
      </c>
      <c r="C33" s="10">
        <f>productivité!C33/productivité!$B33*100</f>
        <v>103.38729741678401</v>
      </c>
      <c r="D33" s="10">
        <f>productivité!D33/productivité!$B33*100</f>
        <v>113.25564020125323</v>
      </c>
      <c r="E33" s="10">
        <f>productivité!E33/productivité!$B33*100</f>
        <v>120.3986117810195</v>
      </c>
      <c r="F33" s="10">
        <f>productivité!F33/productivité!$B33*100</f>
        <v>129.71110818992645</v>
      </c>
      <c r="G33" s="10">
        <f>productivité!G33/productivité!$B33*100</f>
        <v>139.87101510834978</v>
      </c>
      <c r="H33" s="10">
        <f>productivité!H33/productivité!$B33*100</f>
        <v>137.61370766852934</v>
      </c>
      <c r="I33" s="10">
        <f>productivité!I33/productivité!$B33*100</f>
        <v>149.84992123786455</v>
      </c>
      <c r="J33" s="10">
        <f>productivité!J33/productivité!$B33*100</f>
        <v>162.10195343954919</v>
      </c>
      <c r="K33" s="10">
        <f>productivité!K33/productivité!$B33*100</f>
        <v>173.12850871789345</v>
      </c>
      <c r="L33" s="10">
        <f>productivité!L33/productivité!$B33*100</f>
        <v>181.75223982227206</v>
      </c>
      <c r="M33" s="10">
        <f>productivité!M33/productivité!$B33*100</f>
        <v>197.11467953383737</v>
      </c>
      <c r="N33" s="10">
        <f>productivité!N33/productivité!$B33*100</f>
        <v>203.72023058806502</v>
      </c>
      <c r="O33" s="10">
        <f>productivité!O33/productivité!$B33*100</f>
        <v>194.50453799507588</v>
      </c>
      <c r="P33" s="10">
        <f>productivité!P33/productivité!$B33*100</f>
        <v>169.92614627042505</v>
      </c>
      <c r="Q33" s="10">
        <f>productivité!Q33/productivité!$B33*100</f>
        <v>203.66591661471691</v>
      </c>
      <c r="R33" s="10">
        <f>productivité!R33/productivité!$B33*100</f>
        <v>211.58530547409669</v>
      </c>
      <c r="S33" s="10">
        <f>productivité!S33/productivité!$B33*100</f>
        <v>204.80491988120346</v>
      </c>
      <c r="T33" s="10">
        <f>productivité!T33/productivité!$B33*100</f>
        <v>202.7909234626336</v>
      </c>
      <c r="U33" s="10">
        <f>productivité!U33/productivité!$B33*100</f>
        <v>203.59735844187222</v>
      </c>
      <c r="V33" s="10">
        <f>productivité!V33/productivité!$B33*100</f>
        <v>218.8117216344308</v>
      </c>
      <c r="W33" s="10">
        <f>productivité!W33/productivité!$B33*100</f>
        <v>220.01639835591661</v>
      </c>
      <c r="X33" s="10">
        <f>productivité!X33/productivité!$B33*100</f>
        <v>222.12372569546287</v>
      </c>
      <c r="Y33" s="10">
        <f>productivité!Y33/productivité!$B33*100</f>
        <v>229.77512782093629</v>
      </c>
      <c r="Z33" s="10">
        <f>productivité!Z33/productivité!$B33*100</f>
        <v>226.26229652914537</v>
      </c>
      <c r="AA33" s="10">
        <f>productivité!AA33/productivité!$B33*100</f>
        <v>226.38208032817926</v>
      </c>
      <c r="AB33" s="10">
        <f>productivité!AB33/productivité!$B33*100</f>
        <v>253.95377023726255</v>
      </c>
      <c r="AC33" s="10">
        <f>productivité!AC33/productivité!$B33*100</f>
        <v>259.64621152471307</v>
      </c>
      <c r="AD33" s="10">
        <f>productivité!AD33/productivité!$B33*100</f>
        <v>604.48319045413257</v>
      </c>
      <c r="AE33" s="9" t="s">
        <v>96</v>
      </c>
    </row>
    <row r="34" spans="1:31" ht="15" x14ac:dyDescent="0.25">
      <c r="A34" s="7" t="s">
        <v>60</v>
      </c>
      <c r="B34" s="10">
        <f>productivité!B34/productivité!$B34*100</f>
        <v>100</v>
      </c>
      <c r="C34" s="10">
        <f>productivité!C34/productivité!$B34*100</f>
        <v>98.816958952905694</v>
      </c>
      <c r="D34" s="10">
        <f>productivité!D34/productivité!$B34*100</f>
        <v>102.09339095826854</v>
      </c>
      <c r="E34" s="10">
        <f>productivité!E34/productivité!$B34*100</f>
        <v>101.46877073339631</v>
      </c>
      <c r="F34" s="10">
        <f>productivité!F34/productivité!$B34*100</f>
        <v>106.62942552913179</v>
      </c>
      <c r="G34" s="10">
        <f>productivité!G34/productivité!$B34*100</f>
        <v>112.79598620828837</v>
      </c>
      <c r="H34" s="10">
        <f>productivité!H34/productivité!$B34*100</f>
        <v>116.67976253346859</v>
      </c>
      <c r="I34" s="10">
        <f>productivité!I34/productivité!$B34*100</f>
        <v>120.61618033052591</v>
      </c>
      <c r="J34" s="10">
        <f>productivité!J34/productivité!$B34*100</f>
        <v>128.31929433492112</v>
      </c>
      <c r="K34" s="10">
        <f>productivité!K34/productivité!$B34*100</f>
        <v>136.82558060155415</v>
      </c>
      <c r="L34" s="10">
        <f>productivité!L34/productivité!$B34*100</f>
        <v>141.82739491057768</v>
      </c>
      <c r="M34" s="10">
        <f>productivité!M34/productivité!$B34*100</f>
        <v>149.60069435933292</v>
      </c>
      <c r="N34" s="10">
        <f>productivité!N34/productivité!$B34*100</f>
        <v>153.48541933581922</v>
      </c>
      <c r="O34" s="10">
        <f>productivité!O34/productivité!$B34*100</f>
        <v>155.74093149064439</v>
      </c>
      <c r="P34" s="10">
        <f>productivité!P34/productivité!$B34*100</f>
        <v>151.97074000545342</v>
      </c>
      <c r="Q34" s="10">
        <f>productivité!Q34/productivité!$B34*100</f>
        <v>160.8734098364921</v>
      </c>
      <c r="R34" s="10">
        <f>productivité!R34/productivité!$B34*100</f>
        <v>164.29295839526279</v>
      </c>
      <c r="S34" s="10">
        <f>productivité!S34/productivité!$B34*100</f>
        <v>161.08346540268201</v>
      </c>
      <c r="T34" s="10">
        <f>productivité!T34/productivité!$B34*100</f>
        <v>158.0592842436682</v>
      </c>
      <c r="U34" s="10">
        <f>productivité!U34/productivité!$B34*100</f>
        <v>162.64327860147236</v>
      </c>
      <c r="V34" s="10">
        <f>productivité!V34/productivité!$B34*100</f>
        <v>161.63632052586564</v>
      </c>
      <c r="W34" s="10">
        <f>productivité!W34/productivité!$B34*100</f>
        <v>161.92365226667516</v>
      </c>
      <c r="X34" s="10">
        <f>productivité!X34/productivité!$B34*100</f>
        <v>164.66182280772497</v>
      </c>
      <c r="Y34" s="10">
        <f>productivité!Y34/productivité!$B34*100</f>
        <v>165.42730463942132</v>
      </c>
      <c r="Z34" s="10">
        <f>productivité!Z34/productivité!$B34*100</f>
        <v>163.66758573965438</v>
      </c>
      <c r="AA34" s="10">
        <f>productivité!AA34/productivité!$B34*100</f>
        <v>165.25007949579663</v>
      </c>
      <c r="AB34" s="10">
        <f>productivité!AB34/productivité!$B34*100</f>
        <v>174.30808127684389</v>
      </c>
      <c r="AC34" s="10">
        <f>productivité!AC34/productivité!$B34*100</f>
        <v>178.74108384830993</v>
      </c>
      <c r="AD34" s="10">
        <f>productivité!AD34/productivité!$B34*100</f>
        <v>329.21849955772234</v>
      </c>
      <c r="AE34" s="10" t="s">
        <v>96</v>
      </c>
    </row>
    <row r="36" spans="1:31" ht="15" x14ac:dyDescent="0.25">
      <c r="A36" s="1" t="s">
        <v>98</v>
      </c>
    </row>
    <row r="37" spans="1:31" ht="15" x14ac:dyDescent="0.25">
      <c r="A37" s="1" t="s">
        <v>97</v>
      </c>
      <c r="B37" s="3" t="s">
        <v>99</v>
      </c>
    </row>
    <row r="38" spans="1:31" ht="15" x14ac:dyDescent="0.25">
      <c r="A38" s="1" t="s">
        <v>107</v>
      </c>
    </row>
    <row r="39" spans="1:31" ht="15" x14ac:dyDescent="0.25">
      <c r="A39" s="1" t="s">
        <v>105</v>
      </c>
      <c r="B39" s="3" t="s">
        <v>108</v>
      </c>
    </row>
    <row r="40" spans="1:31" ht="15" x14ac:dyDescent="0.25">
      <c r="A40" s="1" t="s">
        <v>109</v>
      </c>
      <c r="B40" s="3" t="s">
        <v>110</v>
      </c>
    </row>
    <row r="41" spans="1:31" ht="15" x14ac:dyDescent="0.25">
      <c r="A41" s="1" t="s">
        <v>106</v>
      </c>
      <c r="B41" s="3" t="s">
        <v>111</v>
      </c>
    </row>
    <row r="42" spans="1:31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42"/>
  <sheetViews>
    <sheetView topLeftCell="L9" workbookViewId="0">
      <selection activeCell="R22" sqref="R22"/>
    </sheetView>
  </sheetViews>
  <sheetFormatPr baseColWidth="10" defaultColWidth="8.85546875" defaultRowHeight="11.45" customHeight="1" x14ac:dyDescent="0.25"/>
  <cols>
    <col min="1" max="1" width="29.85546875" customWidth="1"/>
    <col min="2" max="7" width="10" customWidth="1"/>
    <col min="8" max="8" width="10.28515625" customWidth="1"/>
    <col min="9" max="29" width="10" customWidth="1"/>
    <col min="30" max="30" width="10" style="27" customWidth="1"/>
    <col min="31" max="31" width="5" customWidth="1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73" t="s">
        <v>115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28" t="s">
        <v>96</v>
      </c>
      <c r="AE11" s="8" t="s">
        <v>96</v>
      </c>
    </row>
    <row r="12" spans="1:31" ht="15" x14ac:dyDescent="0.25">
      <c r="A12" s="7" t="s">
        <v>37</v>
      </c>
      <c r="B12" s="10">
        <f>rénumération!B12/'heures travaillées'!B12*1000</f>
        <v>11.549181847545306</v>
      </c>
      <c r="C12" s="10">
        <f>rénumération!C12/'heures travaillées'!C12*1000</f>
        <v>11.910673367817667</v>
      </c>
      <c r="D12" s="10">
        <f>rénumération!D12/'heures travaillées'!D12*1000</f>
        <v>12.03468643553791</v>
      </c>
      <c r="E12" s="10">
        <f>rénumération!E12/'heures travaillées'!E12*1000</f>
        <v>12.318645601430923</v>
      </c>
      <c r="F12" s="10">
        <f>rénumération!F12/'heures travaillées'!F12*1000</f>
        <v>12.884619732108007</v>
      </c>
      <c r="G12" s="10">
        <f>rénumération!G12/'heures travaillées'!G12*1000</f>
        <v>13.611718749287473</v>
      </c>
      <c r="H12" s="10">
        <f>rénumération!H12/'heures travaillées'!H12*1000</f>
        <v>14.082842998202709</v>
      </c>
      <c r="I12" s="10">
        <f>rénumération!I12/'heures travaillées'!I12*1000</f>
        <v>14.486487265497235</v>
      </c>
      <c r="J12" s="10">
        <f>rénumération!J12/'heures travaillées'!J12*1000</f>
        <v>14.794749744436027</v>
      </c>
      <c r="K12" s="10">
        <f>rénumération!K12/'heures travaillées'!K12*1000</f>
        <v>15.096989480128569</v>
      </c>
      <c r="L12" s="10">
        <f>rénumération!L12/'heures travaillées'!L12*1000</f>
        <v>15.573027388717202</v>
      </c>
      <c r="M12" s="10">
        <f>rénumération!M12/'heures travaillées'!M12*1000</f>
        <v>16.090524626850463</v>
      </c>
      <c r="N12" s="10">
        <f>rénumération!N12/'heures travaillées'!N12*1000</f>
        <v>16.657108002260433</v>
      </c>
      <c r="O12" s="10">
        <f>rénumération!O12/'heures travaillées'!O12*1000</f>
        <v>17.34080316554472</v>
      </c>
      <c r="P12" s="10">
        <f>rénumération!P12/'heures travaillées'!P12*1000</f>
        <v>17.708745123341505</v>
      </c>
      <c r="Q12" s="10">
        <f>rénumération!Q12/'heures travaillées'!Q12*1000</f>
        <v>18.418177668819222</v>
      </c>
      <c r="R12" s="10">
        <f>rénumération!R12/'heures travaillées'!R12*1000</f>
        <v>18.86089672287337</v>
      </c>
      <c r="S12" s="10">
        <f>rénumération!S12/'heures travaillées'!S12*1000</f>
        <v>19.508672471140379</v>
      </c>
      <c r="T12" s="10">
        <f>rénumération!T12/'heures travaillées'!T12*1000</f>
        <v>19.965935395866651</v>
      </c>
      <c r="U12" s="10">
        <f>rénumération!U12/'heures travaillées'!U12*1000</f>
        <v>20.244315594324249</v>
      </c>
      <c r="V12" s="10">
        <f>rénumération!V12/'heures travaillées'!V12*1000</f>
        <v>20.645740694684189</v>
      </c>
      <c r="W12" s="10">
        <f>rénumération!W12/'heures travaillées'!W12*1000</f>
        <v>20.794247996013567</v>
      </c>
      <c r="X12" s="10">
        <f>rénumération!X12/'heures travaillées'!X12*1000</f>
        <v>21.32929936188826</v>
      </c>
      <c r="Y12" s="10">
        <f>rénumération!Y12/'heures travaillées'!Y12*1000</f>
        <v>21.896353471895186</v>
      </c>
      <c r="Z12" s="10">
        <f>rénumération!Z12/'heures travaillées'!Z12*1000</f>
        <v>22.565222164139072</v>
      </c>
      <c r="AA12" s="10">
        <f>rénumération!AA12/'heures travaillées'!AA12*1000</f>
        <v>23.434573588045524</v>
      </c>
      <c r="AB12" s="10">
        <f>rénumération!AB12/'heures travaillées'!AB12*1000</f>
        <v>23.585978223008233</v>
      </c>
      <c r="AC12" s="10">
        <f>rénumération!AC12/'heures travaillées'!AC12*1000</f>
        <v>24.641974287310898</v>
      </c>
      <c r="AD12" s="29">
        <f>AC12/B12*100-100</f>
        <v>113.36554062960201</v>
      </c>
      <c r="AE12" s="10" t="s">
        <v>96</v>
      </c>
    </row>
    <row r="13" spans="1:31" ht="15" x14ac:dyDescent="0.25">
      <c r="A13" s="7" t="s">
        <v>38</v>
      </c>
      <c r="B13" s="10">
        <f>rénumération!B13/'heures travaillées'!B13*1000</f>
        <v>11.681590404512656</v>
      </c>
      <c r="C13" s="10">
        <f>rénumération!C13/'heures travaillées'!C13*1000</f>
        <v>12.071471013123233</v>
      </c>
      <c r="D13" s="10">
        <f>rénumération!D13/'heures travaillées'!D13*1000</f>
        <v>12.616965030508377</v>
      </c>
      <c r="E13" s="10">
        <f>rénumération!E13/'heures travaillées'!E13*1000</f>
        <v>12.926597174096187</v>
      </c>
      <c r="F13" s="10">
        <f>rénumération!F13/'heures travaillées'!F13*1000</f>
        <v>13.630183937088924</v>
      </c>
      <c r="G13" s="10">
        <f>rénumération!G13/'heures travaillées'!G13*1000</f>
        <v>14.591512814304552</v>
      </c>
      <c r="H13" s="10">
        <f>rénumération!H13/'heures travaillées'!H13*1000</f>
        <v>15.040009106141973</v>
      </c>
      <c r="I13" s="10">
        <f>rénumération!I13/'heures travaillées'!I13*1000</f>
        <v>15.454059540240808</v>
      </c>
      <c r="J13" s="10">
        <f>rénumération!J13/'heures travaillées'!J13*1000</f>
        <v>15.621798937540591</v>
      </c>
      <c r="K13" s="10">
        <f>rénumération!K13/'heures travaillées'!K13*1000</f>
        <v>15.987851899890028</v>
      </c>
      <c r="L13" s="10">
        <f>rénumération!L13/'heures travaillées'!L13*1000</f>
        <v>16.477667634699408</v>
      </c>
      <c r="M13" s="10">
        <f>rénumération!M13/'heures travaillées'!M13*1000</f>
        <v>17.047541951041389</v>
      </c>
      <c r="N13" s="10">
        <f>rénumération!N13/'heures travaillées'!N13*1000</f>
        <v>17.614336954349664</v>
      </c>
      <c r="O13" s="10">
        <f>rénumération!O13/'heures travaillées'!O13*1000</f>
        <v>18.023786224350431</v>
      </c>
      <c r="P13" s="10">
        <f>rénumération!P13/'heures travaillées'!P13*1000</f>
        <v>18.161628735341303</v>
      </c>
      <c r="Q13" s="10">
        <f>rénumération!Q13/'heures travaillées'!Q13*1000</f>
        <v>18.981067120456608</v>
      </c>
      <c r="R13" s="10">
        <f>rénumération!R13/'heures travaillées'!R13*1000</f>
        <v>19.405619449143032</v>
      </c>
      <c r="S13" s="10">
        <f>rénumération!S13/'heures travaillées'!S13*1000</f>
        <v>20.176268787572681</v>
      </c>
      <c r="T13" s="10">
        <f>rénumération!T13/'heures travaillées'!T13*1000</f>
        <v>20.630505597755601</v>
      </c>
      <c r="U13" s="10">
        <f>rénumération!U13/'heures travaillées'!U13*1000</f>
        <v>21.030599956636564</v>
      </c>
      <c r="V13" s="10">
        <f>rénumération!V13/'heures travaillées'!V13*1000</f>
        <v>21.673369886712077</v>
      </c>
      <c r="W13" s="10">
        <f>rénumération!W13/'heures travaillées'!W13*1000</f>
        <v>21.512586833944379</v>
      </c>
      <c r="X13" s="10">
        <f>rénumération!X13/'heures travaillées'!X13*1000</f>
        <v>21.89920420000092</v>
      </c>
      <c r="Y13" s="10">
        <f>rénumération!Y13/'heures travaillées'!Y13*1000</f>
        <v>22.468200131870493</v>
      </c>
      <c r="Z13" s="10">
        <f>rénumération!Z13/'heures travaillées'!Z13*1000</f>
        <v>23.22227986407751</v>
      </c>
      <c r="AA13" s="10" t="e">
        <f>rénumération!AA13/'heures travaillées'!AA13*1000</f>
        <v>#VALUE!</v>
      </c>
      <c r="AB13" s="10" t="e">
        <f>rénumération!AB13/'heures travaillées'!AB13*1000</f>
        <v>#VALUE!</v>
      </c>
      <c r="AC13" s="10" t="e">
        <f>rénumération!AC13/'heures travaillées'!AC13*1000</f>
        <v>#VALUE!</v>
      </c>
      <c r="AD13" s="29" t="e">
        <f t="shared" ref="AD13:AD34" si="0">AC13/B13*100-100</f>
        <v>#VALUE!</v>
      </c>
      <c r="AE13" s="9" t="s">
        <v>96</v>
      </c>
    </row>
    <row r="14" spans="1:31" ht="15" x14ac:dyDescent="0.25">
      <c r="A14" s="7" t="s">
        <v>39</v>
      </c>
      <c r="B14" s="10">
        <f>rénumération!B14/'heures travaillées'!B14*1000</f>
        <v>15.411463802356</v>
      </c>
      <c r="C14" s="10">
        <f>rénumération!C14/'heures travaillées'!C14*1000</f>
        <v>15.846339357319398</v>
      </c>
      <c r="D14" s="10">
        <f>rénumération!D14/'heures travaillées'!D14*1000</f>
        <v>15.973817979081325</v>
      </c>
      <c r="E14" s="10">
        <f>rénumération!E14/'heures travaillées'!E14*1000</f>
        <v>16.120404884302737</v>
      </c>
      <c r="F14" s="10">
        <f>rénumération!F14/'heures travaillées'!F14*1000</f>
        <v>16.71809415541604</v>
      </c>
      <c r="G14" s="10">
        <f>rénumération!G14/'heures travaillées'!G14*1000</f>
        <v>17.379716649967694</v>
      </c>
      <c r="H14" s="10">
        <f>rénumération!H14/'heures travaillées'!H14*1000</f>
        <v>17.920121642974216</v>
      </c>
      <c r="I14" s="10">
        <f>rénumération!I14/'heures travaillées'!I14*1000</f>
        <v>18.385721767983529</v>
      </c>
      <c r="J14" s="10">
        <f>rénumération!J14/'heures travaillées'!J14*1000</f>
        <v>18.820684745657026</v>
      </c>
      <c r="K14" s="10">
        <f>rénumération!K14/'heures travaillées'!K14*1000</f>
        <v>19.215825707472383</v>
      </c>
      <c r="L14" s="10">
        <f>rénumération!L14/'heures travaillées'!L14*1000</f>
        <v>19.764309853377114</v>
      </c>
      <c r="M14" s="10">
        <f>rénumération!M14/'heures travaillées'!M14*1000</f>
        <v>20.457929422775965</v>
      </c>
      <c r="N14" s="10">
        <f>rénumération!N14/'heures travaillées'!N14*1000</f>
        <v>21.125644451300772</v>
      </c>
      <c r="O14" s="10">
        <f>rénumération!O14/'heures travaillées'!O14*1000</f>
        <v>21.866191683216982</v>
      </c>
      <c r="P14" s="10">
        <f>rénumération!P14/'heures travaillées'!P14*1000</f>
        <v>22.804606455358385</v>
      </c>
      <c r="Q14" s="10">
        <f>rénumération!Q14/'heures travaillées'!Q14*1000</f>
        <v>23.329156182449324</v>
      </c>
      <c r="R14" s="10">
        <f>rénumération!R14/'heures travaillées'!R14*1000</f>
        <v>23.841728784665726</v>
      </c>
      <c r="S14" s="10">
        <f>rénumération!S14/'heures travaillées'!S14*1000</f>
        <v>24.722559374635967</v>
      </c>
      <c r="T14" s="10">
        <f>rénumération!T14/'heures travaillées'!T14*1000</f>
        <v>25.480919932994809</v>
      </c>
      <c r="U14" s="10">
        <f>rénumération!U14/'heures travaillées'!U14*1000</f>
        <v>25.969854513968251</v>
      </c>
      <c r="V14" s="10">
        <f>rénumération!V14/'heures travaillées'!V14*1000</f>
        <v>26.480539230372912</v>
      </c>
      <c r="W14" s="10">
        <f>rénumération!W14/'heures travaillées'!W14*1000</f>
        <v>26.784819789710856</v>
      </c>
      <c r="X14" s="10">
        <f>rénumération!X14/'heures travaillées'!X14*1000</f>
        <v>27.428656895685283</v>
      </c>
      <c r="Y14" s="10">
        <f>rénumération!Y14/'heures travaillées'!Y14*1000</f>
        <v>28.043303146715893</v>
      </c>
      <c r="Z14" s="10">
        <f>rénumération!Z14/'heures travaillées'!Z14*1000</f>
        <v>28.623926445125857</v>
      </c>
      <c r="AA14" s="10">
        <f>rénumération!AA14/'heures travaillées'!AA14*1000</f>
        <v>29.760951695349299</v>
      </c>
      <c r="AB14" s="10">
        <f>rénumération!AB14/'heures travaillées'!AB14*1000</f>
        <v>29.588461664308127</v>
      </c>
      <c r="AC14" s="10">
        <f>rénumération!AC14/'heures travaillées'!AC14*1000</f>
        <v>30.731118503687224</v>
      </c>
      <c r="AD14" s="29">
        <f t="shared" si="0"/>
        <v>99.404280461595476</v>
      </c>
      <c r="AE14" s="10" t="s">
        <v>96</v>
      </c>
    </row>
    <row r="15" spans="1:31" ht="15" x14ac:dyDescent="0.25">
      <c r="A15" s="7" t="s">
        <v>40</v>
      </c>
      <c r="B15" s="10">
        <f>rénumération!B15/'heures travaillées'!B15*1000</f>
        <v>23.508479771615754</v>
      </c>
      <c r="C15" s="10">
        <f>rénumération!C15/'heures travaillées'!C15*1000</f>
        <v>23.680891533450204</v>
      </c>
      <c r="D15" s="10">
        <f>rénumération!D15/'heures travaillées'!D15*1000</f>
        <v>23.716989923425562</v>
      </c>
      <c r="E15" s="10">
        <f>rénumération!E15/'heures travaillées'!E15*1000</f>
        <v>24.166253040857423</v>
      </c>
      <c r="F15" s="10">
        <f>rénumération!F15/'heures travaillées'!F15*1000</f>
        <v>25.2180147908261</v>
      </c>
      <c r="G15" s="10">
        <f>rénumération!G15/'heures travaillées'!G15*1000</f>
        <v>25.497708895513391</v>
      </c>
      <c r="H15" s="10">
        <f>rénumération!H15/'heures travaillées'!H15*1000</f>
        <v>26.569208317926105</v>
      </c>
      <c r="I15" s="10">
        <f>rénumération!I15/'heures travaillées'!I15*1000</f>
        <v>27.640755131172952</v>
      </c>
      <c r="J15" s="10">
        <f>rénumération!J15/'heures travaillées'!J15*1000</f>
        <v>28.453898875996074</v>
      </c>
      <c r="K15" s="10">
        <f>rénumération!K15/'heures travaillées'!K15*1000</f>
        <v>29.353077408364104</v>
      </c>
      <c r="L15" s="10">
        <f>rénumération!L15/'heures travaillées'!L15*1000</f>
        <v>29.794490626326173</v>
      </c>
      <c r="M15" s="10">
        <f>rénumération!M15/'heures travaillées'!M15*1000</f>
        <v>30.672277230819592</v>
      </c>
      <c r="N15" s="10">
        <f>rénumération!N15/'heures travaillées'!N15*1000</f>
        <v>32.141841291832634</v>
      </c>
      <c r="O15" s="10">
        <f>rénumération!O15/'heures travaillées'!O15*1000</f>
        <v>33.233423822096611</v>
      </c>
      <c r="P15" s="10">
        <f>rénumération!P15/'heures travaillées'!P15*1000</f>
        <v>34.328156317339634</v>
      </c>
      <c r="Q15" s="10">
        <f>rénumération!Q15/'heures travaillées'!Q15*1000</f>
        <v>34.451152935899479</v>
      </c>
      <c r="R15" s="10">
        <f>rénumération!R15/'heures travaillées'!R15*1000</f>
        <v>35.255527188167164</v>
      </c>
      <c r="S15" s="10">
        <f>rénumération!S15/'heures travaillées'!S15*1000</f>
        <v>36.750650990014009</v>
      </c>
      <c r="T15" s="10">
        <f>rénumération!T15/'heures travaillées'!T15*1000</f>
        <v>37.918343959383975</v>
      </c>
      <c r="U15" s="10">
        <f>rénumération!U15/'heures travaillées'!U15*1000</f>
        <v>38.863859886152525</v>
      </c>
      <c r="V15" s="10">
        <f>rénumération!V15/'heures travaillées'!V15*1000</f>
        <v>38.801867600973821</v>
      </c>
      <c r="W15" s="10">
        <f>rénumération!W15/'heures travaillées'!W15*1000</f>
        <v>38.801933660831239</v>
      </c>
      <c r="X15" s="10">
        <f>rénumération!X15/'heures travaillées'!X15*1000</f>
        <v>39.72956163758667</v>
      </c>
      <c r="Y15" s="10">
        <f>rénumération!Y15/'heures travaillées'!Y15*1000</f>
        <v>40.117690181587626</v>
      </c>
      <c r="Z15" s="10">
        <f>rénumération!Z15/'heures travaillées'!Z15*1000</f>
        <v>41.319146466598418</v>
      </c>
      <c r="AA15" s="10">
        <f>rénumération!AA15/'heures travaillées'!AA15*1000</f>
        <v>43.3480411819762</v>
      </c>
      <c r="AB15" s="10">
        <f>rénumération!AB15/'heures travaillées'!AB15*1000</f>
        <v>42.989941200962718</v>
      </c>
      <c r="AC15" s="10">
        <f>rénumération!AC15/'heures travaillées'!AC15*1000</f>
        <v>45.126593901851884</v>
      </c>
      <c r="AD15" s="29">
        <f t="shared" si="0"/>
        <v>91.958792487883215</v>
      </c>
      <c r="AE15" s="9" t="s">
        <v>96</v>
      </c>
    </row>
    <row r="16" spans="1:31" ht="15" x14ac:dyDescent="0.25">
      <c r="A16" s="7" t="s">
        <v>41</v>
      </c>
      <c r="B16" s="10">
        <f>rénumération!B16/'heures travaillées'!B16*1000</f>
        <v>0.71658280275940756</v>
      </c>
      <c r="C16" s="10">
        <f>rénumération!C16/'heures travaillées'!C16*1000</f>
        <v>0.56064298095380227</v>
      </c>
      <c r="D16" s="10">
        <f>rénumération!D16/'heures travaillées'!D16*1000</f>
        <v>0.65006998706702868</v>
      </c>
      <c r="E16" s="10">
        <f>rénumération!E16/'heures travaillées'!E16*1000</f>
        <v>1.0286131750027947</v>
      </c>
      <c r="F16" s="10">
        <f>rénumération!F16/'heures travaillées'!F16*1000</f>
        <v>1.089237784899326</v>
      </c>
      <c r="G16" s="10">
        <f>rénumération!G16/'heures travaillées'!G16*1000</f>
        <v>1.1622365338509379</v>
      </c>
      <c r="H16" s="10">
        <f>rénumération!H16/'heures travaillées'!H16*1000</f>
        <v>1.2230304432692269</v>
      </c>
      <c r="I16" s="10">
        <f>rénumération!I16/'heures travaillées'!I16*1000</f>
        <v>1.2459265317799291</v>
      </c>
      <c r="J16" s="10">
        <f>rénumération!J16/'heures travaillées'!J16*1000</f>
        <v>1.3227623967115123</v>
      </c>
      <c r="K16" s="10">
        <f>rénumération!K16/'heures travaillées'!K16*1000</f>
        <v>1.3134941087847409</v>
      </c>
      <c r="L16" s="10">
        <f>rénumération!L16/'heures travaillées'!L16*1000</f>
        <v>1.4424740238184701</v>
      </c>
      <c r="M16" s="10">
        <f>rénumération!M16/'heures travaillées'!M16*1000</f>
        <v>1.5701925622726418</v>
      </c>
      <c r="N16" s="10">
        <f>rénumération!N16/'heures travaillées'!N16*1000</f>
        <v>1.724833893419381</v>
      </c>
      <c r="O16" s="10">
        <f>rénumération!O16/'heures travaillées'!O16*1000</f>
        <v>1.7767717258098792</v>
      </c>
      <c r="P16" s="10">
        <f>rénumération!P16/'heures travaillées'!P16*1000</f>
        <v>1.9443558544192607</v>
      </c>
      <c r="Q16" s="10">
        <f>rénumération!Q16/'heures travaillées'!Q16*1000</f>
        <v>2.175628162250236</v>
      </c>
      <c r="R16" s="10">
        <f>rénumération!R16/'heures travaillées'!R16*1000</f>
        <v>2.3823934347614224</v>
      </c>
      <c r="S16" s="10">
        <f>rénumération!S16/'heures travaillées'!S16*1000</f>
        <v>2.5459163100135962</v>
      </c>
      <c r="T16" s="10">
        <f>rénumération!T16/'heures travaillées'!T16*1000</f>
        <v>2.6716111146192563</v>
      </c>
      <c r="U16" s="10">
        <f>rénumération!U16/'heures travaillées'!U16*1000</f>
        <v>2.8705061435000254</v>
      </c>
      <c r="V16" s="10">
        <f>rénumération!V16/'heures travaillées'!V16*1000</f>
        <v>3.1013726966694661</v>
      </c>
      <c r="W16" s="10">
        <f>rénumération!W16/'heures travaillées'!W16*1000</f>
        <v>3.3619903684308956</v>
      </c>
      <c r="X16" s="10">
        <f>rénumération!X16/'heures travaillées'!X16*1000</f>
        <v>3.7215095087811494</v>
      </c>
      <c r="Y16" s="10">
        <f>rénumération!Y16/'heures travaillées'!Y16*1000</f>
        <v>4.039992306963633</v>
      </c>
      <c r="Z16" s="10">
        <f>rénumération!Z16/'heures travaillées'!Z16*1000</f>
        <v>4.4018266601727323</v>
      </c>
      <c r="AA16" s="10">
        <f>rénumération!AA16/'heures travaillées'!AA16*1000</f>
        <v>4.8031612579172132</v>
      </c>
      <c r="AB16" s="10">
        <f>rénumération!AB16/'heures travaillées'!AB16*1000</f>
        <v>5.2178990009658772</v>
      </c>
      <c r="AC16" s="10">
        <f>rénumération!AC16/'heures travaillées'!AC16*1000</f>
        <v>5.8651044643292414</v>
      </c>
      <c r="AD16" s="29">
        <f t="shared" si="0"/>
        <v>718.48244777072171</v>
      </c>
      <c r="AE16" s="10" t="s">
        <v>96</v>
      </c>
    </row>
    <row r="17" spans="1:31" ht="15" x14ac:dyDescent="0.25">
      <c r="A17" s="7" t="s">
        <v>42</v>
      </c>
      <c r="B17" s="10">
        <f>rénumération!B17/'heures travaillées'!B17*1000</f>
        <v>1.9602645968020447</v>
      </c>
      <c r="C17" s="10">
        <f>rénumération!C17/'heures travaillées'!C17*1000</f>
        <v>2.285791310574059</v>
      </c>
      <c r="D17" s="10">
        <f>rénumération!D17/'heures travaillées'!D17*1000</f>
        <v>2.4339862500189002</v>
      </c>
      <c r="E17" s="10">
        <f>rénumération!E17/'heures travaillées'!E17*1000</f>
        <v>2.5678907739413432</v>
      </c>
      <c r="F17" s="10">
        <f>rénumération!F17/'heures travaillées'!F17*1000</f>
        <v>2.6131247661464556</v>
      </c>
      <c r="G17" s="10">
        <f>rénumération!G17/'heures travaillées'!G17*1000</f>
        <v>2.9906309197967165</v>
      </c>
      <c r="H17" s="10">
        <f>rénumération!H17/'heures travaillées'!H17*1000</f>
        <v>3.5184280185621795</v>
      </c>
      <c r="I17" s="10">
        <f>rénumération!I17/'heures travaillées'!I17*1000</f>
        <v>4.1567094264245483</v>
      </c>
      <c r="J17" s="10">
        <f>rénumération!J17/'heures travaillées'!J17*1000</f>
        <v>4.3162971613981416</v>
      </c>
      <c r="K17" s="10">
        <f>rénumération!K17/'heures travaillées'!K17*1000</f>
        <v>4.6556647991105491</v>
      </c>
      <c r="L17" s="10">
        <f>rénumération!L17/'heures travaillées'!L17*1000</f>
        <v>5.1906071708014236</v>
      </c>
      <c r="M17" s="10">
        <f>rénumération!M17/'heures travaillées'!M17*1000</f>
        <v>5.9159203341211244</v>
      </c>
      <c r="N17" s="10">
        <f>rénumération!N17/'heures travaillées'!N17*1000</f>
        <v>6.4865129831205106</v>
      </c>
      <c r="O17" s="10">
        <f>rénumération!O17/'heures travaillées'!O17*1000</f>
        <v>7.5433675127730604</v>
      </c>
      <c r="P17" s="10">
        <f>rénumération!P17/'heures travaillées'!P17*1000</f>
        <v>7.0920037824748974</v>
      </c>
      <c r="Q17" s="10">
        <f>rénumération!Q17/'heures travaillées'!Q17*1000</f>
        <v>7.4906746739829657</v>
      </c>
      <c r="R17" s="10">
        <f>rénumération!R17/'heures travaillées'!R17*1000</f>
        <v>7.9924394179336895</v>
      </c>
      <c r="S17" s="10">
        <f>rénumération!S17/'heures travaillées'!S17*1000</f>
        <v>8.0598210284103917</v>
      </c>
      <c r="T17" s="10">
        <f>rénumération!T17/'heures travaillées'!T17*1000</f>
        <v>7.8665203081322401</v>
      </c>
      <c r="U17" s="10">
        <f>rénumération!U17/'heures travaillées'!U17*1000</f>
        <v>7.6663049683405013</v>
      </c>
      <c r="V17" s="10">
        <f>rénumération!V17/'heures travaillées'!V17*1000</f>
        <v>8.0813013027706102</v>
      </c>
      <c r="W17" s="10">
        <f>rénumération!W17/'heures travaillées'!W17*1000</f>
        <v>8.4834241769780085</v>
      </c>
      <c r="X17" s="10">
        <f>rénumération!X17/'heures travaillées'!X17*1000</f>
        <v>9.5090591906556163</v>
      </c>
      <c r="Y17" s="10">
        <f>rénumération!Y17/'heures travaillées'!Y17*1000</f>
        <v>10.382769910648044</v>
      </c>
      <c r="Z17" s="10">
        <f>rénumération!Z17/'heures travaillées'!Z17*1000</f>
        <v>11.206457951837258</v>
      </c>
      <c r="AA17" s="10">
        <f>rénumération!AA17/'heures travaillées'!AA17*1000</f>
        <v>11.635876784457734</v>
      </c>
      <c r="AB17" s="10">
        <f>rénumération!AB17/'heures travaillées'!AB17*1000</f>
        <v>12.294659407755317</v>
      </c>
      <c r="AC17" s="10">
        <f>rénumération!AC17/'heures travaillées'!AC17*1000</f>
        <v>13.527084692920345</v>
      </c>
      <c r="AD17" s="29">
        <f t="shared" si="0"/>
        <v>590.06422474742908</v>
      </c>
      <c r="AE17" s="9" t="s">
        <v>96</v>
      </c>
    </row>
    <row r="18" spans="1:31" ht="15" x14ac:dyDescent="0.25">
      <c r="A18" s="7" t="s">
        <v>43</v>
      </c>
      <c r="B18" s="10">
        <f>rénumération!B18/'heures travaillées'!B18*1000</f>
        <v>20.182686017493275</v>
      </c>
      <c r="C18" s="10">
        <f>rénumération!C18/'heures travaillées'!C18*1000</f>
        <v>20.939305158892413</v>
      </c>
      <c r="D18" s="10">
        <f>rénumération!D18/'heures travaillées'!D18*1000</f>
        <v>21.429154115982939</v>
      </c>
      <c r="E18" s="10">
        <f>rénumération!E18/'heures travaillées'!E18*1000</f>
        <v>22.265556847359701</v>
      </c>
      <c r="F18" s="10">
        <f>rénumération!F18/'heures travaillées'!F18*1000</f>
        <v>22.764720693721134</v>
      </c>
      <c r="G18" s="10">
        <f>rénumération!G18/'heures travaillées'!G18*1000</f>
        <v>23.118805055534278</v>
      </c>
      <c r="H18" s="10">
        <f>rénumération!H18/'heures travaillées'!H18*1000</f>
        <v>24.183305088745868</v>
      </c>
      <c r="I18" s="10">
        <f>rénumération!I18/'heures travaillées'!I18*1000</f>
        <v>25.30908012580878</v>
      </c>
      <c r="J18" s="10">
        <f>rénumération!J18/'heures travaillées'!J18*1000</f>
        <v>27.041109600806095</v>
      </c>
      <c r="K18" s="10">
        <f>rénumération!K18/'heures travaillées'!K18*1000</f>
        <v>27.971404450107855</v>
      </c>
      <c r="L18" s="10">
        <f>rénumération!L18/'heures travaillées'!L18*1000</f>
        <v>29.572324049829405</v>
      </c>
      <c r="M18" s="10">
        <f>rénumération!M18/'heures travaillées'!M18*1000</f>
        <v>30.969881809139313</v>
      </c>
      <c r="N18" s="10">
        <f>rénumération!N18/'heures travaillées'!N18*1000</f>
        <v>32.961977013582882</v>
      </c>
      <c r="O18" s="10">
        <f>rénumération!O18/'heures travaillées'!O18*1000</f>
        <v>34.087163039578336</v>
      </c>
      <c r="P18" s="10">
        <f>rénumération!P18/'heures travaillées'!P18*1000</f>
        <v>35.220314914588812</v>
      </c>
      <c r="Q18" s="10">
        <f>rénumération!Q18/'heures travaillées'!Q18*1000</f>
        <v>36.41043131728815</v>
      </c>
      <c r="R18" s="10">
        <f>rénumération!R18/'heures travaillées'!R18*1000</f>
        <v>36.495326590767135</v>
      </c>
      <c r="S18" s="10">
        <f>rénumération!S18/'heures travaillées'!S18*1000</f>
        <v>37.435938932944914</v>
      </c>
      <c r="T18" s="10">
        <f>rénumération!T18/'heures travaillées'!T18*1000</f>
        <v>38.103628085618595</v>
      </c>
      <c r="U18" s="10">
        <f>rénumération!U18/'heures travaillées'!U18*1000</f>
        <v>39.184444362848595</v>
      </c>
      <c r="V18" s="10">
        <f>rénumération!V18/'heures travaillées'!V18*1000</f>
        <v>40.060863886218094</v>
      </c>
      <c r="W18" s="10">
        <f>rénumération!W18/'heures travaillées'!W18*1000</f>
        <v>40.6592771427174</v>
      </c>
      <c r="X18" s="10">
        <f>rénumération!X18/'heures travaillées'!X18*1000</f>
        <v>41.594399726169577</v>
      </c>
      <c r="Y18" s="10">
        <f>rénumération!Y18/'heures travaillées'!Y18*1000</f>
        <v>42.962582604036434</v>
      </c>
      <c r="Z18" s="10">
        <f>rénumération!Z18/'heures travaillées'!Z18*1000</f>
        <v>44.46491865354556</v>
      </c>
      <c r="AA18" s="10">
        <f>rénumération!AA18/'heures travaillées'!AA18*1000</f>
        <v>46.031934565813799</v>
      </c>
      <c r="AB18" s="10">
        <f>rénumération!AB18/'heures travaillées'!AB18*1000</f>
        <v>46.798813700250335</v>
      </c>
      <c r="AC18" s="10">
        <f>rénumération!AC18/'heures travaillées'!AC18*1000</f>
        <v>48.467780348030765</v>
      </c>
      <c r="AD18" s="29">
        <f t="shared" si="0"/>
        <v>140.14534193328618</v>
      </c>
      <c r="AE18" s="10" t="s">
        <v>96</v>
      </c>
    </row>
    <row r="19" spans="1:31" s="26" customFormat="1" ht="15" x14ac:dyDescent="0.25">
      <c r="A19" s="24" t="s">
        <v>44</v>
      </c>
      <c r="B19" s="25">
        <f>rénumération!B19/'heures travaillées'!B19*1000</f>
        <v>23.003986516405494</v>
      </c>
      <c r="C19" s="25">
        <f>rénumération!C19/'heures travaillées'!C19*1000</f>
        <v>23.216000950102462</v>
      </c>
      <c r="D19" s="25">
        <f>rénumération!D19/'heures travaillées'!D19*1000</f>
        <v>22.986785906632822</v>
      </c>
      <c r="E19" s="25">
        <f>rénumération!E19/'heures travaillées'!E19*1000</f>
        <v>23.252207782828886</v>
      </c>
      <c r="F19" s="25">
        <f>rénumération!F19/'heures travaillées'!F19*1000</f>
        <v>24.202830058962107</v>
      </c>
      <c r="G19" s="25">
        <f>rénumération!G19/'heures travaillées'!G19*1000</f>
        <v>25.382748882816827</v>
      </c>
      <c r="H19" s="25">
        <f>rénumération!H19/'heures travaillées'!H19*1000</f>
        <v>25.980119783719182</v>
      </c>
      <c r="I19" s="25">
        <f>rénumération!I19/'heures travaillées'!I19*1000</f>
        <v>26.325159858933798</v>
      </c>
      <c r="J19" s="25">
        <f>rénumération!J19/'heures travaillées'!J19*1000</f>
        <v>26.937389178785395</v>
      </c>
      <c r="K19" s="25">
        <f>rénumération!K19/'heures travaillées'!K19*1000</f>
        <v>27.01770823303448</v>
      </c>
      <c r="L19" s="25">
        <f>rénumération!L19/'heures travaillées'!L19*1000</f>
        <v>27.592430545421184</v>
      </c>
      <c r="M19" s="25">
        <f>rénumération!M19/'heures travaillées'!M19*1000</f>
        <v>28.293853426604556</v>
      </c>
      <c r="N19" s="25">
        <f>rénumération!N19/'heures travaillées'!N19*1000</f>
        <v>28.854890496257994</v>
      </c>
      <c r="O19" s="25">
        <f>rénumération!O19/'heures travaillées'!O19*1000</f>
        <v>29.395907348985759</v>
      </c>
      <c r="P19" s="25">
        <f>rénumération!P19/'heures travaillées'!P19*1000</f>
        <v>30.567407458003437</v>
      </c>
      <c r="Q19" s="25">
        <f>rénumération!Q19/'heures travaillées'!Q19*1000</f>
        <v>30.834310128967729</v>
      </c>
      <c r="R19" s="25">
        <f>rénumération!R19/'heures travaillées'!R19*1000</f>
        <v>31.37751412136025</v>
      </c>
      <c r="S19" s="25">
        <f>rénumération!S19/'heures travaillées'!S19*1000</f>
        <v>32.517611131608405</v>
      </c>
      <c r="T19" s="25">
        <f>rénumération!T19/'heures travaillées'!T19*1000</f>
        <v>33.594008374654798</v>
      </c>
      <c r="U19" s="25">
        <f>rénumération!U19/'heures travaillées'!U19*1000</f>
        <v>34.259957407581339</v>
      </c>
      <c r="V19" s="25">
        <f>rénumération!V19/'heures travaillées'!V19*1000</f>
        <v>35.043002382272959</v>
      </c>
      <c r="W19" s="25">
        <f>rénumération!W19/'heures travaillées'!W19*1000</f>
        <v>36.002727212347096</v>
      </c>
      <c r="X19" s="25">
        <f>rénumération!X19/'heures travaillées'!X19*1000</f>
        <v>36.991742636635408</v>
      </c>
      <c r="Y19" s="25">
        <f>rénumération!Y19/'heures travaillées'!Y19*1000</f>
        <v>38.043246154486695</v>
      </c>
      <c r="Z19" s="25">
        <f>rénumération!Z19/'heures travaillées'!Z19*1000</f>
        <v>39.310168649247473</v>
      </c>
      <c r="AA19" s="25">
        <f>rénumération!AA19/'heures travaillées'!AA19*1000</f>
        <v>39.988342328314403</v>
      </c>
      <c r="AB19" s="25">
        <f>rénumération!AB19/'heures travaillées'!AB19*1000</f>
        <v>39.850237793788374</v>
      </c>
      <c r="AC19" s="25">
        <f>rénumération!AC19/'heures travaillées'!AC19*1000</f>
        <v>41.550529570024707</v>
      </c>
      <c r="AD19" s="30">
        <f t="shared" si="0"/>
        <v>80.623169555383726</v>
      </c>
      <c r="AE19" s="25" t="s">
        <v>104</v>
      </c>
    </row>
    <row r="20" spans="1:31" ht="15" x14ac:dyDescent="0.25">
      <c r="A20" s="7" t="s">
        <v>45</v>
      </c>
      <c r="B20" s="10">
        <f>rénumération!B20/'heures travaillées'!B20*1000</f>
        <v>5.3784274561462118</v>
      </c>
      <c r="C20" s="10">
        <f>rénumération!C20/'heures travaillées'!C20*1000</f>
        <v>5.7877124670476485</v>
      </c>
      <c r="D20" s="10">
        <f>rénumération!D20/'heures travaillées'!D20*1000</f>
        <v>6.2269815074978174</v>
      </c>
      <c r="E20" s="10">
        <f>rénumération!E20/'heures travaillées'!E20*1000</f>
        <v>6.0143045502889994</v>
      </c>
      <c r="F20" s="10">
        <f>rénumération!F20/'heures travaillées'!F20*1000</f>
        <v>6.4392857106799113</v>
      </c>
      <c r="G20" s="10">
        <f>rénumération!G20/'heures travaillées'!G20*1000</f>
        <v>6.2802652316285457</v>
      </c>
      <c r="H20" s="10">
        <f>rénumération!H20/'heures travaillées'!H20*1000</f>
        <v>6.0533460791682945</v>
      </c>
      <c r="I20" s="10">
        <f>rénumération!I20/'heures travaillées'!I20*1000</f>
        <v>6.9150321895611881</v>
      </c>
      <c r="J20" s="10">
        <f>rénumération!J20/'heures travaillées'!J20*1000</f>
        <v>7.373376336839403</v>
      </c>
      <c r="K20" s="10">
        <f>rénumération!K20/'heures travaillées'!K20*1000</f>
        <v>7.4491702429299114</v>
      </c>
      <c r="L20" s="10">
        <f>rénumération!L20/'heures travaillées'!L20*1000</f>
        <v>7.3013712375215114</v>
      </c>
      <c r="M20" s="10">
        <f>rénumération!M20/'heures travaillées'!M20*1000</f>
        <v>8.2022757432871209</v>
      </c>
      <c r="N20" s="10">
        <f>rénumération!N20/'heures travaillées'!N20*1000</f>
        <v>8.6412207001638901</v>
      </c>
      <c r="O20" s="10">
        <f>rénumération!O20/'heures travaillées'!O20*1000</f>
        <v>8.5939492138946214</v>
      </c>
      <c r="P20" s="10">
        <f>rénumération!P20/'heures travaillées'!P20*1000</f>
        <v>8.8539770376756319</v>
      </c>
      <c r="Q20" s="10">
        <f>rénumération!Q20/'heures travaillées'!Q20*1000</f>
        <v>10.430349977286493</v>
      </c>
      <c r="R20" s="10">
        <f>rénumération!R20/'heures travaillées'!R20*1000</f>
        <v>9.8674641695674197</v>
      </c>
      <c r="S20" s="10">
        <f>rénumération!S20/'heures travaillées'!S20*1000</f>
        <v>9.6186869313311227</v>
      </c>
      <c r="T20" s="10">
        <f>rénumération!T20/'heures travaillées'!T20*1000</f>
        <v>8.8882744234491469</v>
      </c>
      <c r="U20" s="10">
        <f>rénumération!U20/'heures travaillées'!U20*1000</f>
        <v>8.3651444656982719</v>
      </c>
      <c r="V20" s="10">
        <f>rénumération!V20/'heures travaillées'!V20*1000</f>
        <v>8.8974846126764842</v>
      </c>
      <c r="W20" s="10">
        <f>rénumération!W20/'heures travaillées'!W20*1000</f>
        <v>8.6622339063486926</v>
      </c>
      <c r="X20" s="10">
        <f>rénumération!X20/'heures travaillées'!X20*1000</f>
        <v>8.9068574856655012</v>
      </c>
      <c r="Y20" s="10">
        <f>rénumération!Y20/'heures travaillées'!Y20*1000</f>
        <v>8.7921270330998844</v>
      </c>
      <c r="Z20" s="10">
        <f>rénumération!Z20/'heures travaillées'!Z20*1000</f>
        <v>9.001207383047273</v>
      </c>
      <c r="AA20" s="10">
        <f>rénumération!AA20/'heures travaillées'!AA20*1000</f>
        <v>9.4400636692874702</v>
      </c>
      <c r="AB20" s="10">
        <f>rénumération!AB20/'heures travaillées'!AB20*1000</f>
        <v>9.2499857017260343</v>
      </c>
      <c r="AC20" s="10">
        <f>rénumération!AC20/'heures travaillées'!AC20*1000</f>
        <v>9.7486266931603023</v>
      </c>
      <c r="AD20" s="29">
        <f t="shared" si="0"/>
        <v>81.254219242467116</v>
      </c>
      <c r="AE20" s="10" t="s">
        <v>96</v>
      </c>
    </row>
    <row r="21" spans="1:31" ht="15" x14ac:dyDescent="0.25">
      <c r="A21" s="7" t="s">
        <v>46</v>
      </c>
      <c r="B21" s="10">
        <f>rénumération!B21/'heures travaillées'!B21*1000</f>
        <v>11.853556071691736</v>
      </c>
      <c r="C21" s="10">
        <f>rénumération!C21/'heures travaillées'!C21*1000</f>
        <v>12.053363043588538</v>
      </c>
      <c r="D21" s="10">
        <f>rénumération!D21/'heures travaillées'!D21*1000</f>
        <v>12.068915797488852</v>
      </c>
      <c r="E21" s="10">
        <f>rénumération!E21/'heures travaillées'!E21*1000</f>
        <v>12.028441490240692</v>
      </c>
      <c r="F21" s="10">
        <f>rénumération!F21/'heures travaillées'!F21*1000</f>
        <v>12.003684163764376</v>
      </c>
      <c r="G21" s="10">
        <f>rénumération!G21/'heures travaillées'!G21*1000</f>
        <v>12.300141402374269</v>
      </c>
      <c r="H21" s="10">
        <f>rénumération!H21/'heures travaillées'!H21*1000</f>
        <v>12.86800625681502</v>
      </c>
      <c r="I21" s="10">
        <f>rénumération!I21/'heures travaillées'!I21*1000</f>
        <v>13.321632135428464</v>
      </c>
      <c r="J21" s="10">
        <f>rénumération!J21/'heures travaillées'!J21*1000</f>
        <v>13.818722670928482</v>
      </c>
      <c r="K21" s="10">
        <f>rénumération!K21/'heures travaillées'!K21*1000</f>
        <v>14.377724743493868</v>
      </c>
      <c r="L21" s="10">
        <f>rénumération!L21/'heures travaillées'!L21*1000</f>
        <v>15.14949609321509</v>
      </c>
      <c r="M21" s="10">
        <f>rénumération!M21/'heures travaillées'!M21*1000</f>
        <v>16.245339580814189</v>
      </c>
      <c r="N21" s="10">
        <f>rénumération!N21/'heures travaillées'!N21*1000</f>
        <v>17.336597727568119</v>
      </c>
      <c r="O21" s="10">
        <f>rénumération!O21/'heures travaillées'!O21*1000</f>
        <v>18.14565211975361</v>
      </c>
      <c r="P21" s="10">
        <f>rénumération!P21/'heures travaillées'!P21*1000</f>
        <v>18.501091511683779</v>
      </c>
      <c r="Q21" s="10">
        <f>rénumération!Q21/'heures travaillées'!Q21*1000</f>
        <v>18.927797497415614</v>
      </c>
      <c r="R21" s="10">
        <f>rénumération!R21/'heures travaillées'!R21*1000</f>
        <v>19.118424704080272</v>
      </c>
      <c r="S21" s="10">
        <f>rénumération!S21/'heures travaillées'!S21*1000</f>
        <v>19.491730690527014</v>
      </c>
      <c r="T21" s="10">
        <f>rénumération!T21/'heures travaillées'!T21*1000</f>
        <v>19.730082689153999</v>
      </c>
      <c r="U21" s="10">
        <f>rénumération!U21/'heures travaillées'!U21*1000</f>
        <v>19.744101472839326</v>
      </c>
      <c r="V21" s="10">
        <f>rénumération!V21/'heures travaillées'!V21*1000</f>
        <v>19.559087844378965</v>
      </c>
      <c r="W21" s="10">
        <f>rénumération!W21/'heures travaillées'!W21*1000</f>
        <v>19.52726561497742</v>
      </c>
      <c r="X21" s="10">
        <f>rénumération!X21/'heures travaillées'!X21*1000</f>
        <v>19.892124882482211</v>
      </c>
      <c r="Y21" s="10">
        <f>rénumération!Y21/'heures travaillées'!Y21*1000</f>
        <v>20.206506210421317</v>
      </c>
      <c r="Z21" s="10">
        <f>rénumération!Z21/'heures travaillées'!Z21*1000</f>
        <v>20.4144532980749</v>
      </c>
      <c r="AA21" s="10">
        <f>rénumération!AA21/'heures travaillées'!AA21*1000</f>
        <v>21.993794548437958</v>
      </c>
      <c r="AB21" s="10">
        <f>rénumération!AB21/'heures travaillées'!AB21*1000</f>
        <v>21.973683936527543</v>
      </c>
      <c r="AC21" s="10">
        <f>rénumération!AC21/'heures travaillées'!AC21*1000</f>
        <v>22.626350164449097</v>
      </c>
      <c r="AD21" s="29">
        <f t="shared" si="0"/>
        <v>90.88238185741227</v>
      </c>
      <c r="AE21" s="9" t="s">
        <v>104</v>
      </c>
    </row>
    <row r="22" spans="1:31" s="26" customFormat="1" ht="15" x14ac:dyDescent="0.25">
      <c r="A22" s="24" t="s">
        <v>47</v>
      </c>
      <c r="B22" s="25">
        <f>rénumération!B22/'heures travaillées'!B22*1000</f>
        <v>19.420735178965806</v>
      </c>
      <c r="C22" s="25">
        <f>rénumération!C22/'heures travaillées'!C22*1000</f>
        <v>19.917332218621301</v>
      </c>
      <c r="D22" s="25">
        <f>rénumération!D22/'heures travaillées'!D22*1000</f>
        <v>20.215094600069875</v>
      </c>
      <c r="E22" s="25">
        <f>rénumération!E22/'heures travaillées'!E22*1000</f>
        <v>20.540421158050979</v>
      </c>
      <c r="F22" s="25">
        <f>rénumération!F22/'heures travaillées'!F22*1000</f>
        <v>21.423302483526189</v>
      </c>
      <c r="G22" s="25">
        <f>rénumération!G22/'heures travaillées'!G22*1000</f>
        <v>22.13610324720867</v>
      </c>
      <c r="H22" s="25">
        <f>rénumération!H22/'heures travaillées'!H22*1000</f>
        <v>22.892492453350002</v>
      </c>
      <c r="I22" s="25">
        <f>rénumération!I22/'heures travaillées'!I22*1000</f>
        <v>23.927521305032545</v>
      </c>
      <c r="J22" s="25">
        <f>rénumération!J22/'heures travaillées'!J22*1000</f>
        <v>24.406625066734737</v>
      </c>
      <c r="K22" s="25">
        <f>rénumération!K22/'heures travaillées'!K22*1000</f>
        <v>25.045698667899408</v>
      </c>
      <c r="L22" s="25">
        <f>rénumération!L22/'heures travaillées'!L22*1000</f>
        <v>25.880523114205293</v>
      </c>
      <c r="M22" s="25">
        <f>rénumération!M22/'heures travaillées'!M22*1000</f>
        <v>26.897516897909981</v>
      </c>
      <c r="N22" s="25">
        <f>rénumération!N22/'heures travaillées'!N22*1000</f>
        <v>27.363056082890779</v>
      </c>
      <c r="O22" s="25">
        <f>rénumération!O22/'heures travaillées'!O22*1000</f>
        <v>27.989890778683318</v>
      </c>
      <c r="P22" s="25">
        <f>rénumération!P22/'heures travaillées'!P22*1000</f>
        <v>28.960028269777546</v>
      </c>
      <c r="Q22" s="25">
        <f>rénumération!Q22/'heures travaillées'!Q22*1000</f>
        <v>29.960328383149914</v>
      </c>
      <c r="R22" s="25">
        <f>rénumération!R22/'heures travaillées'!R22*1000</f>
        <v>30.420150842880037</v>
      </c>
      <c r="S22" s="25">
        <f>rénumération!S22/'heures travaillées'!S22*1000</f>
        <v>31.12218710607069</v>
      </c>
      <c r="T22" s="25">
        <f>rénumération!T22/'heures travaillées'!T22*1000</f>
        <v>31.972293310300234</v>
      </c>
      <c r="U22" s="25">
        <f>rénumération!U22/'heures travaillées'!U22*1000</f>
        <v>32.438084400390352</v>
      </c>
      <c r="V22" s="25">
        <f>rénumération!V22/'heures travaillées'!V22*1000</f>
        <v>33.127682534174134</v>
      </c>
      <c r="W22" s="25">
        <f>rénumération!W22/'heures travaillées'!W22*1000</f>
        <v>33.482989105464704</v>
      </c>
      <c r="X22" s="25">
        <f>rénumération!X22/'heures travaillées'!X22*1000</f>
        <v>34.724260830429721</v>
      </c>
      <c r="Y22" s="25">
        <f>rénumération!Y22/'heures travaillées'!Y22*1000</f>
        <v>35.133949155124952</v>
      </c>
      <c r="Z22" s="25">
        <f>rénumération!Z22/'heures travaillées'!Z22*1000</f>
        <v>33.987922670474482</v>
      </c>
      <c r="AA22" s="25">
        <f>rénumération!AA22/'heures travaillées'!AA22*1000</f>
        <v>35.002792825494382</v>
      </c>
      <c r="AB22" s="25">
        <f>rénumération!AB22/'heures travaillées'!AB22*1000</f>
        <v>34.271681988807643</v>
      </c>
      <c r="AC22" s="25">
        <f>rénumération!AC22/'heures travaillées'!AC22*1000</f>
        <v>35.535976855938493</v>
      </c>
      <c r="AD22" s="30">
        <f t="shared" si="0"/>
        <v>82.979565544082845</v>
      </c>
      <c r="AE22" s="25" t="s">
        <v>96</v>
      </c>
    </row>
    <row r="23" spans="1:31" s="26" customFormat="1" ht="15" x14ac:dyDescent="0.25">
      <c r="A23" s="24" t="s">
        <v>48</v>
      </c>
      <c r="B23" s="25">
        <f>rénumération!B23/'heures travaillées'!B23*1000</f>
        <v>10.068181150093634</v>
      </c>
      <c r="C23" s="25">
        <f>rénumération!C23/'heures travaillées'!C23*1000</f>
        <v>11.679843585718363</v>
      </c>
      <c r="D23" s="25">
        <f>rénumération!D23/'heures travaillées'!D23*1000</f>
        <v>12.44687750628678</v>
      </c>
      <c r="E23" s="25">
        <f>rénumération!E23/'heures travaillées'!E23*1000</f>
        <v>12.290075909985598</v>
      </c>
      <c r="F23" s="25">
        <f>rénumération!F23/'heures travaillées'!F23*1000</f>
        <v>12.692306496956144</v>
      </c>
      <c r="G23" s="25">
        <f>rénumération!G23/'heures travaillées'!G23*1000</f>
        <v>13.05493845573468</v>
      </c>
      <c r="H23" s="25">
        <f>rénumération!H23/'heures travaillées'!H23*1000</f>
        <v>13.578568408022292</v>
      </c>
      <c r="I23" s="25">
        <f>rénumération!I23/'heures travaillées'!I23*1000</f>
        <v>13.923455905699225</v>
      </c>
      <c r="J23" s="25">
        <f>rénumération!J23/'heures travaillées'!J23*1000</f>
        <v>14.337888677616673</v>
      </c>
      <c r="K23" s="25">
        <f>rénumération!K23/'heures travaillées'!K23*1000</f>
        <v>14.915291675786449</v>
      </c>
      <c r="L23" s="25">
        <f>rénumération!L23/'heures travaillées'!L23*1000</f>
        <v>15.424447647437338</v>
      </c>
      <c r="M23" s="25">
        <f>rénumération!M23/'heures travaillées'!M23*1000</f>
        <v>15.735248275305549</v>
      </c>
      <c r="N23" s="25">
        <f>rénumération!N23/'heures travaillées'!N23*1000</f>
        <v>16.172373060171868</v>
      </c>
      <c r="O23" s="25">
        <f>rénumération!O23/'heures travaillées'!O23*1000</f>
        <v>16.857967880568712</v>
      </c>
      <c r="P23" s="25">
        <f>rénumération!P23/'heures travaillées'!P23*1000</f>
        <v>17.53462680632796</v>
      </c>
      <c r="Q23" s="25">
        <f>rénumération!Q23/'heures travaillées'!Q23*1000</f>
        <v>18.05492209293692</v>
      </c>
      <c r="R23" s="25">
        <f>rénumération!R23/'heures travaillées'!R23*1000</f>
        <v>18.518286547284585</v>
      </c>
      <c r="S23" s="25">
        <f>rénumération!S23/'heures travaillées'!S23*1000</f>
        <v>19.070417444940578</v>
      </c>
      <c r="T23" s="25">
        <f>rénumération!T23/'heures travaillées'!T23*1000</f>
        <v>19.543625827163154</v>
      </c>
      <c r="U23" s="25">
        <f>rénumération!U23/'heures travaillées'!U23*1000</f>
        <v>19.886448906147244</v>
      </c>
      <c r="V23" s="25">
        <f>rénumération!V23/'heures travaillées'!V23*1000</f>
        <v>20.362896906719389</v>
      </c>
      <c r="W23" s="25">
        <f>rénumération!W23/'heures travaillées'!W23*1000</f>
        <v>20.485987791754244</v>
      </c>
      <c r="X23" s="25">
        <f>rénumération!X23/'heures travaillées'!X23*1000</f>
        <v>20.860014544529541</v>
      </c>
      <c r="Y23" s="25">
        <f>rénumération!Y23/'heures travaillées'!Y23*1000</f>
        <v>21.191069141908066</v>
      </c>
      <c r="Z23" s="25">
        <f>rénumération!Z23/'heures travaillées'!Z23*1000</f>
        <v>21.795737058595986</v>
      </c>
      <c r="AA23" s="25">
        <f>rénumération!AA23/'heures travaillées'!AA23*1000</f>
        <v>23.059241550456335</v>
      </c>
      <c r="AB23" s="25">
        <f>rénumération!AB23/'heures travaillées'!AB23*1000</f>
        <v>23.055981719864807</v>
      </c>
      <c r="AC23" s="25">
        <f>rénumération!AC23/'heures travaillées'!AC23*1000</f>
        <v>23.664719978428764</v>
      </c>
      <c r="AD23" s="30">
        <f t="shared" si="0"/>
        <v>135.0446384072925</v>
      </c>
      <c r="AE23" s="25" t="s">
        <v>96</v>
      </c>
    </row>
    <row r="24" spans="1:31" ht="15" x14ac:dyDescent="0.25">
      <c r="A24" s="7" t="s">
        <v>49</v>
      </c>
      <c r="B24" s="10">
        <f>rénumération!B24/'heures travaillées'!B24*1000</f>
        <v>2.4452243656882078</v>
      </c>
      <c r="C24" s="10">
        <f>rénumération!C24/'heures travaillées'!C24*1000</f>
        <v>2.5025723751904612</v>
      </c>
      <c r="D24" s="10">
        <f>rénumération!D24/'heures travaillées'!D24*1000</f>
        <v>2.7301711220676568</v>
      </c>
      <c r="E24" s="10">
        <f>rénumération!E24/'heures travaillées'!E24*1000</f>
        <v>2.6734429070850636</v>
      </c>
      <c r="F24" s="10">
        <f>rénumération!F24/'heures travaillées'!F24*1000</f>
        <v>2.6977301973973904</v>
      </c>
      <c r="G24" s="10">
        <f>rénumération!G24/'heures travaillées'!G24*1000</f>
        <v>3.1476366490074308</v>
      </c>
      <c r="H24" s="10">
        <f>rénumération!H24/'heures travaillées'!H24*1000</f>
        <v>3.5471251083501882</v>
      </c>
      <c r="I24" s="10">
        <f>rénumération!I24/'heures travaillées'!I24*1000</f>
        <v>4.0707670155823772</v>
      </c>
      <c r="J24" s="10">
        <f>rénumération!J24/'heures travaillées'!J24*1000</f>
        <v>4.1626593178658498</v>
      </c>
      <c r="K24" s="10">
        <f>rénumération!K24/'heures travaillées'!K24*1000</f>
        <v>4.7975710878873885</v>
      </c>
      <c r="L24" s="10">
        <f>rénumération!L24/'heures travaillées'!L24*1000</f>
        <v>5.2825156190899358</v>
      </c>
      <c r="M24" s="10">
        <f>rénumération!M24/'heures travaillées'!M24*1000</f>
        <v>5.2566115954089252</v>
      </c>
      <c r="N24" s="10">
        <f>rénumération!N24/'heures travaillées'!N24*1000</f>
        <v>6.1989605081728341</v>
      </c>
      <c r="O24" s="10">
        <f>rénumération!O24/'heures travaillées'!O24*1000</f>
        <v>6.6403614866617957</v>
      </c>
      <c r="P24" s="10">
        <f>rénumération!P24/'heures travaillées'!P24*1000</f>
        <v>6.1475249697177361</v>
      </c>
      <c r="Q24" s="10">
        <f>rénumération!Q24/'heures travaillées'!Q24*1000</f>
        <v>6.3765103911305792</v>
      </c>
      <c r="R24" s="10">
        <f>rénumération!R24/'heures travaillées'!R24*1000</f>
        <v>6.8303658377932877</v>
      </c>
      <c r="S24" s="10">
        <f>rénumération!S24/'heures travaillées'!S24*1000</f>
        <v>6.7782741808126863</v>
      </c>
      <c r="T24" s="10">
        <f>rénumération!T24/'heures travaillées'!T24*1000</f>
        <v>6.8406058083276013</v>
      </c>
      <c r="U24" s="10">
        <f>rénumération!U24/'heures travaillées'!U24*1000</f>
        <v>6.843338468199665</v>
      </c>
      <c r="V24" s="10">
        <f>rénumération!V24/'heures travaillées'!V24*1000</f>
        <v>7.2645681725525693</v>
      </c>
      <c r="W24" s="10">
        <f>rénumération!W24/'heures travaillées'!W24*1000</f>
        <v>7.4182715564685182</v>
      </c>
      <c r="X24" s="10">
        <f>rénumération!X24/'heures travaillées'!X24*1000</f>
        <v>7.8770437030648726</v>
      </c>
      <c r="Y24" s="10">
        <f>rénumération!Y24/'heures travaillées'!Y24*1000</f>
        <v>8.2519462881656871</v>
      </c>
      <c r="Z24" s="10">
        <f>rénumération!Z24/'heures travaillées'!Z24*1000</f>
        <v>8.6846261055386993</v>
      </c>
      <c r="AA24" s="10">
        <f>rénumération!AA24/'heures travaillées'!AA24*1000</f>
        <v>8.8628778283950691</v>
      </c>
      <c r="AB24" s="10">
        <f>rénumération!AB24/'heures travaillées'!AB24*1000</f>
        <v>9.0951928238003443</v>
      </c>
      <c r="AC24" s="10">
        <f>rénumération!AC24/'heures travaillées'!AC24*1000</f>
        <v>9.3467553415148892</v>
      </c>
      <c r="AD24" s="29">
        <f t="shared" si="0"/>
        <v>282.24530528445996</v>
      </c>
      <c r="AE24" s="10" t="s">
        <v>96</v>
      </c>
    </row>
    <row r="25" spans="1:31" ht="15" x14ac:dyDescent="0.25">
      <c r="A25" s="7" t="s">
        <v>50</v>
      </c>
      <c r="B25" s="10">
        <f>rénumération!B25/'heures travaillées'!B25*1000</f>
        <v>18.776576510377286</v>
      </c>
      <c r="C25" s="10">
        <f>rénumération!C25/'heures travaillées'!C25*1000</f>
        <v>18.518117950312515</v>
      </c>
      <c r="D25" s="10">
        <f>rénumération!D25/'heures travaillées'!D25*1000</f>
        <v>18.235614228277292</v>
      </c>
      <c r="E25" s="10">
        <f>rénumération!E25/'heures travaillées'!E25*1000</f>
        <v>18.68339237806212</v>
      </c>
      <c r="F25" s="10">
        <f>rénumération!F25/'heures travaillées'!F25*1000</f>
        <v>19.620082187340099</v>
      </c>
      <c r="G25" s="10">
        <f>rénumération!G25/'heures travaillées'!G25*1000</f>
        <v>21.048203898606392</v>
      </c>
      <c r="H25" s="10">
        <f>rénumération!H25/'heures travaillées'!H25*1000</f>
        <v>21.621004330523739</v>
      </c>
      <c r="I25" s="10">
        <f>rénumération!I25/'heures travaillées'!I25*1000</f>
        <v>22.851796342570427</v>
      </c>
      <c r="J25" s="10">
        <f>rénumération!J25/'heures travaillées'!J25*1000</f>
        <v>23.549333207037687</v>
      </c>
      <c r="K25" s="10">
        <f>rénumération!K25/'heures travaillées'!K25*1000</f>
        <v>24.11379743400418</v>
      </c>
      <c r="L25" s="10">
        <f>rénumération!L25/'heures travaillées'!L25*1000</f>
        <v>24.571574126389333</v>
      </c>
      <c r="M25" s="10">
        <f>rénumération!M25/'heures travaillées'!M25*1000</f>
        <v>25.177659500046637</v>
      </c>
      <c r="N25" s="10">
        <f>rénumération!N25/'heures travaillées'!N25*1000</f>
        <v>26.145001969738974</v>
      </c>
      <c r="O25" s="10">
        <f>rénumération!O25/'heures travaillées'!O25*1000</f>
        <v>27.702266981155528</v>
      </c>
      <c r="P25" s="10">
        <f>rénumération!P25/'heures travaillées'!P25*1000</f>
        <v>29.472833529363957</v>
      </c>
      <c r="Q25" s="10">
        <f>rénumération!Q25/'heures travaillées'!Q25*1000</f>
        <v>28.254479652615473</v>
      </c>
      <c r="R25" s="10">
        <f>rénumération!R25/'heures travaillées'!R25*1000</f>
        <v>29.038546646803258</v>
      </c>
      <c r="S25" s="10">
        <f>rénumération!S25/'heures travaillées'!S25*1000</f>
        <v>29.881145356797536</v>
      </c>
      <c r="T25" s="10">
        <f>rénumération!T25/'heures travaillées'!T25*1000</f>
        <v>30.258123941992213</v>
      </c>
      <c r="U25" s="10">
        <f>rénumération!U25/'heures travaillées'!U25*1000</f>
        <v>31.17847438128716</v>
      </c>
      <c r="V25" s="10">
        <f>rénumération!V25/'heures travaillées'!V25*1000</f>
        <v>31.104233961278371</v>
      </c>
      <c r="W25" s="10">
        <f>rénumération!W25/'heures travaillées'!W25*1000</f>
        <v>31.717346324087895</v>
      </c>
      <c r="X25" s="10">
        <f>rénumération!X25/'heures travaillées'!X25*1000</f>
        <v>32.466304857685046</v>
      </c>
      <c r="Y25" s="10">
        <f>rénumération!Y25/'heures travaillées'!Y25*1000</f>
        <v>33.294550127813018</v>
      </c>
      <c r="Z25" s="10">
        <f>rénumération!Z25/'heures travaillées'!Z25*1000</f>
        <v>34.041588637895281</v>
      </c>
      <c r="AA25" s="10">
        <f>rénumération!AA25/'heures travaillées'!AA25*1000</f>
        <v>36.588919778011238</v>
      </c>
      <c r="AB25" s="10">
        <f>rénumération!AB25/'heures travaillées'!AB25*1000</f>
        <v>36.630591143292108</v>
      </c>
      <c r="AC25" s="10">
        <f>rénumération!AC25/'heures travaillées'!AC25*1000</f>
        <v>38.454603280806765</v>
      </c>
      <c r="AD25" s="29">
        <f t="shared" si="0"/>
        <v>104.80092981568811</v>
      </c>
      <c r="AE25" s="9" t="s">
        <v>104</v>
      </c>
    </row>
    <row r="26" spans="1:31" ht="15" x14ac:dyDescent="0.25">
      <c r="A26" s="7" t="s">
        <v>51</v>
      </c>
      <c r="B26" s="10">
        <f>rénumération!B26/'heures travaillées'!B26*1000</f>
        <v>18.640138940174804</v>
      </c>
      <c r="C26" s="10">
        <f>rénumération!C26/'heures travaillées'!C26*1000</f>
        <v>18.322151958538285</v>
      </c>
      <c r="D26" s="10">
        <f>rénumération!D26/'heures travaillées'!D26*1000</f>
        <v>18.03545082132424</v>
      </c>
      <c r="E26" s="10">
        <f>rénumération!E26/'heures travaillées'!E26*1000</f>
        <v>18.697398238975314</v>
      </c>
      <c r="F26" s="10">
        <f>rénumération!F26/'heures travaillées'!F26*1000</f>
        <v>19.31278455963977</v>
      </c>
      <c r="G26" s="10">
        <f>rénumération!G26/'heures travaillées'!G26*1000</f>
        <v>20.117211653060679</v>
      </c>
      <c r="H26" s="10">
        <f>rénumération!H26/'heures travaillées'!H26*1000</f>
        <v>20.565286366432481</v>
      </c>
      <c r="I26" s="10">
        <f>rénumération!I26/'heures travaillées'!I26*1000</f>
        <v>21.212955658425496</v>
      </c>
      <c r="J26" s="10">
        <f>rénumération!J26/'heures travaillées'!J26*1000</f>
        <v>21.471849816169644</v>
      </c>
      <c r="K26" s="10">
        <f>rénumération!K26/'heures travaillées'!K26*1000</f>
        <v>21.550947305184142</v>
      </c>
      <c r="L26" s="10">
        <f>rénumération!L26/'heures travaillées'!L26*1000</f>
        <v>22.505404644629806</v>
      </c>
      <c r="M26" s="10">
        <f>rénumération!M26/'heures travaillées'!M26*1000</f>
        <v>23.344362707960851</v>
      </c>
      <c r="N26" s="10">
        <f>rénumération!N26/'heures travaillées'!N26*1000</f>
        <v>24.164639509729891</v>
      </c>
      <c r="O26" s="10">
        <f>rénumération!O26/'heures travaillées'!O26*1000</f>
        <v>25.345735404344374</v>
      </c>
      <c r="P26" s="10">
        <f>rénumération!P26/'heures travaillées'!P26*1000</f>
        <v>26.406154356190154</v>
      </c>
      <c r="Q26" s="10">
        <f>rénumération!Q26/'heures travaillées'!Q26*1000</f>
        <v>26.48784959660879</v>
      </c>
      <c r="R26" s="10">
        <f>rénumération!R26/'heures travaillées'!R26*1000</f>
        <v>27.50778353467264</v>
      </c>
      <c r="S26" s="10">
        <f>rénumération!S26/'heures travaillées'!S26*1000</f>
        <v>28.806201761034611</v>
      </c>
      <c r="T26" s="10">
        <f>rénumération!T26/'heures travaillées'!T26*1000</f>
        <v>29.691432814820608</v>
      </c>
      <c r="U26" s="10">
        <f>rénumération!U26/'heures travaillées'!U26*1000</f>
        <v>30.447979381382773</v>
      </c>
      <c r="V26" s="10">
        <f>rénumération!V26/'heures travaillées'!V26*1000</f>
        <v>31.133987296207962</v>
      </c>
      <c r="W26" s="10">
        <f>rénumération!W26/'heures travaillées'!W26*1000</f>
        <v>32.13543879294987</v>
      </c>
      <c r="X26" s="10">
        <f>rénumération!X26/'heures travaillées'!X26*1000</f>
        <v>32.61212295417527</v>
      </c>
      <c r="Y26" s="10">
        <f>rénumération!Y26/'heures travaillées'!Y26*1000</f>
        <v>33.95437348797293</v>
      </c>
      <c r="Z26" s="10">
        <f>rénumération!Z26/'heures travaillées'!Z26*1000</f>
        <v>35.082022614303618</v>
      </c>
      <c r="AA26" s="10">
        <f>rénumération!AA26/'heures travaillées'!AA26*1000</f>
        <v>36.611834567138594</v>
      </c>
      <c r="AB26" s="10">
        <f>rénumération!AB26/'heures travaillées'!AB26*1000</f>
        <v>36.423011252362464</v>
      </c>
      <c r="AC26" s="10">
        <f>rénumération!AC26/'heures travaillées'!AC26*1000</f>
        <v>38.575421582848101</v>
      </c>
      <c r="AD26" s="29">
        <f t="shared" si="0"/>
        <v>106.948144038278</v>
      </c>
      <c r="AE26" s="10" t="s">
        <v>96</v>
      </c>
    </row>
    <row r="27" spans="1:31" ht="15" x14ac:dyDescent="0.25">
      <c r="A27" s="7" t="s">
        <v>52</v>
      </c>
      <c r="B27" s="10">
        <f>rénumération!B27/'heures travaillées'!B27*1000</f>
        <v>1.5911219352828485</v>
      </c>
      <c r="C27" s="10">
        <f>rénumération!C27/'heures travaillées'!C27*1000</f>
        <v>1.9234121832853948</v>
      </c>
      <c r="D27" s="10">
        <f>rénumération!D27/'heures travaillées'!D27*1000</f>
        <v>2.1463623937708798</v>
      </c>
      <c r="E27" s="10">
        <f>rénumération!E27/'heures travaillées'!E27*1000</f>
        <v>2.4105582637218248</v>
      </c>
      <c r="F27" s="10">
        <f>rénumération!F27/'heures travaillées'!F27*1000</f>
        <v>2.4793622560531769</v>
      </c>
      <c r="G27" s="10">
        <f>rénumération!G27/'heures travaillées'!G27*1000</f>
        <v>2.7685195264057754</v>
      </c>
      <c r="H27" s="10">
        <f>rénumération!H27/'heures travaillées'!H27*1000</f>
        <v>3.0871189544240698</v>
      </c>
      <c r="I27" s="10">
        <f>rénumération!I27/'heures travaillées'!I27*1000</f>
        <v>3.07586130821662</v>
      </c>
      <c r="J27" s="10">
        <f>rénumération!J27/'heures travaillées'!J27*1000</f>
        <v>2.7402436908813543</v>
      </c>
      <c r="K27" s="10">
        <f>rénumération!K27/'heures travaillées'!K27*1000</f>
        <v>2.7909517002717488</v>
      </c>
      <c r="L27" s="10">
        <f>rénumération!L27/'heures travaillées'!L27*1000</f>
        <v>3.1482679668516917</v>
      </c>
      <c r="M27" s="10">
        <f>rénumération!M27/'heures travaillées'!M27*1000</f>
        <v>3.3395958297515365</v>
      </c>
      <c r="N27" s="10">
        <f>rénumération!N27/'heures travaillées'!N27*1000</f>
        <v>3.7301981567614488</v>
      </c>
      <c r="O27" s="10">
        <f>rénumération!O27/'heures travaillées'!O27*1000</f>
        <v>4.4394498438299372</v>
      </c>
      <c r="P27" s="10">
        <f>rénumération!P27/'heures travaillées'!P27*1000</f>
        <v>3.6521081574889784</v>
      </c>
      <c r="Q27" s="10">
        <f>rénumération!Q27/'heures travaillées'!Q27*1000</f>
        <v>4.4688533333244838</v>
      </c>
      <c r="R27" s="10">
        <f>rénumération!R27/'heures travaillées'!R27*1000</f>
        <v>4.6303713248786309</v>
      </c>
      <c r="S27" s="10">
        <f>rénumération!S27/'heures travaillées'!S27*1000</f>
        <v>4.814864408760207</v>
      </c>
      <c r="T27" s="10">
        <f>rénumération!T27/'heures travaillées'!T27*1000</f>
        <v>4.8204153390562379</v>
      </c>
      <c r="U27" s="10">
        <f>rénumération!U27/'heures travaillées'!U27*1000</f>
        <v>5.0581371619958393</v>
      </c>
      <c r="V27" s="10">
        <f>rénumération!V27/'heures travaillées'!V27*1000</f>
        <v>5.2089689673926607</v>
      </c>
      <c r="W27" s="10">
        <f>rénumération!W27/'heures travaillées'!W27*1000</f>
        <v>5.2366464953863101</v>
      </c>
      <c r="X27" s="10">
        <f>rénumération!X27/'heures travaillées'!X27*1000</f>
        <v>5.640239096735522</v>
      </c>
      <c r="Y27" s="10">
        <f>rénumération!Y27/'heures travaillées'!Y27*1000</f>
        <v>6.0145847923385913</v>
      </c>
      <c r="Z27" s="10">
        <f>rénumération!Z27/'heures travaillées'!Z27*1000</f>
        <v>6.6763328413215621</v>
      </c>
      <c r="AA27" s="10">
        <f>rénumération!AA27/'heures travaillées'!AA27*1000</f>
        <v>6.8998862239689398</v>
      </c>
      <c r="AB27" s="10">
        <f>rénumération!AB27/'heures travaillées'!AB27*1000</f>
        <v>7.2844700096014767</v>
      </c>
      <c r="AC27" s="10">
        <f>rénumération!AC27/'heures travaillées'!AC27*1000</f>
        <v>8.1651920017890056</v>
      </c>
      <c r="AD27" s="29">
        <f t="shared" si="0"/>
        <v>413.17198391445129</v>
      </c>
      <c r="AE27" s="9" t="s">
        <v>96</v>
      </c>
    </row>
    <row r="28" spans="1:31" ht="15" x14ac:dyDescent="0.25">
      <c r="A28" s="7" t="s">
        <v>53</v>
      </c>
      <c r="B28" s="10">
        <f>rénumération!B28/'heures travaillées'!B28*1000</f>
        <v>4.8342039586150207</v>
      </c>
      <c r="C28" s="10">
        <f>rénumération!C28/'heures travaillées'!C28*1000</f>
        <v>5.183845593621788</v>
      </c>
      <c r="D28" s="10">
        <f>rénumération!D28/'heures travaillées'!D28*1000</f>
        <v>5.3933740133733465</v>
      </c>
      <c r="E28" s="10">
        <f>rénumération!E28/'heures travaillées'!E28*1000</f>
        <v>5.5359879926081064</v>
      </c>
      <c r="F28" s="10">
        <f>rénumération!F28/'heures travaillées'!F28*1000</f>
        <v>5.7803087949104324</v>
      </c>
      <c r="G28" s="10">
        <f>rénumération!G28/'heures travaillées'!G28*1000</f>
        <v>6.01187218456616</v>
      </c>
      <c r="H28" s="10">
        <f>rénumération!H28/'heures travaillées'!H28*1000</f>
        <v>6.3017273602774759</v>
      </c>
      <c r="I28" s="10">
        <f>rénumération!I28/'heures travaillées'!I28*1000</f>
        <v>6.5434214242463495</v>
      </c>
      <c r="J28" s="10">
        <f>rénumération!J28/'heures travaillées'!J28*1000</f>
        <v>6.6575208353117272</v>
      </c>
      <c r="K28" s="10">
        <f>rénumération!K28/'heures travaillées'!K28*1000</f>
        <v>6.8853219488475208</v>
      </c>
      <c r="L28" s="10">
        <f>rénumération!L28/'heures travaillées'!L28*1000</f>
        <v>7.1699723934198687</v>
      </c>
      <c r="M28" s="10">
        <f>rénumération!M28/'heures travaillées'!M28*1000</f>
        <v>7.4907015450653969</v>
      </c>
      <c r="N28" s="10">
        <f>rénumération!N28/'heures travaillées'!N28*1000</f>
        <v>7.7448150125021282</v>
      </c>
      <c r="O28" s="10">
        <f>rénumération!O28/'heures travaillées'!O28*1000</f>
        <v>8.0936359790598065</v>
      </c>
      <c r="P28" s="10">
        <f>rénumération!P28/'heures travaillées'!P28*1000</f>
        <v>8.152748710092645</v>
      </c>
      <c r="Q28" s="10">
        <f>rénumération!Q28/'heures travaillées'!Q28*1000</f>
        <v>8.5138895984043685</v>
      </c>
      <c r="R28" s="10">
        <f>rénumération!R28/'heures travaillées'!R28*1000</f>
        <v>8.6190756777308035</v>
      </c>
      <c r="S28" s="10">
        <f>rénumération!S28/'heures travaillées'!S28*1000</f>
        <v>8.6082069686273748</v>
      </c>
      <c r="T28" s="10">
        <f>rénumération!T28/'heures travaillées'!T28*1000</f>
        <v>8.666866662666747</v>
      </c>
      <c r="U28" s="10">
        <f>rénumération!U28/'heures travaillées'!U28*1000</f>
        <v>8.7743310673256989</v>
      </c>
      <c r="V28" s="10">
        <f>rénumération!V28/'heures travaillées'!V28*1000</f>
        <v>8.8906654967551013</v>
      </c>
      <c r="W28" s="10">
        <f>rénumération!W28/'heures travaillées'!W28*1000</f>
        <v>9.0412676217626888</v>
      </c>
      <c r="X28" s="10">
        <f>rénumération!X28/'heures travaillées'!X28*1000</f>
        <v>9.3411947191486782</v>
      </c>
      <c r="Y28" s="10">
        <f>rénumération!Y28/'heures travaillées'!Y28*1000</f>
        <v>9.7195110582532216</v>
      </c>
      <c r="Z28" s="10">
        <f>rénumération!Z28/'heures travaillées'!Z28*1000</f>
        <v>10.169160323569038</v>
      </c>
      <c r="AA28" s="10">
        <f>rénumération!AA28/'heures travaillées'!AA28*1000</f>
        <v>10.855366722431771</v>
      </c>
      <c r="AB28" s="10">
        <f>rénumération!AB28/'heures travaillées'!AB28*1000</f>
        <v>11.362355545166885</v>
      </c>
      <c r="AC28" s="10">
        <f>rénumération!AC28/'heures travaillées'!AC28*1000</f>
        <v>11.983779992837531</v>
      </c>
      <c r="AD28" s="29">
        <f t="shared" si="0"/>
        <v>147.89562243192643</v>
      </c>
      <c r="AE28" s="10" t="s">
        <v>96</v>
      </c>
    </row>
    <row r="29" spans="1:31" ht="15" x14ac:dyDescent="0.25">
      <c r="A29" s="7" t="s">
        <v>54</v>
      </c>
      <c r="B29" s="10">
        <f>rénumération!B29/'heures travaillées'!B29*1000</f>
        <v>0.75053931062552481</v>
      </c>
      <c r="C29" s="10">
        <f>rénumération!C29/'heures travaillées'!C29*1000</f>
        <v>0.76967994497871961</v>
      </c>
      <c r="D29" s="10">
        <f>rénumération!D29/'heures travaillées'!D29*1000</f>
        <v>0.66205792009503139</v>
      </c>
      <c r="E29" s="10">
        <f>rénumération!E29/'heures travaillées'!E29*1000</f>
        <v>1.0751960402426581</v>
      </c>
      <c r="F29" s="10">
        <f>rénumération!F29/'heures travaillées'!F29*1000</f>
        <v>0.76003580725613007</v>
      </c>
      <c r="G29" s="10">
        <f>rénumération!G29/'heures travaillées'!G29*1000</f>
        <v>1.0953849136795226</v>
      </c>
      <c r="H29" s="10">
        <f>rénumération!H29/'heures travaillées'!H29*1000</f>
        <v>1.402519692763208</v>
      </c>
      <c r="I29" s="10">
        <f>rénumération!I29/'heures travaillées'!I29*1000</f>
        <v>1.3286234190285073</v>
      </c>
      <c r="J29" s="10">
        <f>rénumération!J29/'heures travaillées'!J29*1000</f>
        <v>1.3782698711318544</v>
      </c>
      <c r="K29" s="10">
        <f>rénumération!K29/'heures travaillées'!K29*1000</f>
        <v>1.5968935292369875</v>
      </c>
      <c r="L29" s="10">
        <f>rénumération!L29/'heures travaillées'!L29*1000</f>
        <v>2.3663386765523731</v>
      </c>
      <c r="M29" s="10">
        <f>rénumération!M29/'heures travaillées'!M29*1000</f>
        <v>2.7599226600944347</v>
      </c>
      <c r="N29" s="10">
        <f>rénumération!N29/'heures travaillées'!N29*1000</f>
        <v>3.3185843737717762</v>
      </c>
      <c r="O29" s="10">
        <f>rénumération!O29/'heures travaillées'!O29*1000</f>
        <v>4.2532719676183</v>
      </c>
      <c r="P29" s="10">
        <f>rénumération!P29/'heures travaillées'!P29*1000</f>
        <v>2.6147232632509465</v>
      </c>
      <c r="Q29" s="10">
        <f>rénumération!Q29/'heures travaillées'!Q29*1000</f>
        <v>3.2137848566743115</v>
      </c>
      <c r="R29" s="10">
        <f>rénumération!R29/'heures travaillées'!R29*1000</f>
        <v>3.1074801109133006</v>
      </c>
      <c r="S29" s="10">
        <f>rénumération!S29/'heures travaillées'!S29*1000</f>
        <v>3.1925180577581842</v>
      </c>
      <c r="T29" s="10">
        <f>rénumération!T29/'heures travaillées'!T29*1000</f>
        <v>3.2972241075482822</v>
      </c>
      <c r="U29" s="10">
        <f>rénumération!U29/'heures travaillées'!U29*1000</f>
        <v>3.4010001170705597</v>
      </c>
      <c r="V29" s="10">
        <f>rénumération!V29/'heures travaillées'!V29*1000</f>
        <v>3.7715077904858352</v>
      </c>
      <c r="W29" s="10">
        <f>rénumération!W29/'heures travaillées'!W29*1000</f>
        <v>4.1646317455746127</v>
      </c>
      <c r="X29" s="10">
        <f>rénumération!X29/'heures travaillées'!X29*1000</f>
        <v>4.7747558720555761</v>
      </c>
      <c r="Y29" s="10">
        <f>rénumération!Y29/'heures travaillées'!Y29*1000</f>
        <v>4.9504842491353465</v>
      </c>
      <c r="Z29" s="10">
        <f>rénumération!Z29/'heures travaillées'!Z29*1000</f>
        <v>5.3045696280612846</v>
      </c>
      <c r="AA29" s="10">
        <f>rénumération!AA29/'heures travaillées'!AA29*1000</f>
        <v>5.5913207175497908</v>
      </c>
      <c r="AB29" s="10">
        <f>rénumération!AB29/'heures travaillées'!AB29*1000</f>
        <v>5.6759910009415124</v>
      </c>
      <c r="AC29" s="10">
        <f>rénumération!AC29/'heures travaillées'!AC29*1000</f>
        <v>6.4415715019763269</v>
      </c>
      <c r="AD29" s="29">
        <f t="shared" si="0"/>
        <v>758.25904263531572</v>
      </c>
      <c r="AE29" s="9" t="s">
        <v>96</v>
      </c>
    </row>
    <row r="30" spans="1:31" ht="15" x14ac:dyDescent="0.25">
      <c r="A30" s="7" t="s">
        <v>55</v>
      </c>
      <c r="B30" s="10">
        <f>rénumération!B30/'heures travaillées'!B30*1000</f>
        <v>6.0839291461029683</v>
      </c>
      <c r="C30" s="10">
        <f>rénumération!C30/'heures travaillées'!C30*1000</f>
        <v>6.2598905603538668</v>
      </c>
      <c r="D30" s="10">
        <f>rénumération!D30/'heures travaillées'!D30*1000</f>
        <v>6.4775621150362879</v>
      </c>
      <c r="E30" s="10">
        <f>rénumération!E30/'heures travaillées'!E30*1000</f>
        <v>6.8356906225933036</v>
      </c>
      <c r="F30" s="10">
        <f>rénumération!F30/'heures travaillées'!F30*1000</f>
        <v>7.0750119965766478</v>
      </c>
      <c r="G30" s="10">
        <f>rénumération!G30/'heures travaillées'!G30*1000</f>
        <v>7.3757554950144115</v>
      </c>
      <c r="H30" s="10">
        <f>rénumération!H30/'heures travaillées'!H30*1000</f>
        <v>7.8756724685516559</v>
      </c>
      <c r="I30" s="10">
        <f>rénumération!I30/'heures travaillées'!I30*1000</f>
        <v>8.2686330612013137</v>
      </c>
      <c r="J30" s="10">
        <f>rénumération!J30/'heures travaillées'!J30*1000</f>
        <v>8.6267188091333402</v>
      </c>
      <c r="K30" s="10">
        <f>rénumération!K30/'heures travaillées'!K30*1000</f>
        <v>8.9412567625462049</v>
      </c>
      <c r="L30" s="10">
        <f>rénumération!L30/'heures travaillées'!L30*1000</f>
        <v>9.7020442148020773</v>
      </c>
      <c r="M30" s="10">
        <f>rénumération!M30/'heures travaillées'!M30*1000</f>
        <v>10.425802800961947</v>
      </c>
      <c r="N30" s="10">
        <f>rénumération!N30/'heures travaillées'!N30*1000</f>
        <v>11.295631438280529</v>
      </c>
      <c r="O30" s="10">
        <f>rénumération!O30/'heures travaillées'!O30*1000</f>
        <v>11.825720038612413</v>
      </c>
      <c r="P30" s="10">
        <f>rénumération!P30/'heures travaillées'!P30*1000</f>
        <v>12.064253695669821</v>
      </c>
      <c r="Q30" s="10">
        <f>rénumération!Q30/'heures travaillées'!Q30*1000</f>
        <v>12.616751684653815</v>
      </c>
      <c r="R30" s="10">
        <f>rénumération!R30/'heures travaillées'!R30*1000</f>
        <v>13.117018037782987</v>
      </c>
      <c r="S30" s="10">
        <f>rénumération!S30/'heures travaillées'!S30*1000</f>
        <v>13.57033762316898</v>
      </c>
      <c r="T30" s="10">
        <f>rénumération!T30/'heures travaillées'!T30*1000</f>
        <v>13.690538217058302</v>
      </c>
      <c r="U30" s="10">
        <f>rénumération!U30/'heures travaillées'!U30*1000</f>
        <v>14.057039792582573</v>
      </c>
      <c r="V30" s="10">
        <f>rénumération!V30/'heures travaillées'!V30*1000</f>
        <v>14.327149999528629</v>
      </c>
      <c r="W30" s="10">
        <f>rénumération!W30/'heures travaillées'!W30*1000</f>
        <v>14.989369022012013</v>
      </c>
      <c r="X30" s="10">
        <f>rénumération!X30/'heures travaillées'!X30*1000</f>
        <v>15.705625606207567</v>
      </c>
      <c r="Y30" s="10">
        <f>rénumération!Y30/'heures travaillées'!Y30*1000</f>
        <v>16.511702938933539</v>
      </c>
      <c r="Z30" s="10">
        <f>rénumération!Z30/'heures travaillées'!Z30*1000</f>
        <v>17.318979298389621</v>
      </c>
      <c r="AA30" s="10">
        <f>rénumération!AA30/'heures travaillées'!AA30*1000</f>
        <v>18.507352017476936</v>
      </c>
      <c r="AB30" s="10">
        <f>rénumération!AB30/'heures travaillées'!AB30*1000</f>
        <v>18.832115954935592</v>
      </c>
      <c r="AC30" s="10">
        <f>rénumération!AC30/'heures travaillées'!AC30*1000</f>
        <v>20.384199195193705</v>
      </c>
      <c r="AD30" s="29">
        <f t="shared" si="0"/>
        <v>235.04991109652724</v>
      </c>
      <c r="AE30" s="10" t="s">
        <v>96</v>
      </c>
    </row>
    <row r="31" spans="1:31" ht="15" x14ac:dyDescent="0.25">
      <c r="A31" s="7" t="s">
        <v>56</v>
      </c>
      <c r="B31" s="10">
        <f>rénumération!B31/'heures travaillées'!B31*1000</f>
        <v>1.6114972268621293</v>
      </c>
      <c r="C31" s="10">
        <f>rénumération!C31/'heures travaillées'!C31*1000</f>
        <v>1.7996507356468814</v>
      </c>
      <c r="D31" s="10">
        <f>rénumération!D31/'heures travaillées'!D31*1000</f>
        <v>2.0718085971819988</v>
      </c>
      <c r="E31" s="10">
        <f>rénumération!E31/'heures travaillées'!E31*1000</f>
        <v>2.1971144592111163</v>
      </c>
      <c r="F31" s="10">
        <f>rénumération!F31/'heures travaillées'!F31*1000</f>
        <v>2.1043093827893244</v>
      </c>
      <c r="G31" s="10">
        <f>rénumération!G31/'heures travaillées'!G31*1000</f>
        <v>2.5036657945429979</v>
      </c>
      <c r="H31" s="10">
        <f>rénumération!H31/'heures travaillées'!H31*1000</f>
        <v>2.6515366924999944</v>
      </c>
      <c r="I31" s="10">
        <f>rénumération!I31/'heures travaillées'!I31*1000</f>
        <v>2.9635986674608112</v>
      </c>
      <c r="J31" s="10">
        <f>rénumération!J31/'heures travaillées'!J31*1000</f>
        <v>3.3658811879079575</v>
      </c>
      <c r="K31" s="10">
        <f>rénumération!K31/'heures travaillées'!K31*1000</f>
        <v>3.5670442416619341</v>
      </c>
      <c r="L31" s="10">
        <f>rénumération!L31/'heures travaillées'!L31*1000</f>
        <v>3.8785858005173903</v>
      </c>
      <c r="M31" s="10">
        <f>rénumération!M31/'heures travaillées'!M31*1000</f>
        <v>4.3714549889566339</v>
      </c>
      <c r="N31" s="10">
        <f>rénumération!N31/'heures travaillées'!N31*1000</f>
        <v>5.1395964230205307</v>
      </c>
      <c r="O31" s="10">
        <f>rénumération!O31/'heures travaillées'!O31*1000</f>
        <v>5.967339198229995</v>
      </c>
      <c r="P31" s="10">
        <f>rénumération!P31/'heures travaillées'!P31*1000</f>
        <v>6.269278683453912</v>
      </c>
      <c r="Q31" s="10">
        <f>rénumération!Q31/'heures travaillées'!Q31*1000</f>
        <v>6.463860743935415</v>
      </c>
      <c r="R31" s="10">
        <f>rénumération!R31/'heures travaillées'!R31*1000</f>
        <v>6.7439404943657273</v>
      </c>
      <c r="S31" s="10">
        <f>rénumération!S31/'heures travaillées'!S31*1000</f>
        <v>7.16369433571675</v>
      </c>
      <c r="T31" s="10">
        <f>rénumération!T31/'heures travaillées'!T31*1000</f>
        <v>7.4773448864868559</v>
      </c>
      <c r="U31" s="10">
        <f>rénumération!U31/'heures travaillées'!U31*1000</f>
        <v>7.8099169101741648</v>
      </c>
      <c r="V31" s="10">
        <f>rénumération!V31/'heures travaillées'!V31*1000</f>
        <v>8.2407869196385715</v>
      </c>
      <c r="W31" s="10">
        <f>rénumération!W31/'heures travaillées'!W31*1000</f>
        <v>8.5534879112845097</v>
      </c>
      <c r="X31" s="10">
        <f>rénumération!X31/'heures travaillées'!X31*1000</f>
        <v>9.3179168178252905</v>
      </c>
      <c r="Y31" s="10">
        <f>rénumération!Y31/'heures travaillées'!Y31*1000</f>
        <v>10.215990780881304</v>
      </c>
      <c r="Z31" s="10">
        <f>rénumération!Z31/'heures travaillées'!Z31*1000</f>
        <v>10.812505539306921</v>
      </c>
      <c r="AA31" s="10">
        <f>rénumération!AA31/'heures travaillées'!AA31*1000</f>
        <v>11.699337639792278</v>
      </c>
      <c r="AB31" s="10">
        <f>rénumération!AB31/'heures travaillées'!AB31*1000</f>
        <v>12.261944945870452</v>
      </c>
      <c r="AC31" s="10">
        <f>rénumération!AC31/'heures travaillées'!AC31*1000</f>
        <v>12.862784280140831</v>
      </c>
      <c r="AD31" s="29">
        <f t="shared" si="0"/>
        <v>698.18842165722822</v>
      </c>
      <c r="AE31" s="9" t="s">
        <v>96</v>
      </c>
    </row>
    <row r="32" spans="1:31" ht="15" x14ac:dyDescent="0.25">
      <c r="A32" s="7" t="s">
        <v>57</v>
      </c>
      <c r="B32" s="10">
        <f>rénumération!B32/'heures travaillées'!B32*1000</f>
        <v>18.223887515451175</v>
      </c>
      <c r="C32" s="10">
        <f>rénumération!C32/'heures travaillées'!C32*1000</f>
        <v>18.298535080956054</v>
      </c>
      <c r="D32" s="10">
        <f>rénumération!D32/'heures travaillées'!D32*1000</f>
        <v>18.371542671202484</v>
      </c>
      <c r="E32" s="10">
        <f>rénumération!E32/'heures travaillées'!E32*1000</f>
        <v>19.078887303851641</v>
      </c>
      <c r="F32" s="10">
        <f>rénumération!F32/'heures travaillées'!F32*1000</f>
        <v>20.583073874893859</v>
      </c>
      <c r="G32" s="10">
        <f>rénumération!G32/'heures travaillées'!G32*1000</f>
        <v>21.795725784068832</v>
      </c>
      <c r="H32" s="10">
        <f>rénumération!H32/'heures travaillées'!H32*1000</f>
        <v>22.549723756906076</v>
      </c>
      <c r="I32" s="10">
        <f>rénumération!I32/'heures travaillées'!I32*1000</f>
        <v>22.984842045615526</v>
      </c>
      <c r="J32" s="10">
        <f>rénumération!J32/'heures travaillées'!J32*1000</f>
        <v>23.223067915690866</v>
      </c>
      <c r="K32" s="10">
        <f>rénumération!K32/'heures travaillées'!K32*1000</f>
        <v>24.169648181276091</v>
      </c>
      <c r="L32" s="10">
        <f>rénumération!L32/'heures travaillées'!L32*1000</f>
        <v>25.122133972725912</v>
      </c>
      <c r="M32" s="10">
        <f>rénumération!M32/'heures travaillées'!M32*1000</f>
        <v>26.220740740740741</v>
      </c>
      <c r="N32" s="10">
        <f>rénumération!N32/'heures travaillées'!N32*1000</f>
        <v>27.154781080685311</v>
      </c>
      <c r="O32" s="10">
        <f>rénumération!O32/'heures travaillées'!O32*1000</f>
        <v>27.611241217798593</v>
      </c>
      <c r="P32" s="10">
        <f>rénumération!P32/'heures travaillées'!P32*1000</f>
        <v>28.555835432409737</v>
      </c>
      <c r="Q32" s="10">
        <f>rénumération!Q32/'heures travaillées'!Q32*1000</f>
        <v>28.549446749654219</v>
      </c>
      <c r="R32" s="10">
        <f>rénumération!R32/'heures travaillées'!R32*1000</f>
        <v>29.257493188010898</v>
      </c>
      <c r="S32" s="10">
        <f>rénumération!S32/'heures travaillées'!S32*1000</f>
        <v>30.146425495262704</v>
      </c>
      <c r="T32" s="10">
        <f>rénumération!T32/'heures travaillées'!T32*1000</f>
        <v>30.705221174764322</v>
      </c>
      <c r="U32" s="10">
        <f>rénumération!U32/'heures travaillées'!U32*1000</f>
        <v>31.380345086271571</v>
      </c>
      <c r="V32" s="10">
        <f>rénumération!V32/'heures travaillées'!V32*1000</f>
        <v>32.221163012392758</v>
      </c>
      <c r="W32" s="10">
        <f>rénumération!W32/'heures travaillées'!W32*1000</f>
        <v>32.636538461538457</v>
      </c>
      <c r="X32" s="10">
        <f>rénumération!X32/'heures travaillées'!X32*1000</f>
        <v>32.192697380997899</v>
      </c>
      <c r="Y32" s="10">
        <f>rénumération!Y32/'heures travaillées'!Y32*1000</f>
        <v>32.64794572182435</v>
      </c>
      <c r="Z32" s="10">
        <f>rénumération!Z32/'heures travaillées'!Z32*1000</f>
        <v>33.188323917137474</v>
      </c>
      <c r="AA32" s="10">
        <f>rénumération!AA32/'heures travaillées'!AA32*1000</f>
        <v>33.013251392356445</v>
      </c>
      <c r="AB32" s="10">
        <f>rénumération!AB32/'heures travaillées'!AB32*1000</f>
        <v>35.124785673461609</v>
      </c>
      <c r="AC32" s="10">
        <f>rénumération!AC32/'heures travaillées'!AC32*1000</f>
        <v>36.616822429906541</v>
      </c>
      <c r="AD32" s="29">
        <f t="shared" si="0"/>
        <v>100.92761436801484</v>
      </c>
      <c r="AE32" s="10" t="s">
        <v>96</v>
      </c>
    </row>
    <row r="33" spans="1:31" ht="15" x14ac:dyDescent="0.25">
      <c r="A33" s="7" t="s">
        <v>58</v>
      </c>
      <c r="B33" s="10">
        <f>rénumération!B33/'heures travaillées'!B33*1000</f>
        <v>14.747035828514198</v>
      </c>
      <c r="C33" s="10">
        <f>rénumération!C33/'heures travaillées'!C33*1000</f>
        <v>17.227196170552258</v>
      </c>
      <c r="D33" s="10">
        <f>rénumération!D33/'heures travaillées'!D33*1000</f>
        <v>18.032251496518306</v>
      </c>
      <c r="E33" s="10">
        <f>rénumération!E33/'heures travaillées'!E33*1000</f>
        <v>17.195773081201335</v>
      </c>
      <c r="F33" s="10">
        <f>rénumération!F33/'heures travaillées'!F33*1000</f>
        <v>17.943449216952541</v>
      </c>
      <c r="G33" s="10">
        <f>rénumération!G33/'heures travaillées'!G33*1000</f>
        <v>19.906499679472148</v>
      </c>
      <c r="H33" s="10">
        <f>rénumération!H33/'heures travaillées'!H33*1000</f>
        <v>19.067681540622115</v>
      </c>
      <c r="I33" s="10">
        <f>rénumération!I33/'heures travaillées'!I33*1000</f>
        <v>20.304236863783942</v>
      </c>
      <c r="J33" s="10">
        <f>rénumération!J33/'heures travaillées'!J33*1000</f>
        <v>21.027525105362287</v>
      </c>
      <c r="K33" s="10">
        <f>rénumération!K33/'heures travaillées'!K33*1000</f>
        <v>21.614345948345029</v>
      </c>
      <c r="L33" s="10">
        <f>rénumération!L33/'heures travaillées'!L33*1000</f>
        <v>21.899810140913761</v>
      </c>
      <c r="M33" s="10">
        <f>rénumération!M33/'heures travaillées'!M33*1000</f>
        <v>22.647069168674488</v>
      </c>
      <c r="N33" s="10">
        <f>rénumération!N33/'heures travaillées'!N33*1000</f>
        <v>24.100607626763512</v>
      </c>
      <c r="O33" s="10">
        <f>rénumération!O33/'heures travaillées'!O33*1000</f>
        <v>23.961698019672816</v>
      </c>
      <c r="P33" s="10">
        <f>rénumération!P33/'heures travaillées'!P33*1000</f>
        <v>22.788440610221809</v>
      </c>
      <c r="Q33" s="10">
        <f>rénumération!Q33/'heures travaillées'!Q33*1000</f>
        <v>24.949485099079418</v>
      </c>
      <c r="R33" s="10">
        <f>rénumération!R33/'heures travaillées'!R33*1000</f>
        <v>27.221275536579295</v>
      </c>
      <c r="S33" s="10">
        <f>rénumération!S33/'heures travaillées'!S33*1000</f>
        <v>29.767054244223765</v>
      </c>
      <c r="T33" s="10">
        <f>rénumération!T33/'heures travaillées'!T33*1000</f>
        <v>30.545506658886875</v>
      </c>
      <c r="U33" s="10">
        <f>rénumération!U33/'heures travaillées'!U33*1000</f>
        <v>29.955300061332473</v>
      </c>
      <c r="V33" s="10">
        <f>rénumération!V33/'heures travaillées'!V33*1000</f>
        <v>29.963911525029108</v>
      </c>
      <c r="W33" s="10">
        <f>rénumération!W33/'heures travaillées'!W33*1000</f>
        <v>30.255913226773441</v>
      </c>
      <c r="X33" s="10">
        <f>rénumération!X33/'heures travaillées'!X33*1000</f>
        <v>30.166343735828832</v>
      </c>
      <c r="Y33" s="10">
        <f>rénumération!Y33/'heures travaillées'!Y33*1000</f>
        <v>30.113623345379562</v>
      </c>
      <c r="Z33" s="10">
        <f>rénumération!Z33/'heures travaillées'!Z33*1000</f>
        <v>29.926037357402535</v>
      </c>
      <c r="AA33" s="10">
        <f>rénumération!AA33/'heures travaillées'!AA33*1000</f>
        <v>31.822428871914095</v>
      </c>
      <c r="AB33" s="10">
        <f>rénumération!AB33/'heures travaillées'!AB33*1000</f>
        <v>33.382710846546914</v>
      </c>
      <c r="AC33" s="10">
        <f>rénumération!AC33/'heures travaillées'!AC33*1000</f>
        <v>33.058411680239814</v>
      </c>
      <c r="AD33" s="29">
        <f t="shared" si="0"/>
        <v>124.16987430327913</v>
      </c>
      <c r="AE33" s="9" t="s">
        <v>96</v>
      </c>
    </row>
    <row r="34" spans="1:31" ht="15" x14ac:dyDescent="0.25">
      <c r="A34" s="7" t="s">
        <v>60</v>
      </c>
      <c r="B34" s="10">
        <f>rénumération!B34/'heures travaillées'!B34*1000</f>
        <v>12.738530944353769</v>
      </c>
      <c r="C34" s="10">
        <f>rénumération!C34/'heures travaillées'!C34*1000</f>
        <v>13.32644405247307</v>
      </c>
      <c r="D34" s="10">
        <f>rénumération!D34/'heures travaillées'!D34*1000</f>
        <v>17.234001220668574</v>
      </c>
      <c r="E34" s="10">
        <f>rénumération!E34/'heures travaillées'!E34*1000</f>
        <v>17.726625009713402</v>
      </c>
      <c r="F34" s="10">
        <f>rénumération!F34/'heures travaillées'!F34*1000</f>
        <v>19.703373798445305</v>
      </c>
      <c r="G34" s="10">
        <f>rénumération!G34/'heures travaillées'!G34*1000</f>
        <v>22.799591845743496</v>
      </c>
      <c r="H34" s="10">
        <f>rénumération!H34/'heures travaillées'!H34*1000</f>
        <v>23.413421177839851</v>
      </c>
      <c r="I34" s="10">
        <f>rénumération!I34/'heures travaillées'!I34*1000</f>
        <v>24.242762255029596</v>
      </c>
      <c r="J34" s="10">
        <f>rénumération!J34/'heures travaillées'!J34*1000</f>
        <v>23.512422186080421</v>
      </c>
      <c r="K34" s="10">
        <f>rénumération!K34/'heures travaillées'!K34*1000</f>
        <v>24.834716532987343</v>
      </c>
      <c r="L34" s="10">
        <f>rénumération!L34/'heures travaillées'!L34*1000</f>
        <v>25.658423714136898</v>
      </c>
      <c r="M34" s="10">
        <f>rénumération!M34/'heures travaillées'!M34*1000</f>
        <v>27.048306419152567</v>
      </c>
      <c r="N34" s="10">
        <f>rénumération!N34/'heures travaillées'!N34*1000</f>
        <v>27.937995053199916</v>
      </c>
      <c r="O34" s="10">
        <f>rénumération!O34/'heures travaillées'!O34*1000</f>
        <v>25.722611064806852</v>
      </c>
      <c r="P34" s="10">
        <f>rénumération!P34/'heures travaillées'!P34*1000</f>
        <v>23.074839600179828</v>
      </c>
      <c r="Q34" s="10">
        <f>rénumération!Q34/'heures travaillées'!Q34*1000</f>
        <v>25.024075467530047</v>
      </c>
      <c r="R34" s="10">
        <f>rénumération!R34/'heures travaillées'!R34*1000</f>
        <v>25.297811498922954</v>
      </c>
      <c r="S34" s="10">
        <f>rénumération!S34/'heures travaillées'!S34*1000</f>
        <v>27.184702614007442</v>
      </c>
      <c r="T34" s="10">
        <f>rénumération!T34/'heures travaillées'!T34*1000</f>
        <v>27.47340032471546</v>
      </c>
      <c r="U34" s="10">
        <f>rénumération!U34/'heures travaillées'!U34*1000</f>
        <v>29.184884539984559</v>
      </c>
      <c r="V34" s="10">
        <f>rénumération!V34/'heures travaillées'!V34*1000</f>
        <v>32.363702161848806</v>
      </c>
      <c r="W34" s="10">
        <f>rénumération!W34/'heures travaillées'!W34*1000</f>
        <v>29.128700166024167</v>
      </c>
      <c r="X34" s="10">
        <f>rénumération!X34/'heures travaillées'!X34*1000</f>
        <v>27.974058715423396</v>
      </c>
      <c r="Y34" s="10">
        <f>rénumération!Y34/'heures travaillées'!Y34*1000</f>
        <v>28.593845822742228</v>
      </c>
      <c r="Z34" s="10">
        <f>rénumération!Z34/'heures travaillées'!Z34*1000</f>
        <v>30.300938641202116</v>
      </c>
      <c r="AA34" s="10" t="e">
        <f>rénumération!AA34/'heures travaillées'!AA34*1000</f>
        <v>#VALUE!</v>
      </c>
      <c r="AB34" s="10" t="e">
        <f>rénumération!AB34/'heures travaillées'!AB34*1000</f>
        <v>#VALUE!</v>
      </c>
      <c r="AC34" s="10" t="e">
        <f>rénumération!AC34/'heures travaillées'!AC34*1000</f>
        <v>#VALUE!</v>
      </c>
      <c r="AD34" s="29" t="e">
        <f t="shared" si="0"/>
        <v>#VALUE!</v>
      </c>
      <c r="AE34" s="10" t="s">
        <v>96</v>
      </c>
    </row>
    <row r="36" spans="1:31" ht="15" x14ac:dyDescent="0.25">
      <c r="A36" s="1" t="s">
        <v>98</v>
      </c>
    </row>
    <row r="37" spans="1:31" ht="15" x14ac:dyDescent="0.25">
      <c r="A37" s="1" t="s">
        <v>97</v>
      </c>
      <c r="B37" s="3" t="s">
        <v>99</v>
      </c>
    </row>
    <row r="38" spans="1:31" ht="15" x14ac:dyDescent="0.25">
      <c r="A38" s="1" t="s">
        <v>107</v>
      </c>
    </row>
    <row r="39" spans="1:31" ht="15" x14ac:dyDescent="0.25">
      <c r="A39" s="1" t="s">
        <v>105</v>
      </c>
      <c r="B39" s="3" t="s">
        <v>108</v>
      </c>
    </row>
    <row r="40" spans="1:31" ht="15" x14ac:dyDescent="0.25">
      <c r="A40" s="1" t="s">
        <v>109</v>
      </c>
      <c r="B40" s="3" t="s">
        <v>110</v>
      </c>
    </row>
    <row r="41" spans="1:31" ht="15" x14ac:dyDescent="0.25">
      <c r="A41" s="1" t="s">
        <v>106</v>
      </c>
      <c r="B41" s="3" t="s">
        <v>111</v>
      </c>
    </row>
    <row r="42" spans="1:31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42"/>
  <sheetViews>
    <sheetView topLeftCell="A4" workbookViewId="0">
      <selection activeCell="B27" sqref="B27"/>
    </sheetView>
  </sheetViews>
  <sheetFormatPr baseColWidth="10" defaultColWidth="8.85546875" defaultRowHeight="11.45" customHeight="1" x14ac:dyDescent="0.25"/>
  <cols>
    <col min="1" max="1" width="29.85546875" style="22" customWidth="1"/>
    <col min="2" max="7" width="10" style="22" customWidth="1"/>
    <col min="8" max="8" width="10.28515625" style="22" customWidth="1"/>
    <col min="9" max="29" width="10" style="22" customWidth="1"/>
    <col min="30" max="30" width="10" style="27" customWidth="1"/>
    <col min="31" max="31" width="5" style="22" customWidth="1"/>
    <col min="32" max="16384" width="8.85546875" style="22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23" t="s">
        <v>62</v>
      </c>
      <c r="C10" s="23" t="s">
        <v>63</v>
      </c>
      <c r="D10" s="23" t="s">
        <v>64</v>
      </c>
      <c r="E10" s="23" t="s">
        <v>65</v>
      </c>
      <c r="F10" s="23" t="s">
        <v>66</v>
      </c>
      <c r="G10" s="23" t="s">
        <v>67</v>
      </c>
      <c r="H10" s="23" t="s">
        <v>68</v>
      </c>
      <c r="I10" s="23" t="s">
        <v>69</v>
      </c>
      <c r="J10" s="23" t="s">
        <v>70</v>
      </c>
      <c r="K10" s="23" t="s">
        <v>71</v>
      </c>
      <c r="L10" s="23" t="s">
        <v>72</v>
      </c>
      <c r="M10" s="23" t="s">
        <v>73</v>
      </c>
      <c r="N10" s="23" t="s">
        <v>74</v>
      </c>
      <c r="O10" s="23" t="s">
        <v>75</v>
      </c>
      <c r="P10" s="23" t="s">
        <v>76</v>
      </c>
      <c r="Q10" s="23" t="s">
        <v>77</v>
      </c>
      <c r="R10" s="23" t="s">
        <v>78</v>
      </c>
      <c r="S10" s="23" t="s">
        <v>79</v>
      </c>
      <c r="T10" s="23" t="s">
        <v>80</v>
      </c>
      <c r="U10" s="23" t="s">
        <v>81</v>
      </c>
      <c r="V10" s="23" t="s">
        <v>82</v>
      </c>
      <c r="W10" s="23" t="s">
        <v>83</v>
      </c>
      <c r="X10" s="23" t="s">
        <v>84</v>
      </c>
      <c r="Y10" s="23" t="s">
        <v>85</v>
      </c>
      <c r="Z10" s="23" t="s">
        <v>86</v>
      </c>
      <c r="AA10" s="23" t="s">
        <v>87</v>
      </c>
      <c r="AB10" s="23" t="s">
        <v>88</v>
      </c>
      <c r="AC10" s="23" t="s">
        <v>89</v>
      </c>
      <c r="AD10" s="73" t="s">
        <v>115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28" t="s">
        <v>96</v>
      </c>
      <c r="AE11" s="8" t="s">
        <v>96</v>
      </c>
    </row>
    <row r="12" spans="1:31" ht="15" x14ac:dyDescent="0.25">
      <c r="A12" s="7" t="s">
        <v>37</v>
      </c>
      <c r="B12" s="10">
        <f>('cout salarial'!B12/'cout salarial'!$B12)/'indice productivité'!B12*10000</f>
        <v>100</v>
      </c>
      <c r="C12" s="10">
        <f>('cout salarial'!C12/'cout salarial'!$B12)/'indice productivité'!C12*10000</f>
        <v>102.81728795427092</v>
      </c>
      <c r="D12" s="10">
        <f>('cout salarial'!D12/'cout salarial'!$B12)/'indice productivité'!D12*10000</f>
        <v>99.814598358839405</v>
      </c>
      <c r="E12" s="10">
        <f>('cout salarial'!E12/'cout salarial'!$B12)/'indice productivité'!E12*10000</f>
        <v>99.583881677683834</v>
      </c>
      <c r="F12" s="10">
        <f>('cout salarial'!F12/'cout salarial'!$B12)/'indice productivité'!F12*10000</f>
        <v>99.902984953855068</v>
      </c>
      <c r="G12" s="10">
        <f>('cout salarial'!G12/'cout salarial'!$B12)/'indice productivité'!G12*10000</f>
        <v>98.529802246123509</v>
      </c>
      <c r="H12" s="10">
        <f>('cout salarial'!H12/'cout salarial'!$B12)/'indice productivité'!H12*10000</f>
        <v>99.876422805992547</v>
      </c>
      <c r="I12" s="10">
        <f>('cout salarial'!I12/'cout salarial'!$B12)/'indice productivité'!I12*10000</f>
        <v>100.69607222442949</v>
      </c>
      <c r="J12" s="10">
        <f>('cout salarial'!J12/'cout salarial'!$B12)/'indice productivité'!J12*10000</f>
        <v>100.0965569474847</v>
      </c>
      <c r="K12" s="10">
        <f>('cout salarial'!K12/'cout salarial'!$B12)/'indice productivité'!K12*10000</f>
        <v>98.407561291267413</v>
      </c>
      <c r="L12" s="10">
        <f>('cout salarial'!L12/'cout salarial'!$B12)/'indice productivité'!L12*10000</f>
        <v>98.102054979449562</v>
      </c>
      <c r="M12" s="10">
        <f>('cout salarial'!M12/'cout salarial'!$B12)/'indice productivité'!M12*10000</f>
        <v>95.663799519597092</v>
      </c>
      <c r="N12" s="10">
        <f>('cout salarial'!N12/'cout salarial'!$B12)/'indice productivité'!N12*10000</f>
        <v>96.11660872871677</v>
      </c>
      <c r="O12" s="10">
        <f>('cout salarial'!O12/'cout salarial'!$B12)/'indice productivité'!O12*10000</f>
        <v>102.03167387320958</v>
      </c>
      <c r="P12" s="10">
        <f>('cout salarial'!P12/'cout salarial'!$B12)/'indice productivité'!P12*10000</f>
        <v>109.38291639419555</v>
      </c>
      <c r="Q12" s="10">
        <f>('cout salarial'!Q12/'cout salarial'!$B12)/'indice productivité'!Q12*10000</f>
        <v>101.22403008961317</v>
      </c>
      <c r="R12" s="10">
        <f>('cout salarial'!R12/'cout salarial'!$B12)/'indice productivité'!R12*10000</f>
        <v>99.813370737927258</v>
      </c>
      <c r="S12" s="10">
        <f>('cout salarial'!S12/'cout salarial'!$B12)/'indice productivité'!S12*10000</f>
        <v>103.50570662834929</v>
      </c>
      <c r="T12" s="10">
        <f>('cout salarial'!T12/'cout salarial'!$B12)/'indice productivité'!T12*10000</f>
        <v>105.51696083556605</v>
      </c>
      <c r="U12" s="10">
        <f>('cout salarial'!U12/'cout salarial'!$B12)/'indice productivité'!U12*10000</f>
        <v>103.98152869399829</v>
      </c>
      <c r="V12" s="10">
        <f>('cout salarial'!V12/'cout salarial'!$B12)/'indice productivité'!V12*10000</f>
        <v>102.17557888811781</v>
      </c>
      <c r="W12" s="10">
        <f>('cout salarial'!W12/'cout salarial'!$B12)/'indice productivité'!W12*10000</f>
        <v>102.29232300562309</v>
      </c>
      <c r="X12" s="10">
        <f>('cout salarial'!X12/'cout salarial'!$B12)/'indice productivité'!X12*10000</f>
        <v>102.09111641521694</v>
      </c>
      <c r="Y12" s="10">
        <f>('cout salarial'!Y12/'cout salarial'!$B12)/'indice productivité'!Y12*10000</f>
        <v>103.77776986524135</v>
      </c>
      <c r="Z12" s="10">
        <f>('cout salarial'!Z12/'cout salarial'!$B12)/'indice productivité'!Z12*10000</f>
        <v>106.22834906379832</v>
      </c>
      <c r="AA12" s="10">
        <f>('cout salarial'!AA12/'cout salarial'!$B12)/'indice productivité'!AA12*10000</f>
        <v>109.26444722701837</v>
      </c>
      <c r="AB12" s="10">
        <f>('cout salarial'!AB12/'cout salarial'!$B12)/'indice productivité'!AB12*10000</f>
        <v>104.25571362525542</v>
      </c>
      <c r="AC12" s="10">
        <f>('cout salarial'!AC12/'cout salarial'!$B12)/'indice productivité'!AC12*10000</f>
        <v>106.22203258139253</v>
      </c>
      <c r="AD12" s="10" t="e">
        <f>('cout salarial'!AD12/'cout salarial'!$B12)/'indice des volume'!AD12</f>
        <v>#VALUE!</v>
      </c>
      <c r="AE12" s="10" t="s">
        <v>96</v>
      </c>
    </row>
    <row r="13" spans="1:31" ht="15" x14ac:dyDescent="0.25">
      <c r="A13" s="7" t="s">
        <v>38</v>
      </c>
      <c r="B13" s="10">
        <f>('cout salarial'!B13/'cout salarial'!$B13)/'indice productivité'!B13*10000</f>
        <v>100</v>
      </c>
      <c r="C13" s="10">
        <f>('cout salarial'!C13/'cout salarial'!$B13)/'indice productivité'!C13*10000</f>
        <v>103.17855607041588</v>
      </c>
      <c r="D13" s="10">
        <f>('cout salarial'!D13/'cout salarial'!$B13)/'indice productivité'!D13*10000</f>
        <v>103.72465383046334</v>
      </c>
      <c r="E13" s="10">
        <f>('cout salarial'!E13/'cout salarial'!$B13)/'indice productivité'!E13*10000</f>
        <v>104.04412635799744</v>
      </c>
      <c r="F13" s="10">
        <f>('cout salarial'!F13/'cout salarial'!$B13)/'indice productivité'!F13*10000</f>
        <v>105.2134981149047</v>
      </c>
      <c r="G13" s="10">
        <f>('cout salarial'!G13/'cout salarial'!$B13)/'indice productivité'!G13*10000</f>
        <v>105.44571433936592</v>
      </c>
      <c r="H13" s="10">
        <f>('cout salarial'!H13/'cout salarial'!$B13)/'indice productivité'!H13*10000</f>
        <v>106.47621532369183</v>
      </c>
      <c r="I13" s="10">
        <f>('cout salarial'!I13/'cout salarial'!$B13)/'indice productivité'!I13*10000</f>
        <v>107.18842326447633</v>
      </c>
      <c r="J13" s="10">
        <f>('cout salarial'!J13/'cout salarial'!$B13)/'indice productivité'!J13*10000</f>
        <v>105.16973916963737</v>
      </c>
      <c r="K13" s="10">
        <f>('cout salarial'!K13/'cout salarial'!$B13)/'indice productivité'!K13*10000</f>
        <v>103.4883765234422</v>
      </c>
      <c r="L13" s="10">
        <f>('cout salarial'!L13/'cout salarial'!$B13)/'indice productivité'!L13*10000</f>
        <v>103.13291232471808</v>
      </c>
      <c r="M13" s="10">
        <f>('cout salarial'!M13/'cout salarial'!$B13)/'indice productivité'!M13*10000</f>
        <v>100.85849378365751</v>
      </c>
      <c r="N13" s="10">
        <f>('cout salarial'!N13/'cout salarial'!$B13)/'indice productivité'!N13*10000</f>
        <v>101.3007235117841</v>
      </c>
      <c r="O13" s="10">
        <f>('cout salarial'!O13/'cout salarial'!$B13)/'indice productivité'!O13*10000</f>
        <v>105.42861230477394</v>
      </c>
      <c r="P13" s="10">
        <f>('cout salarial'!P13/'cout salarial'!$B13)/'indice productivité'!P13*10000</f>
        <v>111.15619447994368</v>
      </c>
      <c r="Q13" s="10">
        <f>('cout salarial'!Q13/'cout salarial'!$B13)/'indice productivité'!Q13*10000</f>
        <v>103.94740472201755</v>
      </c>
      <c r="R13" s="10">
        <f>('cout salarial'!R13/'cout salarial'!$B13)/'indice productivité'!R13*10000</f>
        <v>102.51428264357158</v>
      </c>
      <c r="S13" s="10">
        <f>('cout salarial'!S13/'cout salarial'!$B13)/'indice productivité'!S13*10000</f>
        <v>107.00158765421247</v>
      </c>
      <c r="T13" s="10">
        <f>('cout salarial'!T13/'cout salarial'!$B13)/'indice productivité'!T13*10000</f>
        <v>109.20778780196275</v>
      </c>
      <c r="U13" s="10">
        <f>('cout salarial'!U13/'cout salarial'!$B13)/'indice productivité'!U13*10000</f>
        <v>108.21128473363244</v>
      </c>
      <c r="V13" s="10">
        <f>('cout salarial'!V13/'cout salarial'!$B13)/'indice productivité'!V13*10000</f>
        <v>107.96968470607088</v>
      </c>
      <c r="W13" s="10">
        <f>('cout salarial'!W13/'cout salarial'!$B13)/'indice productivité'!W13*10000</f>
        <v>106.63563395937311</v>
      </c>
      <c r="X13" s="10">
        <f>('cout salarial'!X13/'cout salarial'!$B13)/'indice productivité'!X13*10000</f>
        <v>105.74867039246267</v>
      </c>
      <c r="Y13" s="10">
        <f>('cout salarial'!Y13/'cout salarial'!$B13)/'indice productivité'!Y13*10000</f>
        <v>107.49079090966544</v>
      </c>
      <c r="Z13" s="10">
        <f>('cout salarial'!Z13/'cout salarial'!$B13)/'indice productivité'!Z13*10000</f>
        <v>110.55087386199214</v>
      </c>
      <c r="AA13" s="10" t="e">
        <f>('cout salarial'!AA13/'cout salarial'!$B13)/'indice productivité'!AA13*10000</f>
        <v>#VALUE!</v>
      </c>
      <c r="AB13" s="10" t="e">
        <f>('cout salarial'!AB13/'cout salarial'!$B13)/'indice productivité'!AB13*10000</f>
        <v>#VALUE!</v>
      </c>
      <c r="AC13" s="10" t="e">
        <f>('cout salarial'!AC13/'cout salarial'!$B13)/'indice productivité'!AC13*10000</f>
        <v>#VALUE!</v>
      </c>
      <c r="AD13" s="10" t="e">
        <f>('cout salarial'!AD13/'cout salarial'!$B13)/'indice des volume'!AD13</f>
        <v>#VALUE!</v>
      </c>
      <c r="AE13" s="9" t="s">
        <v>96</v>
      </c>
    </row>
    <row r="14" spans="1:31" ht="15" x14ac:dyDescent="0.25">
      <c r="A14" s="7" t="s">
        <v>39</v>
      </c>
      <c r="B14" s="10">
        <f>('cout salarial'!B14/'cout salarial'!$B14)/'indice productivité'!B14*10000</f>
        <v>100</v>
      </c>
      <c r="C14" s="10">
        <f>('cout salarial'!C14/'cout salarial'!$B14)/'indice productivité'!C14*10000</f>
        <v>102.2310897729749</v>
      </c>
      <c r="D14" s="10">
        <f>('cout salarial'!D14/'cout salarial'!$B14)/'indice productivité'!D14*10000</f>
        <v>98.999581903379536</v>
      </c>
      <c r="E14" s="10">
        <f>('cout salarial'!E14/'cout salarial'!$B14)/'indice productivité'!E14*10000</f>
        <v>98.514974808626235</v>
      </c>
      <c r="F14" s="10">
        <f>('cout salarial'!F14/'cout salarial'!$B14)/'indice productivité'!F14*10000</f>
        <v>99.419558830091788</v>
      </c>
      <c r="G14" s="10">
        <f>('cout salarial'!G14/'cout salarial'!$B14)/'indice productivité'!G14*10000</f>
        <v>97.621454197579851</v>
      </c>
      <c r="H14" s="10">
        <f>('cout salarial'!H14/'cout salarial'!$B14)/'indice productivité'!H14*10000</f>
        <v>98.565757777109141</v>
      </c>
      <c r="I14" s="10">
        <f>('cout salarial'!I14/'cout salarial'!$B14)/'indice productivité'!I14*10000</f>
        <v>99.675620458713738</v>
      </c>
      <c r="J14" s="10">
        <f>('cout salarial'!J14/'cout salarial'!$B14)/'indice productivité'!J14*10000</f>
        <v>99.77216720973766</v>
      </c>
      <c r="K14" s="10">
        <f>('cout salarial'!K14/'cout salarial'!$B14)/'indice productivité'!K14*10000</f>
        <v>98.221170177268775</v>
      </c>
      <c r="L14" s="10">
        <f>('cout salarial'!L14/'cout salarial'!$B14)/'indice productivité'!L14*10000</f>
        <v>97.405124393698202</v>
      </c>
      <c r="M14" s="10">
        <f>('cout salarial'!M14/'cout salarial'!$B14)/'indice productivité'!M14*10000</f>
        <v>95.216289843243104</v>
      </c>
      <c r="N14" s="10">
        <f>('cout salarial'!N14/'cout salarial'!$B14)/'indice productivité'!N14*10000</f>
        <v>95.069272854611526</v>
      </c>
      <c r="O14" s="10">
        <f>('cout salarial'!O14/'cout salarial'!$B14)/'indice productivité'!O14*10000</f>
        <v>100.85686587763853</v>
      </c>
      <c r="P14" s="10">
        <f>('cout salarial'!P14/'cout salarial'!$B14)/'indice productivité'!P14*10000</f>
        <v>110.87476177724984</v>
      </c>
      <c r="Q14" s="10">
        <f>('cout salarial'!Q14/'cout salarial'!$B14)/'indice productivité'!Q14*10000</f>
        <v>102.02067953975072</v>
      </c>
      <c r="R14" s="10">
        <f>('cout salarial'!R14/'cout salarial'!$B14)/'indice productivité'!R14*10000</f>
        <v>100.52655533695733</v>
      </c>
      <c r="S14" s="10">
        <f>('cout salarial'!S14/'cout salarial'!$B14)/'indice productivité'!S14*10000</f>
        <v>103.98941893157638</v>
      </c>
      <c r="T14" s="10">
        <f>('cout salarial'!T14/'cout salarial'!$B14)/'indice productivité'!T14*10000</f>
        <v>105.90455245195464</v>
      </c>
      <c r="U14" s="10">
        <f>('cout salarial'!U14/'cout salarial'!$B14)/'indice productivité'!U14*10000</f>
        <v>104.63763067232902</v>
      </c>
      <c r="V14" s="10">
        <f>('cout salarial'!V14/'cout salarial'!$B14)/'indice productivité'!V14*10000</f>
        <v>102.82963739827684</v>
      </c>
      <c r="W14" s="10">
        <f>('cout salarial'!W14/'cout salarial'!$B14)/'indice productivité'!W14*10000</f>
        <v>102.66123167941707</v>
      </c>
      <c r="X14" s="10">
        <f>('cout salarial'!X14/'cout salarial'!$B14)/'indice productivité'!X14*10000</f>
        <v>101.9621649804364</v>
      </c>
      <c r="Y14" s="10">
        <f>('cout salarial'!Y14/'cout salarial'!$B14)/'indice productivité'!Y14*10000</f>
        <v>103.74869430582031</v>
      </c>
      <c r="Z14" s="10">
        <f>('cout salarial'!Z14/'cout salarial'!$B14)/'indice productivité'!Z14*10000</f>
        <v>106.21814519090732</v>
      </c>
      <c r="AA14" s="10">
        <f>('cout salarial'!AA14/'cout salarial'!$B14)/'indice productivité'!AA14*10000</f>
        <v>108.96712599986679</v>
      </c>
      <c r="AB14" s="10">
        <f>('cout salarial'!AB14/'cout salarial'!$B14)/'indice productivité'!AB14*10000</f>
        <v>103.02577228339963</v>
      </c>
      <c r="AC14" s="10">
        <f>('cout salarial'!AC14/'cout salarial'!$B14)/'indice productivité'!AC14*10000</f>
        <v>105.40444120089141</v>
      </c>
      <c r="AD14" s="10" t="e">
        <f>('cout salarial'!AD14/'cout salarial'!$B14)/'indice des volume'!AD14</f>
        <v>#VALUE!</v>
      </c>
      <c r="AE14" s="10" t="s">
        <v>96</v>
      </c>
    </row>
    <row r="15" spans="1:31" ht="15" x14ac:dyDescent="0.25">
      <c r="A15" s="7" t="s">
        <v>40</v>
      </c>
      <c r="B15" s="10">
        <f>('cout salarial'!B15/'cout salarial'!$B15)/'indice productivité'!B15*10000</f>
        <v>100</v>
      </c>
      <c r="C15" s="10">
        <f>('cout salarial'!C15/'cout salarial'!$B15)/'indice productivité'!C15*10000</f>
        <v>96.210710506252624</v>
      </c>
      <c r="D15" s="10">
        <f>('cout salarial'!D15/'cout salarial'!$B15)/'indice productivité'!D15*10000</f>
        <v>89.720856170357052</v>
      </c>
      <c r="E15" s="10">
        <f>('cout salarial'!E15/'cout salarial'!$B15)/'indice productivité'!E15*10000</f>
        <v>88.529589606471717</v>
      </c>
      <c r="F15" s="10">
        <f>('cout salarial'!F15/'cout salarial'!$B15)/'indice productivité'!F15*10000</f>
        <v>90.642370663384654</v>
      </c>
      <c r="G15" s="10">
        <f>('cout salarial'!G15/'cout salarial'!$B15)/'indice productivité'!G15*10000</f>
        <v>87.923516892361533</v>
      </c>
      <c r="H15" s="10">
        <f>('cout salarial'!H15/'cout salarial'!$B15)/'indice productivité'!H15*10000</f>
        <v>91.067200456278698</v>
      </c>
      <c r="I15" s="10">
        <f>('cout salarial'!I15/'cout salarial'!$B15)/'indice productivité'!I15*10000</f>
        <v>91.227069564917898</v>
      </c>
      <c r="J15" s="10">
        <f>('cout salarial'!J15/'cout salarial'!$B15)/'indice productivité'!J15*10000</f>
        <v>90.683519589782435</v>
      </c>
      <c r="K15" s="10">
        <f>('cout salarial'!K15/'cout salarial'!$B15)/'indice productivité'!K15*10000</f>
        <v>87.47777433777577</v>
      </c>
      <c r="L15" s="10">
        <f>('cout salarial'!L15/'cout salarial'!$B15)/'indice productivité'!L15*10000</f>
        <v>85.451201358926184</v>
      </c>
      <c r="M15" s="10">
        <f>('cout salarial'!M15/'cout salarial'!$B15)/'indice productivité'!M15*10000</f>
        <v>89.846190746424881</v>
      </c>
      <c r="N15" s="10">
        <f>('cout salarial'!N15/'cout salarial'!$B15)/'indice productivité'!N15*10000</f>
        <v>87.945309617046576</v>
      </c>
      <c r="O15" s="10">
        <f>('cout salarial'!O15/'cout salarial'!$B15)/'indice productivité'!O15*10000</f>
        <v>92.932881486575184</v>
      </c>
      <c r="P15" s="10">
        <f>('cout salarial'!P15/'cout salarial'!$B15)/'indice productivité'!P15*10000</f>
        <v>94.988496803523773</v>
      </c>
      <c r="Q15" s="10">
        <f>('cout salarial'!Q15/'cout salarial'!$B15)/'indice productivité'!Q15*10000</f>
        <v>89.53644248194972</v>
      </c>
      <c r="R15" s="10">
        <f>('cout salarial'!R15/'cout salarial'!$B15)/'indice productivité'!R15*10000</f>
        <v>92.99293239333754</v>
      </c>
      <c r="S15" s="10">
        <f>('cout salarial'!S15/'cout salarial'!$B15)/'indice productivité'!S15*10000</f>
        <v>96.604552458125156</v>
      </c>
      <c r="T15" s="10">
        <f>('cout salarial'!T15/'cout salarial'!$B15)/'indice productivité'!T15*10000</f>
        <v>96.432994940221249</v>
      </c>
      <c r="U15" s="10">
        <f>('cout salarial'!U15/'cout salarial'!$B15)/'indice productivité'!U15*10000</f>
        <v>93.504770863199553</v>
      </c>
      <c r="V15" s="10">
        <f>('cout salarial'!V15/'cout salarial'!$B15)/'indice productivité'!V15*10000</f>
        <v>89.090343327163097</v>
      </c>
      <c r="W15" s="10">
        <f>('cout salarial'!W15/'cout salarial'!$B15)/'indice productivité'!W15*10000</f>
        <v>90.831956498938197</v>
      </c>
      <c r="X15" s="10">
        <f>('cout salarial'!X15/'cout salarial'!$B15)/'indice productivité'!X15*10000</f>
        <v>92.831883204091255</v>
      </c>
      <c r="Y15" s="10">
        <f>('cout salarial'!Y15/'cout salarial'!$B15)/'indice productivité'!Y15*10000</f>
        <v>94.347378844736809</v>
      </c>
      <c r="Z15" s="10">
        <f>('cout salarial'!Z15/'cout salarial'!$B15)/'indice productivité'!Z15*10000</f>
        <v>93.61378748891579</v>
      </c>
      <c r="AA15" s="10">
        <f>('cout salarial'!AA15/'cout salarial'!$B15)/'indice productivité'!AA15*10000</f>
        <v>94.11768655426016</v>
      </c>
      <c r="AB15" s="10">
        <f>('cout salarial'!AB15/'cout salarial'!$B15)/'indice productivité'!AB15*10000</f>
        <v>96.133139651091383</v>
      </c>
      <c r="AC15" s="10">
        <f>('cout salarial'!AC15/'cout salarial'!$B15)/'indice productivité'!AC15*10000</f>
        <v>98.680644834451911</v>
      </c>
      <c r="AD15" s="10" t="e">
        <f>('cout salarial'!AD15/'cout salarial'!$B15)/'indice des volume'!AD15</f>
        <v>#VALUE!</v>
      </c>
      <c r="AE15" s="9" t="s">
        <v>96</v>
      </c>
    </row>
    <row r="16" spans="1:31" ht="15" x14ac:dyDescent="0.25">
      <c r="A16" s="7" t="s">
        <v>41</v>
      </c>
      <c r="B16" s="10">
        <f>('cout salarial'!B16/'cout salarial'!$B16)/'indice productivité'!B16*10000</f>
        <v>100</v>
      </c>
      <c r="C16" s="10">
        <f>('cout salarial'!C16/'cout salarial'!$B16)/'indice productivité'!C16*10000</f>
        <v>75.649022823605151</v>
      </c>
      <c r="D16" s="10">
        <f>('cout salarial'!D16/'cout salarial'!$B16)/'indice productivité'!D16*10000</f>
        <v>78.242010571886226</v>
      </c>
      <c r="E16" s="10">
        <f>('cout salarial'!E16/'cout salarial'!$B16)/'indice productivité'!E16*10000</f>
        <v>132.13119521612686</v>
      </c>
      <c r="F16" s="10">
        <f>('cout salarial'!F16/'cout salarial'!$B16)/'indice productivité'!F16*10000</f>
        <v>128.21463660944249</v>
      </c>
      <c r="G16" s="10">
        <f>('cout salarial'!G16/'cout salarial'!$B16)/'indice productivité'!G16*10000</f>
        <v>114.77520747443921</v>
      </c>
      <c r="H16" s="10">
        <f>('cout salarial'!H16/'cout salarial'!$B16)/'indice productivité'!H16*10000</f>
        <v>110.47210024693244</v>
      </c>
      <c r="I16" s="10">
        <f>('cout salarial'!I16/'cout salarial'!$B16)/'indice productivité'!I16*10000</f>
        <v>107.72204691475119</v>
      </c>
      <c r="J16" s="10">
        <f>('cout salarial'!J16/'cout salarial'!$B16)/'indice productivité'!J16*10000</f>
        <v>100.40998841857628</v>
      </c>
      <c r="K16" s="10">
        <f>('cout salarial'!K16/'cout salarial'!$B16)/'indice productivité'!K16*10000</f>
        <v>100.59800058543223</v>
      </c>
      <c r="L16" s="10">
        <f>('cout salarial'!L16/'cout salarial'!$B16)/'indice productivité'!L16*10000</f>
        <v>106.90249511311178</v>
      </c>
      <c r="M16" s="10">
        <f>('cout salarial'!M16/'cout salarial'!$B16)/'indice productivité'!M16*10000</f>
        <v>108.57074266872033</v>
      </c>
      <c r="N16" s="10">
        <f>('cout salarial'!N16/'cout salarial'!$B16)/'indice productivité'!N16*10000</f>
        <v>107.01784495895023</v>
      </c>
      <c r="O16" s="10">
        <f>('cout salarial'!O16/'cout salarial'!$B16)/'indice productivité'!O16*10000</f>
        <v>117.05978349860875</v>
      </c>
      <c r="P16" s="10">
        <f>('cout salarial'!P16/'cout salarial'!$B16)/'indice productivité'!P16*10000</f>
        <v>118.15346882659813</v>
      </c>
      <c r="Q16" s="10">
        <f>('cout salarial'!Q16/'cout salarial'!$B16)/'indice productivité'!Q16*10000</f>
        <v>129.65022835035495</v>
      </c>
      <c r="R16" s="10">
        <f>('cout salarial'!R16/'cout salarial'!$B16)/'indice productivité'!R16*10000</f>
        <v>131.3259774796492</v>
      </c>
      <c r="S16" s="10">
        <f>('cout salarial'!S16/'cout salarial'!$B16)/'indice productivité'!S16*10000</f>
        <v>125.07771624722328</v>
      </c>
      <c r="T16" s="10">
        <f>('cout salarial'!T16/'cout salarial'!$B16)/'indice productivité'!T16*10000</f>
        <v>134.778245106111</v>
      </c>
      <c r="U16" s="10">
        <f>('cout salarial'!U16/'cout salarial'!$B16)/'indice productivité'!U16*10000</f>
        <v>142.93466293623058</v>
      </c>
      <c r="V16" s="10">
        <f>('cout salarial'!V16/'cout salarial'!$B16)/'indice productivité'!V16*10000</f>
        <v>147.63647477564183</v>
      </c>
      <c r="W16" s="10">
        <f>('cout salarial'!W16/'cout salarial'!$B16)/'indice productivité'!W16*10000</f>
        <v>155.06802295170021</v>
      </c>
      <c r="X16" s="10">
        <f>('cout salarial'!X16/'cout salarial'!$B16)/'indice productivité'!X16*10000</f>
        <v>170.87471443800774</v>
      </c>
      <c r="Y16" s="10">
        <f>('cout salarial'!Y16/'cout salarial'!$B16)/'indice productivité'!Y16*10000</f>
        <v>180.7037095621651</v>
      </c>
      <c r="Z16" s="10">
        <f>('cout salarial'!Z16/'cout salarial'!$B16)/'indice productivité'!Z16*10000</f>
        <v>192.63223386261998</v>
      </c>
      <c r="AA16" s="10">
        <f>('cout salarial'!AA16/'cout salarial'!$B16)/'indice productivité'!AA16*10000</f>
        <v>222.18624147600804</v>
      </c>
      <c r="AB16" s="10">
        <f>('cout salarial'!AB16/'cout salarial'!$B16)/'indice productivité'!AB16*10000</f>
        <v>238.26376570514392</v>
      </c>
      <c r="AC16" s="10">
        <f>('cout salarial'!AC16/'cout salarial'!$B16)/'indice productivité'!AC16*10000</f>
        <v>214.38797191797997</v>
      </c>
      <c r="AD16" s="10" t="e">
        <f>('cout salarial'!AD16/'cout salarial'!$B16)/'indice des volume'!AD16</f>
        <v>#VALUE!</v>
      </c>
      <c r="AE16" s="10" t="s">
        <v>96</v>
      </c>
    </row>
    <row r="17" spans="1:31" ht="15" x14ac:dyDescent="0.25">
      <c r="A17" s="7" t="s">
        <v>42</v>
      </c>
      <c r="B17" s="10">
        <f>('cout salarial'!B17/'cout salarial'!$B17)/'indice productivité'!B17*10000</f>
        <v>100</v>
      </c>
      <c r="C17" s="10">
        <f>('cout salarial'!C17/'cout salarial'!$B17)/'indice productivité'!C17*10000</f>
        <v>111.1440041250179</v>
      </c>
      <c r="D17" s="10">
        <f>('cout salarial'!D17/'cout salarial'!$B17)/'indice productivité'!D17*10000</f>
        <v>116.31751473217685</v>
      </c>
      <c r="E17" s="10">
        <f>('cout salarial'!E17/'cout salarial'!$B17)/'indice productivité'!E17*10000</f>
        <v>122.18703466884351</v>
      </c>
      <c r="F17" s="10">
        <f>('cout salarial'!F17/'cout salarial'!$B17)/'indice productivité'!F17*10000</f>
        <v>112.51296523401294</v>
      </c>
      <c r="G17" s="10">
        <f>('cout salarial'!G17/'cout salarial'!$B17)/'indice productivité'!G17*10000</f>
        <v>116.25138491568319</v>
      </c>
      <c r="H17" s="10">
        <f>('cout salarial'!H17/'cout salarial'!$B17)/'indice productivité'!H17*10000</f>
        <v>127.09630797515001</v>
      </c>
      <c r="I17" s="10">
        <f>('cout salarial'!I17/'cout salarial'!$B17)/'indice productivité'!I17*10000</f>
        <v>142.36998034714085</v>
      </c>
      <c r="J17" s="10">
        <f>('cout salarial'!J17/'cout salarial'!$B17)/'indice productivité'!J17*10000</f>
        <v>141.64550830959249</v>
      </c>
      <c r="K17" s="10">
        <f>('cout salarial'!K17/'cout salarial'!$B17)/'indice productivité'!K17*10000</f>
        <v>143.30126908607289</v>
      </c>
      <c r="L17" s="10">
        <f>('cout salarial'!L17/'cout salarial'!$B17)/'indice productivité'!L17*10000</f>
        <v>143.98981348440145</v>
      </c>
      <c r="M17" s="10">
        <f>('cout salarial'!M17/'cout salarial'!$B17)/'indice productivité'!M17*10000</f>
        <v>135.27317331742742</v>
      </c>
      <c r="N17" s="10">
        <f>('cout salarial'!N17/'cout salarial'!$B17)/'indice productivité'!N17*10000</f>
        <v>142.54180224394671</v>
      </c>
      <c r="O17" s="10">
        <f>('cout salarial'!O17/'cout salarial'!$B17)/'indice productivité'!O17*10000</f>
        <v>154.73559655456199</v>
      </c>
      <c r="P17" s="10">
        <f>('cout salarial'!P17/'cout salarial'!$B17)/'indice productivité'!P17*10000</f>
        <v>150.11379564329451</v>
      </c>
      <c r="Q17" s="10">
        <f>('cout salarial'!Q17/'cout salarial'!$B17)/'indice productivité'!Q17*10000</f>
        <v>142.28748526004978</v>
      </c>
      <c r="R17" s="10">
        <f>('cout salarial'!R17/'cout salarial'!$B17)/'indice productivité'!R17*10000</f>
        <v>141.32065295816815</v>
      </c>
      <c r="S17" s="10">
        <f>('cout salarial'!S17/'cout salarial'!$B17)/'indice productivité'!S17*10000</f>
        <v>147.7497500345313</v>
      </c>
      <c r="T17" s="10">
        <f>('cout salarial'!T17/'cout salarial'!$B17)/'indice productivité'!T17*10000</f>
        <v>145.77542192058158</v>
      </c>
      <c r="U17" s="10">
        <f>('cout salarial'!U17/'cout salarial'!$B17)/'indice productivité'!U17*10000</f>
        <v>139.36868681510816</v>
      </c>
      <c r="V17" s="10">
        <f>('cout salarial'!V17/'cout salarial'!$B17)/'indice productivité'!V17*10000</f>
        <v>140.27531738046633</v>
      </c>
      <c r="W17" s="10">
        <f>('cout salarial'!W17/'cout salarial'!$B17)/'indice productivité'!W17*10000</f>
        <v>144.96660255345202</v>
      </c>
      <c r="X17" s="10">
        <f>('cout salarial'!X17/'cout salarial'!$B17)/'indice productivité'!X17*10000</f>
        <v>150.01523962254481</v>
      </c>
      <c r="Y17" s="10">
        <f>('cout salarial'!Y17/'cout salarial'!$B17)/'indice productivité'!Y17*10000</f>
        <v>163.77681081876361</v>
      </c>
      <c r="Z17" s="10">
        <f>('cout salarial'!Z17/'cout salarial'!$B17)/'indice productivité'!Z17*10000</f>
        <v>165.27455095912114</v>
      </c>
      <c r="AA17" s="10">
        <f>('cout salarial'!AA17/'cout salarial'!$B17)/'indice productivité'!AA17*10000</f>
        <v>174.71425104617464</v>
      </c>
      <c r="AB17" s="10">
        <f>('cout salarial'!AB17/'cout salarial'!$B17)/'indice productivité'!AB17*10000</f>
        <v>181.31466866488751</v>
      </c>
      <c r="AC17" s="10">
        <f>('cout salarial'!AC17/'cout salarial'!$B17)/'indice productivité'!AC17*10000</f>
        <v>190.88986655053583</v>
      </c>
      <c r="AD17" s="10" t="e">
        <f>('cout salarial'!AD17/'cout salarial'!$B17)/'indice des volume'!AD17</f>
        <v>#VALUE!</v>
      </c>
      <c r="AE17" s="9" t="s">
        <v>96</v>
      </c>
    </row>
    <row r="18" spans="1:31" ht="15" x14ac:dyDescent="0.25">
      <c r="A18" s="7" t="s">
        <v>43</v>
      </c>
      <c r="B18" s="10">
        <f>('cout salarial'!B18/'cout salarial'!$B18)/'indice productivité'!B18*10000</f>
        <v>100</v>
      </c>
      <c r="C18" s="10">
        <f>('cout salarial'!C18/'cout salarial'!$B18)/'indice productivité'!C18*10000</f>
        <v>106.02913604874104</v>
      </c>
      <c r="D18" s="10">
        <f>('cout salarial'!D18/'cout salarial'!$B18)/'indice productivité'!D18*10000</f>
        <v>99.471422340454623</v>
      </c>
      <c r="E18" s="10">
        <f>('cout salarial'!E18/'cout salarial'!$B18)/'indice productivité'!E18*10000</f>
        <v>101.06837717659307</v>
      </c>
      <c r="F18" s="10">
        <f>('cout salarial'!F18/'cout salarial'!$B18)/'indice productivité'!F18*10000</f>
        <v>102.55394320329611</v>
      </c>
      <c r="G18" s="10">
        <f>('cout salarial'!G18/'cout salarial'!$B18)/'indice productivité'!G18*10000</f>
        <v>100.72263011664013</v>
      </c>
      <c r="H18" s="10">
        <f>('cout salarial'!H18/'cout salarial'!$B18)/'indice productivité'!H18*10000</f>
        <v>104.33822145335861</v>
      </c>
      <c r="I18" s="10">
        <f>('cout salarial'!I18/'cout salarial'!$B18)/'indice productivité'!I18*10000</f>
        <v>108.03010997730539</v>
      </c>
      <c r="J18" s="10">
        <f>('cout salarial'!J18/'cout salarial'!$B18)/'indice productivité'!J18*10000</f>
        <v>110.93671609819285</v>
      </c>
      <c r="K18" s="10">
        <f>('cout salarial'!K18/'cout salarial'!$B18)/'indice productivité'!K18*10000</f>
        <v>108.66754930053568</v>
      </c>
      <c r="L18" s="10">
        <f>('cout salarial'!L18/'cout salarial'!$B18)/'indice productivité'!L18*10000</f>
        <v>113.79947637503591</v>
      </c>
      <c r="M18" s="10">
        <f>('cout salarial'!M18/'cout salarial'!$B18)/'indice productivité'!M18*10000</f>
        <v>111.55737195262043</v>
      </c>
      <c r="N18" s="10">
        <f>('cout salarial'!N18/'cout salarial'!$B18)/'indice productivité'!N18*10000</f>
        <v>118.05229511522171</v>
      </c>
      <c r="O18" s="10">
        <f>('cout salarial'!O18/'cout salarial'!$B18)/'indice productivité'!O18*10000</f>
        <v>122.56201130969278</v>
      </c>
      <c r="P18" s="10">
        <f>('cout salarial'!P18/'cout salarial'!$B18)/'indice productivité'!P18*10000</f>
        <v>125.35910326782412</v>
      </c>
      <c r="Q18" s="10">
        <f>('cout salarial'!Q18/'cout salarial'!$B18)/'indice productivité'!Q18*10000</f>
        <v>116.21335764535173</v>
      </c>
      <c r="R18" s="10">
        <f>('cout salarial'!R18/'cout salarial'!$B18)/'indice productivité'!R18*10000</f>
        <v>112.2515260692919</v>
      </c>
      <c r="S18" s="10">
        <f>('cout salarial'!S18/'cout salarial'!$B18)/'indice productivité'!S18*10000</f>
        <v>107.86088573759288</v>
      </c>
      <c r="T18" s="10">
        <f>('cout salarial'!T18/'cout salarial'!$B18)/'indice productivité'!T18*10000</f>
        <v>104.51310362190107</v>
      </c>
      <c r="U18" s="10">
        <f>('cout salarial'!U18/'cout salarial'!$B18)/'indice productivité'!U18*10000</f>
        <v>106.15702944595769</v>
      </c>
      <c r="V18" s="10">
        <f>('cout salarial'!V18/'cout salarial'!$B18)/'indice productivité'!V18*10000</f>
        <v>110.40913546221894</v>
      </c>
      <c r="W18" s="10">
        <f>('cout salarial'!W18/'cout salarial'!$B18)/'indice productivité'!W18*10000</f>
        <v>107.8313561414794</v>
      </c>
      <c r="X18" s="10">
        <f>('cout salarial'!X18/'cout salarial'!$B18)/'indice productivité'!X18*10000</f>
        <v>101.5378122329688</v>
      </c>
      <c r="Y18" s="10">
        <f>('cout salarial'!Y18/'cout salarial'!$B18)/'indice productivité'!Y18*10000</f>
        <v>100.72334503726894</v>
      </c>
      <c r="Z18" s="10">
        <f>('cout salarial'!Z18/'cout salarial'!$B18)/'indice productivité'!Z18*10000</f>
        <v>100.51822079368985</v>
      </c>
      <c r="AA18" s="10">
        <f>('cout salarial'!AA18/'cout salarial'!$B18)/'indice productivité'!AA18*10000</f>
        <v>104.52991293101049</v>
      </c>
      <c r="AB18" s="10">
        <f>('cout salarial'!AB18/'cout salarial'!$B18)/'indice productivité'!AB18*10000</f>
        <v>96.940924497031403</v>
      </c>
      <c r="AC18" s="10">
        <f>('cout salarial'!AC18/'cout salarial'!$B18)/'indice productivité'!AC18*10000</f>
        <v>89.107368427468018</v>
      </c>
      <c r="AD18" s="10" t="e">
        <f>('cout salarial'!AD18/'cout salarial'!$B18)/'indice des volume'!AD18</f>
        <v>#VALUE!</v>
      </c>
      <c r="AE18" s="10" t="s">
        <v>96</v>
      </c>
    </row>
    <row r="19" spans="1:31" s="26" customFormat="1" ht="15" x14ac:dyDescent="0.25">
      <c r="A19" s="24" t="s">
        <v>44</v>
      </c>
      <c r="B19" s="25">
        <f>('cout salarial'!B19/'cout salarial'!$B19)/'indice productivité'!B19*10000</f>
        <v>100</v>
      </c>
      <c r="C19" s="25">
        <f>('cout salarial'!C19/'cout salarial'!$B19)/'indice productivité'!C19*10000</f>
        <v>100.50173574163927</v>
      </c>
      <c r="D19" s="25">
        <f>('cout salarial'!D19/'cout salarial'!$B19)/'indice productivité'!D19*10000</f>
        <v>94.111761054517245</v>
      </c>
      <c r="E19" s="25">
        <f>('cout salarial'!E19/'cout salarial'!$B19)/'indice productivité'!E19*10000</f>
        <v>95.549283183263711</v>
      </c>
      <c r="F19" s="25">
        <f>('cout salarial'!F19/'cout salarial'!$B19)/'indice productivité'!F19*10000</f>
        <v>97.824694920368955</v>
      </c>
      <c r="G19" s="25">
        <f>('cout salarial'!G19/'cout salarial'!$B19)/'indice productivité'!G19*10000</f>
        <v>95.472377394119434</v>
      </c>
      <c r="H19" s="25">
        <f>('cout salarial'!H19/'cout salarial'!$B19)/'indice productivité'!H19*10000</f>
        <v>95.842877891599741</v>
      </c>
      <c r="I19" s="25">
        <f>('cout salarial'!I19/'cout salarial'!$B19)/'indice productivité'!I19*10000</f>
        <v>97.181251755523931</v>
      </c>
      <c r="J19" s="25">
        <f>('cout salarial'!J19/'cout salarial'!$B19)/'indice productivité'!J19*10000</f>
        <v>96.076632880716588</v>
      </c>
      <c r="K19" s="25">
        <f>('cout salarial'!K19/'cout salarial'!$B19)/'indice productivité'!K19*10000</f>
        <v>92.678419800477172</v>
      </c>
      <c r="L19" s="25">
        <f>('cout salarial'!L19/'cout salarial'!$B19)/'indice productivité'!L19*10000</f>
        <v>90.644459080342273</v>
      </c>
      <c r="M19" s="25">
        <f>('cout salarial'!M19/'cout salarial'!$B19)/'indice productivité'!M19*10000</f>
        <v>85.484963076885634</v>
      </c>
      <c r="N19" s="25">
        <f>('cout salarial'!N19/'cout salarial'!$B19)/'indice productivité'!N19*10000</f>
        <v>84.961760294961948</v>
      </c>
      <c r="O19" s="25">
        <f>('cout salarial'!O19/'cout salarial'!$B19)/'indice productivité'!O19*10000</f>
        <v>90.305008928893699</v>
      </c>
      <c r="P19" s="25">
        <f>('cout salarial'!P19/'cout salarial'!$B19)/'indice productivité'!P19*10000</f>
        <v>105.81943988910358</v>
      </c>
      <c r="Q19" s="25">
        <f>('cout salarial'!Q19/'cout salarial'!$B19)/'indice productivité'!Q19*10000</f>
        <v>91.66967242166001</v>
      </c>
      <c r="R19" s="25">
        <f>('cout salarial'!R19/'cout salarial'!$B19)/'indice productivité'!R19*10000</f>
        <v>89.11478611915706</v>
      </c>
      <c r="S19" s="25">
        <f>('cout salarial'!S19/'cout salarial'!$B19)/'indice productivité'!S19*10000</f>
        <v>93.844538293806309</v>
      </c>
      <c r="T19" s="25">
        <f>('cout salarial'!T19/'cout salarial'!$B19)/'indice productivité'!T19*10000</f>
        <v>97.516540400753996</v>
      </c>
      <c r="U19" s="25">
        <f>('cout salarial'!U19/'cout salarial'!$B19)/'indice productivité'!U19*10000</f>
        <v>96.289317428668951</v>
      </c>
      <c r="V19" s="25">
        <f>('cout salarial'!V19/'cout salarial'!$B19)/'indice productivité'!V19*10000</f>
        <v>98.165739159163707</v>
      </c>
      <c r="W19" s="25">
        <f>('cout salarial'!W19/'cout salarial'!$B19)/'indice productivité'!W19*10000</f>
        <v>96.92983501087754</v>
      </c>
      <c r="X19" s="25">
        <f>('cout salarial'!X19/'cout salarial'!$B19)/'indice productivité'!X19*10000</f>
        <v>96.253454339834406</v>
      </c>
      <c r="Y19" s="25">
        <f>('cout salarial'!Y19/'cout salarial'!$B19)/'indice productivité'!Y19*10000</f>
        <v>99.080892901432307</v>
      </c>
      <c r="Z19" s="25">
        <f>('cout salarial'!Z19/'cout salarial'!$B19)/'indice productivité'!Z19*10000</f>
        <v>103.30200021833714</v>
      </c>
      <c r="AA19" s="25">
        <f>('cout salarial'!AA19/'cout salarial'!$B19)/'indice productivité'!AA19*10000</f>
        <v>106.70346201232699</v>
      </c>
      <c r="AB19" s="25">
        <f>('cout salarial'!AB19/'cout salarial'!$B19)/'indice productivité'!AB19*10000</f>
        <v>99.261326550050995</v>
      </c>
      <c r="AC19" s="25">
        <f>('cout salarial'!AC19/'cout salarial'!$B19)/'indice productivité'!AC19*10000</f>
        <v>102.90671584433139</v>
      </c>
      <c r="AD19" s="25">
        <f>('cout salarial'!AD19/'cout salarial'!$B19)/'indice des volume'!AD19</f>
        <v>4.4750848556955686E-6</v>
      </c>
      <c r="AE19" s="25" t="s">
        <v>104</v>
      </c>
    </row>
    <row r="20" spans="1:31" ht="15" x14ac:dyDescent="0.25">
      <c r="A20" s="7" t="s">
        <v>45</v>
      </c>
      <c r="B20" s="10">
        <f>('cout salarial'!B20/'cout salarial'!$B20)/'indice productivité'!B20*10000</f>
        <v>100</v>
      </c>
      <c r="C20" s="10">
        <f>('cout salarial'!C20/'cout salarial'!$B20)/'indice productivité'!C20*10000</f>
        <v>113.13305189618895</v>
      </c>
      <c r="D20" s="10">
        <f>('cout salarial'!D20/'cout salarial'!$B20)/'indice productivité'!D20*10000</f>
        <v>117.21975758012634</v>
      </c>
      <c r="E20" s="10">
        <f>('cout salarial'!E20/'cout salarial'!$B20)/'indice productivité'!E20*10000</f>
        <v>111.81498759390045</v>
      </c>
      <c r="F20" s="10">
        <f>('cout salarial'!F20/'cout salarial'!$B20)/'indice productivité'!F20*10000</f>
        <v>107.59488471499074</v>
      </c>
      <c r="G20" s="10">
        <f>('cout salarial'!G20/'cout salarial'!$B20)/'indice productivité'!G20*10000</f>
        <v>101.073490069627</v>
      </c>
      <c r="H20" s="10">
        <f>('cout salarial'!H20/'cout salarial'!$B20)/'indice productivité'!H20*10000</f>
        <v>91.316790212481592</v>
      </c>
      <c r="I20" s="10">
        <f>('cout salarial'!I20/'cout salarial'!$B20)/'indice productivité'!I20*10000</f>
        <v>99.534971153118917</v>
      </c>
      <c r="J20" s="10">
        <f>('cout salarial'!J20/'cout salarial'!$B20)/'indice productivité'!J20*10000</f>
        <v>102.16738005225592</v>
      </c>
      <c r="K20" s="10">
        <f>('cout salarial'!K20/'cout salarial'!$B20)/'indice productivité'!K20*10000</f>
        <v>105.00896299414784</v>
      </c>
      <c r="L20" s="10">
        <f>('cout salarial'!L20/'cout salarial'!$B20)/'indice productivité'!L20*10000</f>
        <v>109.01230411357002</v>
      </c>
      <c r="M20" s="10">
        <f>('cout salarial'!M20/'cout salarial'!$B20)/'indice productivité'!M20*10000</f>
        <v>119.32125956650113</v>
      </c>
      <c r="N20" s="10">
        <f>('cout salarial'!N20/'cout salarial'!$B20)/'indice productivité'!N20*10000</f>
        <v>121.70293831166913</v>
      </c>
      <c r="O20" s="10">
        <f>('cout salarial'!O20/'cout salarial'!$B20)/'indice productivité'!O20*10000</f>
        <v>131.49230720909543</v>
      </c>
      <c r="P20" s="10">
        <f>('cout salarial'!P20/'cout salarial'!$B20)/'indice productivité'!P20*10000</f>
        <v>134.3350272121186</v>
      </c>
      <c r="Q20" s="10">
        <f>('cout salarial'!Q20/'cout salarial'!$B20)/'indice productivité'!Q20*10000</f>
        <v>153.17294355661647</v>
      </c>
      <c r="R20" s="10">
        <f>('cout salarial'!R20/'cout salarial'!$B20)/'indice productivité'!R20*10000</f>
        <v>156.13351047075545</v>
      </c>
      <c r="S20" s="10">
        <f>('cout salarial'!S20/'cout salarial'!$B20)/'indice productivité'!S20*10000</f>
        <v>151.81542026993222</v>
      </c>
      <c r="T20" s="10">
        <f>('cout salarial'!T20/'cout salarial'!$B20)/'indice productivité'!T20*10000</f>
        <v>147.71112823029392</v>
      </c>
      <c r="U20" s="10">
        <f>('cout salarial'!U20/'cout salarial'!$B20)/'indice productivité'!U20*10000</f>
        <v>139.81609787218815</v>
      </c>
      <c r="V20" s="10">
        <f>('cout salarial'!V20/'cout salarial'!$B20)/'indice productivité'!V20*10000</f>
        <v>133.97581250504965</v>
      </c>
      <c r="W20" s="10">
        <f>('cout salarial'!W20/'cout salarial'!$B20)/'indice productivité'!W20*10000</f>
        <v>144.98345367665254</v>
      </c>
      <c r="X20" s="10">
        <f>('cout salarial'!X20/'cout salarial'!$B20)/'indice productivité'!X20*10000</f>
        <v>140.66428957019838</v>
      </c>
      <c r="Y20" s="10">
        <f>('cout salarial'!Y20/'cout salarial'!$B20)/'indice productivité'!Y20*10000</f>
        <v>138.46597997566744</v>
      </c>
      <c r="Z20" s="10">
        <f>('cout salarial'!Z20/'cout salarial'!$B20)/'indice productivité'!Z20*10000</f>
        <v>143.07982036504379</v>
      </c>
      <c r="AA20" s="10">
        <f>('cout salarial'!AA20/'cout salarial'!$B20)/'indice productivité'!AA20*10000</f>
        <v>134.64293061436763</v>
      </c>
      <c r="AB20" s="10">
        <f>('cout salarial'!AB20/'cout salarial'!$B20)/'indice productivité'!AB20*10000</f>
        <v>124.52523355939574</v>
      </c>
      <c r="AC20" s="10">
        <f>('cout salarial'!AC20/'cout salarial'!$B20)/'indice productivité'!AC20*10000</f>
        <v>130.05790813733935</v>
      </c>
      <c r="AD20" s="10" t="e">
        <f>('cout salarial'!AD20/'cout salarial'!$B20)/'indice des volume'!AD20</f>
        <v>#VALUE!</v>
      </c>
      <c r="AE20" s="10" t="s">
        <v>96</v>
      </c>
    </row>
    <row r="21" spans="1:31" ht="15" x14ac:dyDescent="0.25">
      <c r="A21" s="7" t="s">
        <v>46</v>
      </c>
      <c r="B21" s="10">
        <f>('cout salarial'!B21/'cout salarial'!$B21)/'indice productivité'!B21*10000</f>
        <v>100</v>
      </c>
      <c r="C21" s="10">
        <f>('cout salarial'!C21/'cout salarial'!$B21)/'indice productivité'!C21*10000</f>
        <v>103.49628457318339</v>
      </c>
      <c r="D21" s="10">
        <f>('cout salarial'!D21/'cout salarial'!$B21)/'indice productivité'!D21*10000</f>
        <v>103.01042893991001</v>
      </c>
      <c r="E21" s="10">
        <f>('cout salarial'!E21/'cout salarial'!$B21)/'indice productivité'!E21*10000</f>
        <v>102.05399414433596</v>
      </c>
      <c r="F21" s="10">
        <f>('cout salarial'!F21/'cout salarial'!$B21)/'indice productivité'!F21*10000</f>
        <v>101.04058410108107</v>
      </c>
      <c r="G21" s="10">
        <f>('cout salarial'!G21/'cout salarial'!$B21)/'indice productivité'!G21*10000</f>
        <v>101.99184491254272</v>
      </c>
      <c r="H21" s="10">
        <f>('cout salarial'!H21/'cout salarial'!$B21)/'indice productivité'!H21*10000</f>
        <v>102.89383417443496</v>
      </c>
      <c r="I21" s="10">
        <f>('cout salarial'!I21/'cout salarial'!$B21)/'indice productivité'!I21*10000</f>
        <v>104.9436569946928</v>
      </c>
      <c r="J21" s="10">
        <f>('cout salarial'!J21/'cout salarial'!$B21)/'indice productivité'!J21*10000</f>
        <v>106.64443078195002</v>
      </c>
      <c r="K21" s="10">
        <f>('cout salarial'!K21/'cout salarial'!$B21)/'indice productivité'!K21*10000</f>
        <v>109.25624046046349</v>
      </c>
      <c r="L21" s="10">
        <f>('cout salarial'!L21/'cout salarial'!$B21)/'indice productivité'!L21*10000</f>
        <v>111.66054214607304</v>
      </c>
      <c r="M21" s="10">
        <f>('cout salarial'!M21/'cout salarial'!$B21)/'indice productivité'!M21*10000</f>
        <v>113.87982908555524</v>
      </c>
      <c r="N21" s="10">
        <f>('cout salarial'!N21/'cout salarial'!$B21)/'indice productivité'!N21*10000</f>
        <v>116.79231800666075</v>
      </c>
      <c r="O21" s="10">
        <f>('cout salarial'!O21/'cout salarial'!$B21)/'indice productivité'!O21*10000</f>
        <v>124.15376577441869</v>
      </c>
      <c r="P21" s="10">
        <f>('cout salarial'!P21/'cout salarial'!$B21)/'indice productivité'!P21*10000</f>
        <v>123.84673222527424</v>
      </c>
      <c r="Q21" s="10">
        <f>('cout salarial'!Q21/'cout salarial'!$B21)/'indice productivité'!Q21*10000</f>
        <v>122.47811574771644</v>
      </c>
      <c r="R21" s="10">
        <f>('cout salarial'!R21/'cout salarial'!$B21)/'indice productivité'!R21*10000</f>
        <v>120.525073617125</v>
      </c>
      <c r="S21" s="10">
        <f>('cout salarial'!S21/'cout salarial'!$B21)/'indice productivité'!S21*10000</f>
        <v>119.50637142230175</v>
      </c>
      <c r="T21" s="10">
        <f>('cout salarial'!T21/'cout salarial'!$B21)/'indice productivité'!T21*10000</f>
        <v>115.72950856966574</v>
      </c>
      <c r="U21" s="10">
        <f>('cout salarial'!U21/'cout salarial'!$B21)/'indice productivité'!U21*10000</f>
        <v>111.9353067876573</v>
      </c>
      <c r="V21" s="10">
        <f>('cout salarial'!V21/'cout salarial'!$B21)/'indice productivité'!V21*10000</f>
        <v>108.74541453467673</v>
      </c>
      <c r="W21" s="10">
        <f>('cout salarial'!W21/'cout salarial'!$B21)/'indice productivité'!W21*10000</f>
        <v>109.9586497071528</v>
      </c>
      <c r="X21" s="10">
        <f>('cout salarial'!X21/'cout salarial'!$B21)/'indice productivité'!X21*10000</f>
        <v>108.89673624961576</v>
      </c>
      <c r="Y21" s="10">
        <f>('cout salarial'!Y21/'cout salarial'!$B21)/'indice productivité'!Y21*10000</f>
        <v>113.83209506922753</v>
      </c>
      <c r="Z21" s="10">
        <f>('cout salarial'!Z21/'cout salarial'!$B21)/'indice productivité'!Z21*10000</f>
        <v>117.13252290313794</v>
      </c>
      <c r="AA21" s="10">
        <f>('cout salarial'!AA21/'cout salarial'!$B21)/'indice productivité'!AA21*10000</f>
        <v>135.24370236980968</v>
      </c>
      <c r="AB21" s="10">
        <f>('cout salarial'!AB21/'cout salarial'!$B21)/'indice productivité'!AB21*10000</f>
        <v>123.97943991033731</v>
      </c>
      <c r="AC21" s="10">
        <f>('cout salarial'!AC21/'cout salarial'!$B21)/'indice productivité'!AC21*10000</f>
        <v>124.52921836430275</v>
      </c>
      <c r="AD21" s="10">
        <f>('cout salarial'!AD21/'cout salarial'!$B21)/'indice des volume'!AD21</f>
        <v>4.5617126222917373E-5</v>
      </c>
      <c r="AE21" s="9" t="s">
        <v>104</v>
      </c>
    </row>
    <row r="22" spans="1:31" s="26" customFormat="1" ht="15" x14ac:dyDescent="0.25">
      <c r="A22" s="24" t="s">
        <v>47</v>
      </c>
      <c r="B22" s="25">
        <f>('cout salarial'!B22/'cout salarial'!$B22)/'indice productivité'!B22*10000</f>
        <v>100</v>
      </c>
      <c r="C22" s="25">
        <f>('cout salarial'!C22/'cout salarial'!$B22)/'indice productivité'!C22*10000</f>
        <v>100.5406032508043</v>
      </c>
      <c r="D22" s="25">
        <f>('cout salarial'!D22/'cout salarial'!$B22)/'indice productivité'!D22*10000</f>
        <v>96.987143460633078</v>
      </c>
      <c r="E22" s="25">
        <f>('cout salarial'!E22/'cout salarial'!$B22)/'indice productivité'!E22*10000</f>
        <v>93.290650641113302</v>
      </c>
      <c r="F22" s="25">
        <f>('cout salarial'!F22/'cout salarial'!$B22)/'indice productivité'!F22*10000</f>
        <v>92.733527645854906</v>
      </c>
      <c r="G22" s="25">
        <f>('cout salarial'!G22/'cout salarial'!$B22)/'indice productivité'!G22*10000</f>
        <v>90.426464515562174</v>
      </c>
      <c r="H22" s="25">
        <f>('cout salarial'!H22/'cout salarial'!$B22)/'indice productivité'!H22*10000</f>
        <v>91.313841874284165</v>
      </c>
      <c r="I22" s="25">
        <f>('cout salarial'!I22/'cout salarial'!$B22)/'indice productivité'!I22*10000</f>
        <v>92.576411644852172</v>
      </c>
      <c r="J22" s="25">
        <f>('cout salarial'!J22/'cout salarial'!$B22)/'indice productivité'!J22*10000</f>
        <v>90.80005400101156</v>
      </c>
      <c r="K22" s="25">
        <f>('cout salarial'!K22/'cout salarial'!$B22)/'indice productivité'!K22*10000</f>
        <v>89.463517985645908</v>
      </c>
      <c r="L22" s="25">
        <f>('cout salarial'!L22/'cout salarial'!$B22)/'indice productivité'!L22*10000</f>
        <v>89.021061359238345</v>
      </c>
      <c r="M22" s="25">
        <f>('cout salarial'!M22/'cout salarial'!$B22)/'indice productivité'!M22*10000</f>
        <v>87.561652786079506</v>
      </c>
      <c r="N22" s="25">
        <f>('cout salarial'!N22/'cout salarial'!$B22)/'indice productivité'!N22*10000</f>
        <v>87.180283716527072</v>
      </c>
      <c r="O22" s="25">
        <f>('cout salarial'!O22/'cout salarial'!$B22)/'indice productivité'!O22*10000</f>
        <v>91.479467317366442</v>
      </c>
      <c r="P22" s="25">
        <f>('cout salarial'!P22/'cout salarial'!$B22)/'indice productivité'!P22*10000</f>
        <v>93.378880693886131</v>
      </c>
      <c r="Q22" s="25">
        <f>('cout salarial'!Q22/'cout salarial'!$B22)/'indice productivité'!Q22*10000</f>
        <v>91.799448907147251</v>
      </c>
      <c r="R22" s="25">
        <f>('cout salarial'!R22/'cout salarial'!$B22)/'indice productivité'!R22*10000</f>
        <v>89.74870110872611</v>
      </c>
      <c r="S22" s="25">
        <f>('cout salarial'!S22/'cout salarial'!$B22)/'indice productivité'!S22*10000</f>
        <v>91.103859862371849</v>
      </c>
      <c r="T22" s="25">
        <f>('cout salarial'!T22/'cout salarial'!$B22)/'indice productivité'!T22*10000</f>
        <v>91.767413677042413</v>
      </c>
      <c r="U22" s="25">
        <f>('cout salarial'!U22/'cout salarial'!$B22)/'indice productivité'!U22*10000</f>
        <v>91.13377175828785</v>
      </c>
      <c r="V22" s="25">
        <f>('cout salarial'!V22/'cout salarial'!$B22)/'indice productivité'!V22*10000</f>
        <v>91.232935782295002</v>
      </c>
      <c r="W22" s="25">
        <f>('cout salarial'!W22/'cout salarial'!$B22)/'indice productivité'!W22*10000</f>
        <v>90.977033181880316</v>
      </c>
      <c r="X22" s="25">
        <f>('cout salarial'!X22/'cout salarial'!$B22)/'indice productivité'!X22*10000</f>
        <v>90.693873555764696</v>
      </c>
      <c r="Y22" s="25">
        <f>('cout salarial'!Y22/'cout salarial'!$B22)/'indice productivité'!Y22*10000</f>
        <v>90.938086637097001</v>
      </c>
      <c r="Z22" s="25">
        <f>('cout salarial'!Z22/'cout salarial'!$B22)/'indice productivité'!Z22*10000</f>
        <v>88.689943948669793</v>
      </c>
      <c r="AA22" s="25">
        <f>('cout salarial'!AA22/'cout salarial'!$B22)/'indice productivité'!AA22*10000</f>
        <v>91.627676238253002</v>
      </c>
      <c r="AB22" s="25">
        <f>('cout salarial'!AB22/'cout salarial'!$B22)/'indice productivité'!AB22*10000</f>
        <v>94.375387493528692</v>
      </c>
      <c r="AC22" s="25">
        <f>('cout salarial'!AC22/'cout salarial'!$B22)/'indice productivité'!AC22*10000</f>
        <v>98.953242714141837</v>
      </c>
      <c r="AD22" s="25" t="e">
        <f>('cout salarial'!AD22/'cout salarial'!$B22)/'indice des volume'!AD22</f>
        <v>#VALUE!</v>
      </c>
      <c r="AE22" s="25" t="s">
        <v>96</v>
      </c>
    </row>
    <row r="23" spans="1:31" s="26" customFormat="1" ht="15" x14ac:dyDescent="0.25">
      <c r="A23" s="24" t="s">
        <v>48</v>
      </c>
      <c r="B23" s="25">
        <f>('cout salarial'!B23/'cout salarial'!$B23)/'indice productivité'!B23*10000</f>
        <v>100</v>
      </c>
      <c r="C23" s="25">
        <f>('cout salarial'!C23/'cout salarial'!$B23)/'indice productivité'!C23*10000</f>
        <v>115.48733038758161</v>
      </c>
      <c r="D23" s="25">
        <f>('cout salarial'!D23/'cout salarial'!$B23)/'indice productivité'!D23*10000</f>
        <v>121.37852609047614</v>
      </c>
      <c r="E23" s="25">
        <f>('cout salarial'!E23/'cout salarial'!$B23)/'indice productivité'!E23*10000</f>
        <v>121.16961971184423</v>
      </c>
      <c r="F23" s="25">
        <f>('cout salarial'!F23/'cout salarial'!$B23)/'indice productivité'!F23*10000</f>
        <v>123.49158547731169</v>
      </c>
      <c r="G23" s="25">
        <f>('cout salarial'!G23/'cout salarial'!$B23)/'indice productivité'!G23*10000</f>
        <v>122.36271745426484</v>
      </c>
      <c r="H23" s="25">
        <f>('cout salarial'!H23/'cout salarial'!$B23)/'indice productivité'!H23*10000</f>
        <v>126.82997734855097</v>
      </c>
      <c r="I23" s="25">
        <f>('cout salarial'!I23/'cout salarial'!$B23)/'indice productivité'!I23*10000</f>
        <v>130.13090724143274</v>
      </c>
      <c r="J23" s="25">
        <f>('cout salarial'!J23/'cout salarial'!$B23)/'indice productivité'!J23*10000</f>
        <v>136.13779126714007</v>
      </c>
      <c r="K23" s="25">
        <f>('cout salarial'!K23/'cout salarial'!$B23)/'indice productivité'!K23*10000</f>
        <v>138.21977266043166</v>
      </c>
      <c r="L23" s="25">
        <f>('cout salarial'!L23/'cout salarial'!$B23)/'indice productivité'!L23*10000</f>
        <v>139.45804275807515</v>
      </c>
      <c r="M23" s="25">
        <f>('cout salarial'!M23/'cout salarial'!$B23)/'indice productivité'!M23*10000</f>
        <v>138.13072119316257</v>
      </c>
      <c r="N23" s="25">
        <f>('cout salarial'!N23/'cout salarial'!$B23)/'indice productivité'!N23*10000</f>
        <v>139.73113074481935</v>
      </c>
      <c r="O23" s="25">
        <f>('cout salarial'!O23/'cout salarial'!$B23)/'indice productivité'!O23*10000</f>
        <v>147.87162784242014</v>
      </c>
      <c r="P23" s="25">
        <f>('cout salarial'!P23/'cout salarial'!$B23)/'indice productivité'!P23*10000</f>
        <v>167.24372099147141</v>
      </c>
      <c r="Q23" s="25">
        <f>('cout salarial'!Q23/'cout salarial'!$B23)/'indice productivité'!Q23*10000</f>
        <v>153.67166417213917</v>
      </c>
      <c r="R23" s="25">
        <f>('cout salarial'!R23/'cout salarial'!$B23)/'indice productivité'!R23*10000</f>
        <v>155.22524100499604</v>
      </c>
      <c r="S23" s="25">
        <f>('cout salarial'!S23/'cout salarial'!$B23)/'indice productivité'!S23*10000</f>
        <v>159.05782475757593</v>
      </c>
      <c r="T23" s="25">
        <f>('cout salarial'!T23/'cout salarial'!$B23)/'indice productivité'!T23*10000</f>
        <v>160.35114311064848</v>
      </c>
      <c r="U23" s="25">
        <f>('cout salarial'!U23/'cout salarial'!$B23)/'indice productivité'!U23*10000</f>
        <v>160.58126932085463</v>
      </c>
      <c r="V23" s="25">
        <f>('cout salarial'!V23/'cout salarial'!$B23)/'indice productivité'!V23*10000</f>
        <v>160.18486614963447</v>
      </c>
      <c r="W23" s="25">
        <f>('cout salarial'!W23/'cout salarial'!$B23)/'indice productivité'!W23*10000</f>
        <v>159.09222862476071</v>
      </c>
      <c r="X23" s="25">
        <f>('cout salarial'!X23/'cout salarial'!$B23)/'indice productivité'!X23*10000</f>
        <v>158.37294147598175</v>
      </c>
      <c r="Y23" s="25">
        <f>('cout salarial'!Y23/'cout salarial'!$B23)/'indice productivité'!Y23*10000</f>
        <v>160.36694121081669</v>
      </c>
      <c r="Z23" s="25">
        <f>('cout salarial'!Z23/'cout salarial'!$B23)/'indice productivité'!Z23*10000</f>
        <v>164.89051702001052</v>
      </c>
      <c r="AA23" s="25">
        <f>('cout salarial'!AA23/'cout salarial'!$B23)/'indice productivité'!AA23*10000</f>
        <v>176.23911095544361</v>
      </c>
      <c r="AB23" s="25">
        <f>('cout salarial'!AB23/'cout salarial'!$B23)/'indice productivité'!AB23*10000</f>
        <v>170.19265429583649</v>
      </c>
      <c r="AC23" s="25">
        <f>('cout salarial'!AC23/'cout salarial'!$B23)/'indice productivité'!AC23*10000</f>
        <v>177.89885228360396</v>
      </c>
      <c r="AD23" s="25" t="e">
        <f>('cout salarial'!AD23/'cout salarial'!$B23)/'indice des volume'!AD23</f>
        <v>#VALUE!</v>
      </c>
      <c r="AE23" s="25" t="s">
        <v>96</v>
      </c>
    </row>
    <row r="24" spans="1:31" ht="15" x14ac:dyDescent="0.25">
      <c r="A24" s="7" t="s">
        <v>49</v>
      </c>
      <c r="B24" s="10">
        <f>('cout salarial'!B24/'cout salarial'!$B24)/'indice productivité'!B24*10000</f>
        <v>100</v>
      </c>
      <c r="C24" s="10">
        <f>('cout salarial'!C24/'cout salarial'!$B24)/'indice productivité'!C24*10000</f>
        <v>98.014397765072488</v>
      </c>
      <c r="D24" s="10">
        <f>('cout salarial'!D24/'cout salarial'!$B24)/'indice productivité'!D24*10000</f>
        <v>98.967297615118866</v>
      </c>
      <c r="E24" s="10">
        <f>('cout salarial'!E24/'cout salarial'!$B24)/'indice productivité'!E24*10000</f>
        <v>93.341414265701701</v>
      </c>
      <c r="F24" s="10">
        <f>('cout salarial'!F24/'cout salarial'!$B24)/'indice productivité'!F24*10000</f>
        <v>92.100758335555682</v>
      </c>
      <c r="G24" s="10">
        <f>('cout salarial'!G24/'cout salarial'!$B24)/'indice productivité'!G24*10000</f>
        <v>102.5073220241152</v>
      </c>
      <c r="H24" s="10">
        <f>('cout salarial'!H24/'cout salarial'!$B24)/'indice productivité'!H24*10000</f>
        <v>109.01099744514812</v>
      </c>
      <c r="I24" s="10">
        <f>('cout salarial'!I24/'cout salarial'!$B24)/'indice productivité'!I24*10000</f>
        <v>116.29751685444047</v>
      </c>
      <c r="J24" s="10">
        <f>('cout salarial'!J24/'cout salarial'!$B24)/'indice productivité'!J24*10000</f>
        <v>108.05128878026808</v>
      </c>
      <c r="K24" s="10">
        <f>('cout salarial'!K24/'cout salarial'!$B24)/'indice productivité'!K24*10000</f>
        <v>111.84036736345186</v>
      </c>
      <c r="L24" s="10">
        <f>('cout salarial'!L24/'cout salarial'!$B24)/'indice productivité'!L24*10000</f>
        <v>114.8425257018919</v>
      </c>
      <c r="M24" s="10">
        <f>('cout salarial'!M24/'cout salarial'!$B24)/'indice productivité'!M24*10000</f>
        <v>106.23056576135147</v>
      </c>
      <c r="N24" s="10">
        <f>('cout salarial'!N24/'cout salarial'!$B24)/'indice productivité'!N24*10000</f>
        <v>114.8572028059472</v>
      </c>
      <c r="O24" s="10">
        <f>('cout salarial'!O24/'cout salarial'!$B24)/'indice productivité'!O24*10000</f>
        <v>124.77048690596894</v>
      </c>
      <c r="P24" s="10">
        <f>('cout salarial'!P24/'cout salarial'!$B24)/'indice productivité'!P24*10000</f>
        <v>124.29186085036233</v>
      </c>
      <c r="Q24" s="10">
        <f>('cout salarial'!Q24/'cout salarial'!$B24)/'indice productivité'!Q24*10000</f>
        <v>118.14074234243087</v>
      </c>
      <c r="R24" s="10">
        <f>('cout salarial'!R24/'cout salarial'!$B24)/'indice productivité'!R24*10000</f>
        <v>125.566465112861</v>
      </c>
      <c r="S24" s="10">
        <f>('cout salarial'!S24/'cout salarial'!$B24)/'indice productivité'!S24*10000</f>
        <v>129.32002102844854</v>
      </c>
      <c r="T24" s="10">
        <f>('cout salarial'!T24/'cout salarial'!$B24)/'indice productivité'!T24*10000</f>
        <v>129.79550171751697</v>
      </c>
      <c r="U24" s="10">
        <f>('cout salarial'!U24/'cout salarial'!$B24)/'indice productivité'!U24*10000</f>
        <v>124.16402143863715</v>
      </c>
      <c r="V24" s="10">
        <f>('cout salarial'!V24/'cout salarial'!$B24)/'indice productivité'!V24*10000</f>
        <v>121.13751995265595</v>
      </c>
      <c r="W24" s="10">
        <f>('cout salarial'!W24/'cout salarial'!$B24)/'indice productivité'!W24*10000</f>
        <v>129.69278377837426</v>
      </c>
      <c r="X24" s="10">
        <f>('cout salarial'!X24/'cout salarial'!$B24)/'indice productivité'!X24*10000</f>
        <v>138.66858718668226</v>
      </c>
      <c r="Y24" s="10">
        <f>('cout salarial'!Y24/'cout salarial'!$B24)/'indice productivité'!Y24*10000</f>
        <v>145.01059287568017</v>
      </c>
      <c r="Z24" s="10">
        <f>('cout salarial'!Z24/'cout salarial'!$B24)/'indice productivité'!Z24*10000</f>
        <v>150.96246516639314</v>
      </c>
      <c r="AA24" s="10">
        <f>('cout salarial'!AA24/'cout salarial'!$B24)/'indice productivité'!AA24*10000</f>
        <v>150.88963964108248</v>
      </c>
      <c r="AB24" s="10">
        <f>('cout salarial'!AB24/'cout salarial'!$B24)/'indice productivité'!AB24*10000</f>
        <v>150.50812036386239</v>
      </c>
      <c r="AC24" s="10">
        <f>('cout salarial'!AC24/'cout salarial'!$B24)/'indice productivité'!AC24*10000</f>
        <v>149.90007940671919</v>
      </c>
      <c r="AD24" s="10" t="e">
        <f>('cout salarial'!AD24/'cout salarial'!$B24)/'indice des volume'!AD24</f>
        <v>#VALUE!</v>
      </c>
      <c r="AE24" s="10" t="s">
        <v>96</v>
      </c>
    </row>
    <row r="25" spans="1:31" ht="15" x14ac:dyDescent="0.25">
      <c r="A25" s="7" t="s">
        <v>50</v>
      </c>
      <c r="B25" s="10">
        <f>('cout salarial'!B25/'cout salarial'!$B25)/'indice productivité'!B25*10000</f>
        <v>100</v>
      </c>
      <c r="C25" s="10">
        <f>('cout salarial'!C25/'cout salarial'!$B25)/'indice productivité'!C25*10000</f>
        <v>97.093331230106301</v>
      </c>
      <c r="D25" s="10">
        <f>('cout salarial'!D25/'cout salarial'!$B25)/'indice productivité'!D25*10000</f>
        <v>93.776001788581169</v>
      </c>
      <c r="E25" s="10">
        <f>('cout salarial'!E25/'cout salarial'!$B25)/'indice productivité'!E25*10000</f>
        <v>92.64951735360917</v>
      </c>
      <c r="F25" s="10">
        <f>('cout salarial'!F25/'cout salarial'!$B25)/'indice productivité'!F25*10000</f>
        <v>93.118173796230309</v>
      </c>
      <c r="G25" s="10">
        <f>('cout salarial'!G25/'cout salarial'!$B25)/'indice productivité'!G25*10000</f>
        <v>93.555000690061547</v>
      </c>
      <c r="H25" s="10">
        <f>('cout salarial'!H25/'cout salarial'!$B25)/'indice productivité'!H25*10000</f>
        <v>93.424790047897687</v>
      </c>
      <c r="I25" s="10">
        <f>('cout salarial'!I25/'cout salarial'!$B25)/'indice productivité'!I25*10000</f>
        <v>96.476425106048907</v>
      </c>
      <c r="J25" s="10">
        <f>('cout salarial'!J25/'cout salarial'!$B25)/'indice productivité'!J25*10000</f>
        <v>97.136780306714115</v>
      </c>
      <c r="K25" s="10">
        <f>('cout salarial'!K25/'cout salarial'!$B25)/'indice productivité'!K25*10000</f>
        <v>93.762608307392838</v>
      </c>
      <c r="L25" s="10">
        <f>('cout salarial'!L25/'cout salarial'!$B25)/'indice productivité'!L25*10000</f>
        <v>89.948330738313274</v>
      </c>
      <c r="M25" s="10">
        <f>('cout salarial'!M25/'cout salarial'!$B25)/'indice productivité'!M25*10000</f>
        <v>89.12151381750337</v>
      </c>
      <c r="N25" s="10">
        <f>('cout salarial'!N25/'cout salarial'!$B25)/'indice productivité'!N25*10000</f>
        <v>87.563839262094774</v>
      </c>
      <c r="O25" s="10">
        <f>('cout salarial'!O25/'cout salarial'!$B25)/'indice productivité'!O25*10000</f>
        <v>93.141551417094675</v>
      </c>
      <c r="P25" s="10">
        <f>('cout salarial'!P25/'cout salarial'!$B25)/'indice productivité'!P25*10000</f>
        <v>105.08443490439754</v>
      </c>
      <c r="Q25" s="10">
        <f>('cout salarial'!Q25/'cout salarial'!$B25)/'indice productivité'!Q25*10000</f>
        <v>95.421210369057661</v>
      </c>
      <c r="R25" s="10">
        <f>('cout salarial'!R25/'cout salarial'!$B25)/'indice productivité'!R25*10000</f>
        <v>93.439003028390957</v>
      </c>
      <c r="S25" s="10">
        <f>('cout salarial'!S25/'cout salarial'!$B25)/'indice productivité'!S25*10000</f>
        <v>95.500632988182304</v>
      </c>
      <c r="T25" s="10">
        <f>('cout salarial'!T25/'cout salarial'!$B25)/'indice productivité'!T25*10000</f>
        <v>96.764120825597217</v>
      </c>
      <c r="U25" s="10">
        <f>('cout salarial'!U25/'cout salarial'!$B25)/'indice productivité'!U25*10000</f>
        <v>97.319733826647791</v>
      </c>
      <c r="V25" s="10">
        <f>('cout salarial'!V25/'cout salarial'!$B25)/'indice productivité'!V25*10000</f>
        <v>96.173590991481731</v>
      </c>
      <c r="W25" s="10">
        <f>('cout salarial'!W25/'cout salarial'!$B25)/'indice productivité'!W25*10000</f>
        <v>96.929487653404607</v>
      </c>
      <c r="X25" s="10">
        <f>('cout salarial'!X25/'cout salarial'!$B25)/'indice productivité'!X25*10000</f>
        <v>93.842453374185041</v>
      </c>
      <c r="Y25" s="10">
        <f>('cout salarial'!Y25/'cout salarial'!$B25)/'indice productivité'!Y25*10000</f>
        <v>93.888529754214545</v>
      </c>
      <c r="Z25" s="10">
        <f>('cout salarial'!Z25/'cout salarial'!$B25)/'indice productivité'!Z25*10000</f>
        <v>98.022423919678062</v>
      </c>
      <c r="AA25" s="10">
        <f>('cout salarial'!AA25/'cout salarial'!$B25)/'indice productivité'!AA25*10000</f>
        <v>103.2561635035329</v>
      </c>
      <c r="AB25" s="10">
        <f>('cout salarial'!AB25/'cout salarial'!$B25)/'indice productivité'!AB25*10000</f>
        <v>95.812926359801523</v>
      </c>
      <c r="AC25" s="10">
        <f>('cout salarial'!AC25/'cout salarial'!$B25)/'indice productivité'!AC25*10000</f>
        <v>98.057939278678717</v>
      </c>
      <c r="AD25" s="10">
        <f>('cout salarial'!AD25/'cout salarial'!$B25)/'indice des volume'!AD25</f>
        <v>4.6409775645884932E-5</v>
      </c>
      <c r="AE25" s="9" t="s">
        <v>104</v>
      </c>
    </row>
    <row r="26" spans="1:31" ht="15" x14ac:dyDescent="0.25">
      <c r="A26" s="7" t="s">
        <v>51</v>
      </c>
      <c r="B26" s="10">
        <f>('cout salarial'!B26/'cout salarial'!$B26)/'indice productivité'!B26*10000</f>
        <v>100</v>
      </c>
      <c r="C26" s="10">
        <f>('cout salarial'!C26/'cout salarial'!$B26)/'indice productivité'!C26*10000</f>
        <v>96.524229669733657</v>
      </c>
      <c r="D26" s="10">
        <f>('cout salarial'!D26/'cout salarial'!$B26)/'indice productivité'!D26*10000</f>
        <v>92.005181266760175</v>
      </c>
      <c r="E26" s="10">
        <f>('cout salarial'!E26/'cout salarial'!$B26)/'indice productivité'!E26*10000</f>
        <v>93.168918317286028</v>
      </c>
      <c r="F26" s="10">
        <f>('cout salarial'!F26/'cout salarial'!$B26)/'indice productivité'!F26*10000</f>
        <v>91.961154134296436</v>
      </c>
      <c r="G26" s="10">
        <f>('cout salarial'!G26/'cout salarial'!$B26)/'indice productivité'!G26*10000</f>
        <v>89.741416923997932</v>
      </c>
      <c r="H26" s="10">
        <f>('cout salarial'!H26/'cout salarial'!$B26)/'indice productivité'!H26*10000</f>
        <v>88.982431367113577</v>
      </c>
      <c r="I26" s="10">
        <f>('cout salarial'!I26/'cout salarial'!$B26)/'indice productivité'!I26*10000</f>
        <v>89.94405315276569</v>
      </c>
      <c r="J26" s="10">
        <f>('cout salarial'!J26/'cout salarial'!$B26)/'indice productivité'!J26*10000</f>
        <v>90.62016638516458</v>
      </c>
      <c r="K26" s="10">
        <f>('cout salarial'!K26/'cout salarial'!$B26)/'indice productivité'!K26*10000</f>
        <v>87.590410907333748</v>
      </c>
      <c r="L26" s="10">
        <f>('cout salarial'!L26/'cout salarial'!$B26)/'indice productivité'!L26*10000</f>
        <v>86.447363016440974</v>
      </c>
      <c r="M26" s="10">
        <f>('cout salarial'!M26/'cout salarial'!$B26)/'indice productivité'!M26*10000</f>
        <v>83.151078637665933</v>
      </c>
      <c r="N26" s="10">
        <f>('cout salarial'!N26/'cout salarial'!$B26)/'indice productivité'!N26*10000</f>
        <v>81.418688486227708</v>
      </c>
      <c r="O26" s="10">
        <f>('cout salarial'!O26/'cout salarial'!$B26)/'indice productivité'!O26*10000</f>
        <v>84.586188617602517</v>
      </c>
      <c r="P26" s="10">
        <f>('cout salarial'!P26/'cout salarial'!$B26)/'indice productivité'!P26*10000</f>
        <v>96.00481945135256</v>
      </c>
      <c r="Q26" s="10">
        <f>('cout salarial'!Q26/'cout salarial'!$B26)/'indice productivité'!Q26*10000</f>
        <v>89.550874836843278</v>
      </c>
      <c r="R26" s="10">
        <f>('cout salarial'!R26/'cout salarial'!$B26)/'indice productivité'!R26*10000</f>
        <v>88.147424278130316</v>
      </c>
      <c r="S26" s="10">
        <f>('cout salarial'!S26/'cout salarial'!$B26)/'indice productivité'!S26*10000</f>
        <v>91.092006612215243</v>
      </c>
      <c r="T26" s="10">
        <f>('cout salarial'!T26/'cout salarial'!$B26)/'indice productivité'!T26*10000</f>
        <v>93.013410331374232</v>
      </c>
      <c r="U26" s="10">
        <f>('cout salarial'!U26/'cout salarial'!$B26)/'indice productivité'!U26*10000</f>
        <v>93.164039235370652</v>
      </c>
      <c r="V26" s="10">
        <f>('cout salarial'!V26/'cout salarial'!$B26)/'indice productivité'!V26*10000</f>
        <v>94.360879474643099</v>
      </c>
      <c r="W26" s="10">
        <f>('cout salarial'!W26/'cout salarial'!$B26)/'indice productivité'!W26*10000</f>
        <v>93.389002628337906</v>
      </c>
      <c r="X26" s="10">
        <f>('cout salarial'!X26/'cout salarial'!$B26)/'indice productivité'!X26*10000</f>
        <v>92.861638088508087</v>
      </c>
      <c r="Y26" s="10">
        <f>('cout salarial'!Y26/'cout salarial'!$B26)/'indice productivité'!Y26*10000</f>
        <v>94.565312588758189</v>
      </c>
      <c r="Z26" s="10">
        <f>('cout salarial'!Z26/'cout salarial'!$B26)/'indice productivité'!Z26*10000</f>
        <v>97.770992735900563</v>
      </c>
      <c r="AA26" s="10">
        <f>('cout salarial'!AA26/'cout salarial'!$B26)/'indice productivité'!AA26*10000</f>
        <v>103.66259026805452</v>
      </c>
      <c r="AB26" s="10">
        <f>('cout salarial'!AB26/'cout salarial'!$B26)/'indice productivité'!AB26*10000</f>
        <v>95.926151093661673</v>
      </c>
      <c r="AC26" s="10">
        <f>('cout salarial'!AC26/'cout salarial'!$B26)/'indice productivité'!AC26*10000</f>
        <v>98.099002463726023</v>
      </c>
      <c r="AD26" s="10" t="e">
        <f>('cout salarial'!AD26/'cout salarial'!$B26)/'indice des volume'!AD26</f>
        <v>#VALUE!</v>
      </c>
      <c r="AE26" s="10" t="s">
        <v>96</v>
      </c>
    </row>
    <row r="27" spans="1:31" ht="15" x14ac:dyDescent="0.25">
      <c r="A27" s="7" t="s">
        <v>52</v>
      </c>
      <c r="B27" s="10">
        <f>('cout salarial'!B27/'cout salarial'!$B27)/'indice productivité'!B27*10000</f>
        <v>100</v>
      </c>
      <c r="C27" s="10">
        <f>('cout salarial'!C27/'cout salarial'!$B27)/'indice productivité'!C27*10000</f>
        <v>123.13261898507237</v>
      </c>
      <c r="D27" s="10">
        <f>('cout salarial'!D27/'cout salarial'!$B27)/'indice productivité'!D27*10000</f>
        <v>138.72910561667484</v>
      </c>
      <c r="E27" s="10">
        <f>('cout salarial'!E27/'cout salarial'!$B27)/'indice productivité'!E27*10000</f>
        <v>155.8289848187969</v>
      </c>
      <c r="F27" s="10">
        <f>('cout salarial'!F27/'cout salarial'!$B27)/'indice productivité'!F27*10000</f>
        <v>148.34468463857857</v>
      </c>
      <c r="G27" s="10">
        <f>('cout salarial'!G27/'cout salarial'!$B27)/'indice productivité'!G27*10000</f>
        <v>153.21583463453607</v>
      </c>
      <c r="H27" s="10">
        <f>('cout salarial'!H27/'cout salarial'!$B27)/'indice productivité'!H27*10000</f>
        <v>173.890359084897</v>
      </c>
      <c r="I27" s="10">
        <f>('cout salarial'!I27/'cout salarial'!$B27)/'indice productivité'!I27*10000</f>
        <v>153.38152935447573</v>
      </c>
      <c r="J27" s="10">
        <f>('cout salarial'!J27/'cout salarial'!$B27)/'indice productivité'!J27*10000</f>
        <v>122.94292056923848</v>
      </c>
      <c r="K27" s="10">
        <f>('cout salarial'!K27/'cout salarial'!$B27)/'indice productivité'!K27*10000</f>
        <v>114.85926540444952</v>
      </c>
      <c r="L27" s="10">
        <f>('cout salarial'!L27/'cout salarial'!$B27)/'indice productivité'!L27*10000</f>
        <v>127.86132618312411</v>
      </c>
      <c r="M27" s="10">
        <f>('cout salarial'!M27/'cout salarial'!$B27)/'indice productivité'!M27*10000</f>
        <v>121.86391037534842</v>
      </c>
      <c r="N27" s="10">
        <f>('cout salarial'!N27/'cout salarial'!$B27)/'indice productivité'!N27*10000</f>
        <v>125.88140109429716</v>
      </c>
      <c r="O27" s="10">
        <f>('cout salarial'!O27/'cout salarial'!$B27)/'indice productivité'!O27*10000</f>
        <v>142.5431383196846</v>
      </c>
      <c r="P27" s="10">
        <f>('cout salarial'!P27/'cout salarial'!$B27)/'indice productivité'!P27*10000</f>
        <v>108.19020241288864</v>
      </c>
      <c r="Q27" s="10">
        <f>('cout salarial'!Q27/'cout salarial'!$B27)/'indice productivité'!Q27*10000</f>
        <v>109.33003119888001</v>
      </c>
      <c r="R27" s="10">
        <f>('cout salarial'!R27/'cout salarial'!$B27)/'indice productivité'!R27*10000</f>
        <v>107.82735041206588</v>
      </c>
      <c r="S27" s="10">
        <f>('cout salarial'!S27/'cout salarial'!$B27)/'indice productivité'!S27*10000</f>
        <v>107.84336932823089</v>
      </c>
      <c r="T27" s="10">
        <f>('cout salarial'!T27/'cout salarial'!$B27)/'indice productivité'!T27*10000</f>
        <v>114.57384456267211</v>
      </c>
      <c r="U27" s="10">
        <f>('cout salarial'!U27/'cout salarial'!$B27)/'indice productivité'!U27*10000</f>
        <v>110.25919833921769</v>
      </c>
      <c r="V27" s="10">
        <f>('cout salarial'!V27/'cout salarial'!$B27)/'indice productivité'!V27*10000</f>
        <v>109.07835759117837</v>
      </c>
      <c r="W27" s="10">
        <f>('cout salarial'!W27/'cout salarial'!$B27)/'indice productivité'!W27*10000</f>
        <v>109.46304825943494</v>
      </c>
      <c r="X27" s="10">
        <f>('cout salarial'!X27/'cout salarial'!$B27)/'indice productivité'!X27*10000</f>
        <v>119.668812967318</v>
      </c>
      <c r="Y27" s="10">
        <f>('cout salarial'!Y27/'cout salarial'!$B27)/'indice productivité'!Y27*10000</f>
        <v>121.02728788860426</v>
      </c>
      <c r="Z27" s="10">
        <f>('cout salarial'!Z27/'cout salarial'!$B27)/'indice productivité'!Z27*10000</f>
        <v>123.97384197911421</v>
      </c>
      <c r="AA27" s="10">
        <f>('cout salarial'!AA27/'cout salarial'!$B27)/'indice productivité'!AA27*10000</f>
        <v>129.20097222159285</v>
      </c>
      <c r="AB27" s="10">
        <f>('cout salarial'!AB27/'cout salarial'!$B27)/'indice productivité'!AB27*10000</f>
        <v>141.01747573362741</v>
      </c>
      <c r="AC27" s="10">
        <f>('cout salarial'!AC27/'cout salarial'!$B27)/'indice productivité'!AC27*10000</f>
        <v>139.60639876516302</v>
      </c>
      <c r="AD27" s="10" t="e">
        <f>('cout salarial'!AD27/'cout salarial'!$B27)/'indice des volume'!AD27</f>
        <v>#VALUE!</v>
      </c>
      <c r="AE27" s="9" t="s">
        <v>96</v>
      </c>
    </row>
    <row r="28" spans="1:31" ht="15" x14ac:dyDescent="0.25">
      <c r="A28" s="7" t="s">
        <v>53</v>
      </c>
      <c r="B28" s="10">
        <f>('cout salarial'!B28/'cout salarial'!$B28)/'indice productivité'!B28*10000</f>
        <v>100</v>
      </c>
      <c r="C28" s="10">
        <f>('cout salarial'!C28/'cout salarial'!$B28)/'indice productivité'!C28*10000</f>
        <v>97.736395201831698</v>
      </c>
      <c r="D28" s="10">
        <f>('cout salarial'!D28/'cout salarial'!$B28)/'indice productivité'!D28*10000</f>
        <v>96.553007598024266</v>
      </c>
      <c r="E28" s="10">
        <f>('cout salarial'!E28/'cout salarial'!$B28)/'indice productivité'!E28*10000</f>
        <v>97.920724829464547</v>
      </c>
      <c r="F28" s="10">
        <f>('cout salarial'!F28/'cout salarial'!$B28)/'indice productivité'!F28*10000</f>
        <v>101.80338896189207</v>
      </c>
      <c r="G28" s="10">
        <f>('cout salarial'!G28/'cout salarial'!$B28)/'indice productivité'!G28*10000</f>
        <v>103.25541665052393</v>
      </c>
      <c r="H28" s="10">
        <f>('cout salarial'!H28/'cout salarial'!$B28)/'indice productivité'!H28*10000</f>
        <v>105.69977660589983</v>
      </c>
      <c r="I28" s="10">
        <f>('cout salarial'!I28/'cout salarial'!$B28)/'indice productivité'!I28*10000</f>
        <v>106.72700871058214</v>
      </c>
      <c r="J28" s="10">
        <f>('cout salarial'!J28/'cout salarial'!$B28)/'indice productivité'!J28*10000</f>
        <v>105.29070687322373</v>
      </c>
      <c r="K28" s="10">
        <f>('cout salarial'!K28/'cout salarial'!$B28)/'indice productivité'!K28*10000</f>
        <v>103.90832246620184</v>
      </c>
      <c r="L28" s="10">
        <f>('cout salarial'!L28/'cout salarial'!$B28)/'indice productivité'!L28*10000</f>
        <v>104.96339822705498</v>
      </c>
      <c r="M28" s="10">
        <f>('cout salarial'!M28/'cout salarial'!$B28)/'indice productivité'!M28*10000</f>
        <v>106.57995514720591</v>
      </c>
      <c r="N28" s="10">
        <f>('cout salarial'!N28/'cout salarial'!$B28)/'indice productivité'!N28*10000</f>
        <v>105.65633389821507</v>
      </c>
      <c r="O28" s="10">
        <f>('cout salarial'!O28/'cout salarial'!$B28)/'indice productivité'!O28*10000</f>
        <v>109.17411702062282</v>
      </c>
      <c r="P28" s="10">
        <f>('cout salarial'!P28/'cout salarial'!$B28)/'indice productivité'!P28*10000</f>
        <v>112.81851956614217</v>
      </c>
      <c r="Q28" s="10">
        <f>('cout salarial'!Q28/'cout salarial'!$B28)/'indice productivité'!Q28*10000</f>
        <v>107.30326103014858</v>
      </c>
      <c r="R28" s="10">
        <f>('cout salarial'!R28/'cout salarial'!$B28)/'indice productivité'!R28*10000</f>
        <v>105.57245373446685</v>
      </c>
      <c r="S28" s="10">
        <f>('cout salarial'!S28/'cout salarial'!$B28)/'indice productivité'!S28*10000</f>
        <v>104.89177736761614</v>
      </c>
      <c r="T28" s="10">
        <f>('cout salarial'!T28/'cout salarial'!$B28)/'indice productivité'!T28*10000</f>
        <v>103.31136280859462</v>
      </c>
      <c r="U28" s="10">
        <f>('cout salarial'!U28/'cout salarial'!$B28)/'indice productivité'!U28*10000</f>
        <v>103.8033388310089</v>
      </c>
      <c r="V28" s="10">
        <f>('cout salarial'!V28/'cout salarial'!$B28)/'indice productivité'!V28*10000</f>
        <v>105.02495736761426</v>
      </c>
      <c r="W28" s="10">
        <f>('cout salarial'!W28/'cout salarial'!$B28)/'indice productivité'!W28*10000</f>
        <v>106.14911657216183</v>
      </c>
      <c r="X28" s="10">
        <f>('cout salarial'!X28/'cout salarial'!$B28)/'indice productivité'!X28*10000</f>
        <v>106.61187449571314</v>
      </c>
      <c r="Y28" s="10">
        <f>('cout salarial'!Y28/'cout salarial'!$B28)/'indice productivité'!Y28*10000</f>
        <v>110.86777673235338</v>
      </c>
      <c r="Z28" s="10">
        <f>('cout salarial'!Z28/'cout salarial'!$B28)/'indice productivité'!Z28*10000</f>
        <v>114.63683308300811</v>
      </c>
      <c r="AA28" s="10">
        <f>('cout salarial'!AA28/'cout salarial'!$B28)/'indice productivité'!AA28*10000</f>
        <v>121.47545048612859</v>
      </c>
      <c r="AB28" s="10">
        <f>('cout salarial'!AB28/'cout salarial'!$B28)/'indice productivité'!AB28*10000</f>
        <v>121.97874758752364</v>
      </c>
      <c r="AC28" s="10">
        <f>('cout salarial'!AC28/'cout salarial'!$B28)/'indice productivité'!AC28*10000</f>
        <v>128.64598515367797</v>
      </c>
      <c r="AD28" s="10" t="e">
        <f>('cout salarial'!AD28/'cout salarial'!$B28)/'indice des volume'!AD28</f>
        <v>#VALUE!</v>
      </c>
      <c r="AE28" s="10" t="s">
        <v>96</v>
      </c>
    </row>
    <row r="29" spans="1:31" ht="15" x14ac:dyDescent="0.25">
      <c r="A29" s="7" t="s">
        <v>54</v>
      </c>
      <c r="B29" s="10">
        <f>('cout salarial'!B29/'cout salarial'!$B29)/'indice productivité'!B29*10000</f>
        <v>100</v>
      </c>
      <c r="C29" s="10">
        <f>('cout salarial'!C29/'cout salarial'!$B29)/'indice productivité'!C29*10000</f>
        <v>95.275610035005798</v>
      </c>
      <c r="D29" s="10">
        <f>('cout salarial'!D29/'cout salarial'!$B29)/'indice productivité'!D29*10000</f>
        <v>87.847540287905034</v>
      </c>
      <c r="E29" s="10">
        <f>('cout salarial'!E29/'cout salarial'!$B29)/'indice productivité'!E29*10000</f>
        <v>138.18184922299679</v>
      </c>
      <c r="F29" s="10">
        <f>('cout salarial'!F29/'cout salarial'!$B29)/'indice productivité'!F29*10000</f>
        <v>93.719732807192969</v>
      </c>
      <c r="G29" s="10">
        <f>('cout salarial'!G29/'cout salarial'!$B29)/'indice productivité'!G29*10000</f>
        <v>119.93818399628636</v>
      </c>
      <c r="H29" s="10">
        <f>('cout salarial'!H29/'cout salarial'!$B29)/'indice productivité'!H29*10000</f>
        <v>138.01822497506848</v>
      </c>
      <c r="I29" s="10">
        <f>('cout salarial'!I29/'cout salarial'!$B29)/'indice productivité'!I29*10000</f>
        <v>131.05627606585736</v>
      </c>
      <c r="J29" s="10">
        <f>('cout salarial'!J29/'cout salarial'!$B29)/'indice productivité'!J29*10000</f>
        <v>125.32422325034325</v>
      </c>
      <c r="K29" s="10">
        <f>('cout salarial'!K29/'cout salarial'!$B29)/'indice productivité'!K29*10000</f>
        <v>129.47656875804569</v>
      </c>
      <c r="L29" s="10">
        <f>('cout salarial'!L29/'cout salarial'!$B29)/'indice productivité'!L29*10000</f>
        <v>173.6409793933293</v>
      </c>
      <c r="M29" s="10">
        <f>('cout salarial'!M29/'cout salarial'!$B29)/'indice productivité'!M29*10000</f>
        <v>184.90356316076122</v>
      </c>
      <c r="N29" s="10">
        <f>('cout salarial'!N29/'cout salarial'!$B29)/'indice productivité'!N29*10000</f>
        <v>225.62572822792822</v>
      </c>
      <c r="O29" s="10">
        <f>('cout salarial'!O29/'cout salarial'!$B29)/'indice productivité'!O29*10000</f>
        <v>238.50480731023254</v>
      </c>
      <c r="P29" s="10">
        <f>('cout salarial'!P29/'cout salarial'!$B29)/'indice productivité'!P29*10000</f>
        <v>138.2684970841369</v>
      </c>
      <c r="Q29" s="10">
        <f>('cout salarial'!Q29/'cout salarial'!$B29)/'indice productivité'!Q29*10000</f>
        <v>157.97332693336716</v>
      </c>
      <c r="R29" s="10">
        <f>('cout salarial'!R29/'cout salarial'!$B29)/'indice productivité'!R29*10000</f>
        <v>141.97674598928606</v>
      </c>
      <c r="S29" s="10">
        <f>('cout salarial'!S29/'cout salarial'!$B29)/'indice productivité'!S29*10000</f>
        <v>164.15584882855862</v>
      </c>
      <c r="T29" s="10">
        <f>('cout salarial'!T29/'cout salarial'!$B29)/'indice productivité'!T29*10000</f>
        <v>169.97119556466041</v>
      </c>
      <c r="U29" s="10">
        <f>('cout salarial'!U29/'cout salarial'!$B29)/'indice productivité'!U29*10000</f>
        <v>162.78266144538884</v>
      </c>
      <c r="V29" s="10">
        <f>('cout salarial'!V29/'cout salarial'!$B29)/'indice productivité'!V29*10000</f>
        <v>165.62139774171985</v>
      </c>
      <c r="W29" s="10">
        <f>('cout salarial'!W29/'cout salarial'!$B29)/'indice productivité'!W29*10000</f>
        <v>186.86194922547492</v>
      </c>
      <c r="X29" s="10">
        <f>('cout salarial'!X29/'cout salarial'!$B29)/'indice productivité'!X29*10000</f>
        <v>199.57739999183781</v>
      </c>
      <c r="Y29" s="10">
        <f>('cout salarial'!Y29/'cout salarial'!$B29)/'indice productivité'!Y29*10000</f>
        <v>195.54555700026648</v>
      </c>
      <c r="Z29" s="10">
        <f>('cout salarial'!Z29/'cout salarial'!$B29)/'indice productivité'!Z29*10000</f>
        <v>211.0673674573265</v>
      </c>
      <c r="AA29" s="10">
        <f>('cout salarial'!AA29/'cout salarial'!$B29)/'indice productivité'!AA29*10000</f>
        <v>217.07796536059985</v>
      </c>
      <c r="AB29" s="10">
        <f>('cout salarial'!AB29/'cout salarial'!$B29)/'indice productivité'!AB29*10000</f>
        <v>217.30946979334038</v>
      </c>
      <c r="AC29" s="10">
        <f>('cout salarial'!AC29/'cout salarial'!$B29)/'indice productivité'!AC29*10000</f>
        <v>247.53314300684275</v>
      </c>
      <c r="AD29" s="10" t="e">
        <f>('cout salarial'!AD29/'cout salarial'!$B29)/'indice des volume'!AD29</f>
        <v>#VALUE!</v>
      </c>
      <c r="AE29" s="9" t="s">
        <v>96</v>
      </c>
    </row>
    <row r="30" spans="1:31" ht="15" x14ac:dyDescent="0.25">
      <c r="A30" s="7" t="s">
        <v>55</v>
      </c>
      <c r="B30" s="10">
        <f>('cout salarial'!B30/'cout salarial'!$B30)/'indice productivité'!B30*10000</f>
        <v>100</v>
      </c>
      <c r="C30" s="10">
        <f>('cout salarial'!C30/'cout salarial'!$B30)/'indice productivité'!C30*10000</f>
        <v>92.123305320845859</v>
      </c>
      <c r="D30" s="10">
        <f>('cout salarial'!D30/'cout salarial'!$B30)/'indice productivité'!D30*10000</f>
        <v>86.156997306849533</v>
      </c>
      <c r="E30" s="10">
        <f>('cout salarial'!E30/'cout salarial'!$B30)/'indice productivité'!E30*10000</f>
        <v>89.355560284992976</v>
      </c>
      <c r="F30" s="10">
        <f>('cout salarial'!F30/'cout salarial'!$B30)/'indice productivité'!F30*10000</f>
        <v>88.681287272860502</v>
      </c>
      <c r="G30" s="10">
        <f>('cout salarial'!G30/'cout salarial'!$B30)/'indice productivité'!G30*10000</f>
        <v>84.640862958375067</v>
      </c>
      <c r="H30" s="10">
        <f>('cout salarial'!H30/'cout salarial'!$B30)/'indice productivité'!H30*10000</f>
        <v>85.131585682508103</v>
      </c>
      <c r="I30" s="10">
        <f>('cout salarial'!I30/'cout salarial'!$B30)/'indice productivité'!I30*10000</f>
        <v>85.648484308921937</v>
      </c>
      <c r="J30" s="10">
        <f>('cout salarial'!J30/'cout salarial'!$B30)/'indice productivité'!J30*10000</f>
        <v>82.691951754386039</v>
      </c>
      <c r="K30" s="10">
        <f>('cout salarial'!K30/'cout salarial'!$B30)/'indice productivité'!K30*10000</f>
        <v>82.081641578292903</v>
      </c>
      <c r="L30" s="10">
        <f>('cout salarial'!L30/'cout salarial'!$B30)/'indice productivité'!L30*10000</f>
        <v>82.528458569227553</v>
      </c>
      <c r="M30" s="10">
        <f>('cout salarial'!M30/'cout salarial'!$B30)/'indice productivité'!M30*10000</f>
        <v>80.540121788507108</v>
      </c>
      <c r="N30" s="10">
        <f>('cout salarial'!N30/'cout salarial'!$B30)/'indice productivité'!N30*10000</f>
        <v>80.272708341723273</v>
      </c>
      <c r="O30" s="10">
        <f>('cout salarial'!O30/'cout salarial'!$B30)/'indice productivité'!O30*10000</f>
        <v>82.912052496321778</v>
      </c>
      <c r="P30" s="10">
        <f>('cout salarial'!P30/'cout salarial'!$B30)/'indice productivité'!P30*10000</f>
        <v>89.117793317396789</v>
      </c>
      <c r="Q30" s="10">
        <f>('cout salarial'!Q30/'cout salarial'!$B30)/'indice productivité'!Q30*10000</f>
        <v>85.296102729015018</v>
      </c>
      <c r="R30" s="10">
        <f>('cout salarial'!R30/'cout salarial'!$B30)/'indice productivité'!R30*10000</f>
        <v>84.567569273457167</v>
      </c>
      <c r="S30" s="10">
        <f>('cout salarial'!S30/'cout salarial'!$B30)/'indice productivité'!S30*10000</f>
        <v>87.736486001361357</v>
      </c>
      <c r="T30" s="10">
        <f>('cout salarial'!T30/'cout salarial'!$B30)/'indice productivité'!T30*10000</f>
        <v>88.236524829421299</v>
      </c>
      <c r="U30" s="10">
        <f>('cout salarial'!U30/'cout salarial'!$B30)/'indice productivité'!U30*10000</f>
        <v>87.634651957868158</v>
      </c>
      <c r="V30" s="10">
        <f>('cout salarial'!V30/'cout salarial'!$B30)/'indice productivité'!V30*10000</f>
        <v>89.035436400249083</v>
      </c>
      <c r="W30" s="10">
        <f>('cout salarial'!W30/'cout salarial'!$B30)/'indice productivité'!W30*10000</f>
        <v>89.469057339363957</v>
      </c>
      <c r="X30" s="10">
        <f>('cout salarial'!X30/'cout salarial'!$B30)/'indice productivité'!X30*10000</f>
        <v>88.965182128561551</v>
      </c>
      <c r="Y30" s="10">
        <f>('cout salarial'!Y30/'cout salarial'!$B30)/'indice productivité'!Y30*10000</f>
        <v>93.597863673078834</v>
      </c>
      <c r="Z30" s="10">
        <f>('cout salarial'!Z30/'cout salarial'!$B30)/'indice productivité'!Z30*10000</f>
        <v>92.732685159948247</v>
      </c>
      <c r="AA30" s="10">
        <f>('cout salarial'!AA30/'cout salarial'!$B30)/'indice productivité'!AA30*10000</f>
        <v>95.638428863085508</v>
      </c>
      <c r="AB30" s="10">
        <f>('cout salarial'!AB30/'cout salarial'!$B30)/'indice productivité'!AB30*10000</f>
        <v>94.345544043239087</v>
      </c>
      <c r="AC30" s="10">
        <f>('cout salarial'!AC30/'cout salarial'!$B30)/'indice productivité'!AC30*10000</f>
        <v>106.94175967240506</v>
      </c>
      <c r="AD30" s="10">
        <f>('cout salarial'!AD30/'cout salarial'!$B30)/'indice des volume'!AD30</f>
        <v>3.0854822632475571E-3</v>
      </c>
      <c r="AE30" s="10" t="s">
        <v>96</v>
      </c>
    </row>
    <row r="31" spans="1:31" ht="15" x14ac:dyDescent="0.25">
      <c r="A31" s="7" t="s">
        <v>56</v>
      </c>
      <c r="B31" s="10">
        <f>('cout salarial'!B31/'cout salarial'!$B31)/'indice productivité'!B31*10000</f>
        <v>100</v>
      </c>
      <c r="C31" s="10">
        <f>('cout salarial'!C31/'cout salarial'!$B31)/'indice productivité'!C31*10000</f>
        <v>111.50720083077483</v>
      </c>
      <c r="D31" s="10">
        <f>('cout salarial'!D31/'cout salarial'!$B31)/'indice productivité'!D31*10000</f>
        <v>119.60222716458401</v>
      </c>
      <c r="E31" s="10">
        <f>('cout salarial'!E31/'cout salarial'!$B31)/'indice productivité'!E31*10000</f>
        <v>103.20172207118928</v>
      </c>
      <c r="F31" s="10">
        <f>('cout salarial'!F31/'cout salarial'!$B31)/'indice productivité'!F31*10000</f>
        <v>94.353310965833728</v>
      </c>
      <c r="G31" s="10">
        <f>('cout salarial'!G31/'cout salarial'!$B31)/'indice productivité'!G31*10000</f>
        <v>97.674502345468767</v>
      </c>
      <c r="H31" s="10">
        <f>('cout salarial'!H31/'cout salarial'!$B31)/'indice productivité'!H31*10000</f>
        <v>89.661069464892265</v>
      </c>
      <c r="I31" s="10">
        <f>('cout salarial'!I31/'cout salarial'!$B31)/'indice productivité'!I31*10000</f>
        <v>92.513931278284701</v>
      </c>
      <c r="J31" s="10">
        <f>('cout salarial'!J31/'cout salarial'!$B31)/'indice productivité'!J31*10000</f>
        <v>90.549838409636706</v>
      </c>
      <c r="K31" s="10">
        <f>('cout salarial'!K31/'cout salarial'!$B31)/'indice productivité'!K31*10000</f>
        <v>81.055336636923514</v>
      </c>
      <c r="L31" s="10">
        <f>('cout salarial'!L31/'cout salarial'!$B31)/'indice productivité'!L31*10000</f>
        <v>78.66081155081045</v>
      </c>
      <c r="M31" s="10">
        <f>('cout salarial'!M31/'cout salarial'!$B31)/'indice productivité'!M31*10000</f>
        <v>80.267838064521555</v>
      </c>
      <c r="N31" s="10">
        <f>('cout salarial'!N31/'cout salarial'!$B31)/'indice productivité'!N31*10000</f>
        <v>87.93484930618871</v>
      </c>
      <c r="O31" s="10">
        <f>('cout salarial'!O31/'cout salarial'!$B31)/'indice productivité'!O31*10000</f>
        <v>103.35247285320224</v>
      </c>
      <c r="P31" s="10">
        <f>('cout salarial'!P31/'cout salarial'!$B31)/'indice productivité'!P31*10000</f>
        <v>110.34685131668584</v>
      </c>
      <c r="Q31" s="10">
        <f>('cout salarial'!Q31/'cout salarial'!$B31)/'indice productivité'!Q31*10000</f>
        <v>88.13703399165766</v>
      </c>
      <c r="R31" s="10">
        <f>('cout salarial'!R31/'cout salarial'!$B31)/'indice productivité'!R31*10000</f>
        <v>91.29336962397511</v>
      </c>
      <c r="S31" s="10">
        <f>('cout salarial'!S31/'cout salarial'!$B31)/'indice productivité'!S31*10000</f>
        <v>95.576354620275936</v>
      </c>
      <c r="T31" s="10">
        <f>('cout salarial'!T31/'cout salarial'!$B31)/'indice productivité'!T31*10000</f>
        <v>98.308702624612408</v>
      </c>
      <c r="U31" s="10">
        <f>('cout salarial'!U31/'cout salarial'!$B31)/'indice productivité'!U31*10000</f>
        <v>86.944205457924838</v>
      </c>
      <c r="V31" s="10">
        <f>('cout salarial'!V31/'cout salarial'!$B31)/'indice productivité'!V31*10000</f>
        <v>83.280284625951268</v>
      </c>
      <c r="W31" s="10">
        <f>('cout salarial'!W31/'cout salarial'!$B31)/'indice productivité'!W31*10000</f>
        <v>89.754504420831267</v>
      </c>
      <c r="X31" s="10">
        <f>('cout salarial'!X31/'cout salarial'!$B31)/'indice productivité'!X31*10000</f>
        <v>99.229837837461076</v>
      </c>
      <c r="Y31" s="10">
        <f>('cout salarial'!Y31/'cout salarial'!$B31)/'indice productivité'!Y31*10000</f>
        <v>98.090829386432588</v>
      </c>
      <c r="Z31" s="10">
        <f>('cout salarial'!Z31/'cout salarial'!$B31)/'indice productivité'!Z31*10000</f>
        <v>95.740129782588724</v>
      </c>
      <c r="AA31" s="10">
        <f>('cout salarial'!AA31/'cout salarial'!$B31)/'indice productivité'!AA31*10000</f>
        <v>107.02938643497981</v>
      </c>
      <c r="AB31" s="10">
        <f>('cout salarial'!AB31/'cout salarial'!$B31)/'indice productivité'!AB31*10000</f>
        <v>102.50726902821586</v>
      </c>
      <c r="AC31" s="10">
        <f>('cout salarial'!AC31/'cout salarial'!$B31)/'indice productivité'!AC31*10000</f>
        <v>109.7930396291557</v>
      </c>
      <c r="AD31" s="10" t="e">
        <f>('cout salarial'!AD31/'cout salarial'!$B31)/'indice des volume'!AD31</f>
        <v>#VALUE!</v>
      </c>
      <c r="AE31" s="9" t="s">
        <v>96</v>
      </c>
    </row>
    <row r="32" spans="1:31" ht="15" x14ac:dyDescent="0.25">
      <c r="A32" s="7" t="s">
        <v>57</v>
      </c>
      <c r="B32" s="10">
        <f>('cout salarial'!B32/'cout salarial'!$B32)/'indice productivité'!B32*10000</f>
        <v>100</v>
      </c>
      <c r="C32" s="10">
        <f>('cout salarial'!C32/'cout salarial'!$B32)/'indice productivité'!C32*10000</f>
        <v>97.12670703342755</v>
      </c>
      <c r="D32" s="10">
        <f>('cout salarial'!D32/'cout salarial'!$B32)/'indice productivité'!D32*10000</f>
        <v>92.443010355224402</v>
      </c>
      <c r="E32" s="10">
        <f>('cout salarial'!E32/'cout salarial'!$B32)/'indice productivité'!E32*10000</f>
        <v>90.056913867086351</v>
      </c>
      <c r="F32" s="10">
        <f>('cout salarial'!F32/'cout salarial'!$B32)/'indice productivité'!F32*10000</f>
        <v>89.50599522918975</v>
      </c>
      <c r="G32" s="10">
        <f>('cout salarial'!G32/'cout salarial'!$B32)/'indice productivité'!G32*10000</f>
        <v>84.635411551589371</v>
      </c>
      <c r="H32" s="10">
        <f>('cout salarial'!H32/'cout salarial'!$B32)/'indice productivité'!H32*10000</f>
        <v>84.905510459205431</v>
      </c>
      <c r="I32" s="10">
        <f>('cout salarial'!I32/'cout salarial'!$B32)/'indice productivité'!I32*10000</f>
        <v>81.66805055158656</v>
      </c>
      <c r="J32" s="10">
        <f>('cout salarial'!J32/'cout salarial'!$B32)/'indice productivité'!J32*10000</f>
        <v>77.628520886542816</v>
      </c>
      <c r="K32" s="10">
        <f>('cout salarial'!K32/'cout salarial'!$B32)/'indice productivité'!K32*10000</f>
        <v>75.625350898366563</v>
      </c>
      <c r="L32" s="10">
        <f>('cout salarial'!L32/'cout salarial'!$B32)/'indice productivité'!L32*10000</f>
        <v>75.321254388889741</v>
      </c>
      <c r="M32" s="10">
        <f>('cout salarial'!M32/'cout salarial'!$B32)/'indice productivité'!M32*10000</f>
        <v>71.366449264833079</v>
      </c>
      <c r="N32" s="10">
        <f>('cout salarial'!N32/'cout salarial'!$B32)/'indice productivité'!N32*10000</f>
        <v>67.921309411835651</v>
      </c>
      <c r="O32" s="10">
        <f>('cout salarial'!O32/'cout salarial'!$B32)/'indice productivité'!O32*10000</f>
        <v>70.945104404451641</v>
      </c>
      <c r="P32" s="10">
        <f>('cout salarial'!P32/'cout salarial'!$B32)/'indice productivité'!P32*10000</f>
        <v>83.288293429514368</v>
      </c>
      <c r="Q32" s="10">
        <f>('cout salarial'!Q32/'cout salarial'!$B32)/'indice productivité'!Q32*10000</f>
        <v>75.173267470100015</v>
      </c>
      <c r="R32" s="10">
        <f>('cout salarial'!R32/'cout salarial'!$B32)/'indice productivité'!R32*10000</f>
        <v>78.169542770781121</v>
      </c>
      <c r="S32" s="10">
        <f>('cout salarial'!S32/'cout salarial'!$B32)/'indice productivité'!S32*10000</f>
        <v>90.055279550090503</v>
      </c>
      <c r="T32" s="10">
        <f>('cout salarial'!T32/'cout salarial'!$B32)/'indice productivité'!T32*10000</f>
        <v>86.448559540894323</v>
      </c>
      <c r="U32" s="10">
        <f>('cout salarial'!U32/'cout salarial'!$B32)/'indice productivité'!U32*10000</f>
        <v>86.167208657673768</v>
      </c>
      <c r="V32" s="10">
        <f>('cout salarial'!V32/'cout salarial'!$B32)/'indice productivité'!V32*10000</f>
        <v>86.712839893951411</v>
      </c>
      <c r="W32" s="10">
        <f>('cout salarial'!W32/'cout salarial'!$B32)/'indice productivité'!W32*10000</f>
        <v>83.007076140473714</v>
      </c>
      <c r="X32" s="10">
        <f>('cout salarial'!X32/'cout salarial'!$B32)/'indice productivité'!X32*10000</f>
        <v>76.668375985137956</v>
      </c>
      <c r="Y32" s="10">
        <f>('cout salarial'!Y32/'cout salarial'!$B32)/'indice productivité'!Y32*10000</f>
        <v>82.412913622353926</v>
      </c>
      <c r="Z32" s="10">
        <f>('cout salarial'!Z32/'cout salarial'!$B32)/'indice productivité'!Z32*10000</f>
        <v>81.276530649408016</v>
      </c>
      <c r="AA32" s="10">
        <f>('cout salarial'!AA32/'cout salarial'!$B32)/'indice productivité'!AA32*10000</f>
        <v>81.282369531607458</v>
      </c>
      <c r="AB32" s="10">
        <f>('cout salarial'!AB32/'cout salarial'!$B32)/'indice productivité'!AB32*10000</f>
        <v>86.910434872904489</v>
      </c>
      <c r="AC32" s="10">
        <f>('cout salarial'!AC32/'cout salarial'!$B32)/'indice productivité'!AC32*10000</f>
        <v>93.79207093995241</v>
      </c>
      <c r="AD32" s="10" t="e">
        <f>('cout salarial'!AD32/'cout salarial'!$B32)/'indice des volume'!AD32</f>
        <v>#VALUE!</v>
      </c>
      <c r="AE32" s="10" t="s">
        <v>96</v>
      </c>
    </row>
    <row r="33" spans="1:31" ht="15" x14ac:dyDescent="0.25">
      <c r="A33" s="7" t="s">
        <v>58</v>
      </c>
      <c r="B33" s="10">
        <f>('cout salarial'!B33/'cout salarial'!$B33)/'indice productivité'!B33*10000</f>
        <v>100</v>
      </c>
      <c r="C33" s="10">
        <f>('cout salarial'!C33/'cout salarial'!$B33)/'indice productivité'!C33*10000</f>
        <v>112.99069524895589</v>
      </c>
      <c r="D33" s="10">
        <f>('cout salarial'!D33/'cout salarial'!$B33)/'indice productivité'!D33*10000</f>
        <v>107.96559465632473</v>
      </c>
      <c r="E33" s="10">
        <f>('cout salarial'!E33/'cout salarial'!$B33)/'indice productivité'!E33*10000</f>
        <v>96.849078000699649</v>
      </c>
      <c r="F33" s="10">
        <f>('cout salarial'!F33/'cout salarial'!$B33)/'indice productivité'!F33*10000</f>
        <v>93.804575997714167</v>
      </c>
      <c r="G33" s="10">
        <f>('cout salarial'!G33/'cout salarial'!$B33)/'indice productivité'!G33*10000</f>
        <v>96.507805235940623</v>
      </c>
      <c r="H33" s="10">
        <f>('cout salarial'!H33/'cout salarial'!$B33)/'indice productivité'!H33*10000</f>
        <v>93.957501271148217</v>
      </c>
      <c r="I33" s="10">
        <f>('cout salarial'!I33/'cout salarial'!$B33)/'indice productivité'!I33*10000</f>
        <v>91.880937268934133</v>
      </c>
      <c r="J33" s="10">
        <f>('cout salarial'!J33/'cout salarial'!$B33)/'indice productivité'!J33*10000</f>
        <v>87.96201639725777</v>
      </c>
      <c r="K33" s="10">
        <f>('cout salarial'!K33/'cout salarial'!$B33)/'indice productivité'!K33*10000</f>
        <v>84.658150188937924</v>
      </c>
      <c r="L33" s="10">
        <f>('cout salarial'!L33/'cout salarial'!$B33)/'indice productivité'!L33*10000</f>
        <v>81.706356158956424</v>
      </c>
      <c r="M33" s="10">
        <f>('cout salarial'!M33/'cout salarial'!$B33)/'indice productivité'!M33*10000</f>
        <v>77.909120702731457</v>
      </c>
      <c r="N33" s="10">
        <f>('cout salarial'!N33/'cout salarial'!$B33)/'indice productivité'!N33*10000</f>
        <v>80.221189577324552</v>
      </c>
      <c r="O33" s="10">
        <f>('cout salarial'!O33/'cout salarial'!$B33)/'indice productivité'!O33*10000</f>
        <v>83.537815990998595</v>
      </c>
      <c r="P33" s="10">
        <f>('cout salarial'!P33/'cout salarial'!$B33)/'indice productivité'!P33*10000</f>
        <v>90.93889321525036</v>
      </c>
      <c r="Q33" s="10">
        <f>('cout salarial'!Q33/'cout salarial'!$B33)/'indice productivité'!Q33*10000</f>
        <v>83.068906908385415</v>
      </c>
      <c r="R33" s="10">
        <f>('cout salarial'!R33/'cout salarial'!$B33)/'indice productivité'!R33*10000</f>
        <v>87.240517551450452</v>
      </c>
      <c r="S33" s="10">
        <f>('cout salarial'!S33/'cout salarial'!$B33)/'indice productivité'!S33*10000</f>
        <v>98.55774046862598</v>
      </c>
      <c r="T33" s="10">
        <f>('cout salarial'!T33/'cout salarial'!$B33)/'indice productivité'!T33*10000</f>
        <v>102.13958404476034</v>
      </c>
      <c r="U33" s="10">
        <f>('cout salarial'!U33/'cout salarial'!$B33)/'indice productivité'!U33*10000</f>
        <v>99.769271228362911</v>
      </c>
      <c r="V33" s="10">
        <f>('cout salarial'!V33/'cout salarial'!$B33)/'indice productivité'!V33*10000</f>
        <v>92.858825742823839</v>
      </c>
      <c r="W33" s="10">
        <f>('cout salarial'!W33/'cout salarial'!$B33)/'indice productivité'!W33*10000</f>
        <v>93.25035192885845</v>
      </c>
      <c r="X33" s="10">
        <f>('cout salarial'!X33/'cout salarial'!$B33)/'indice productivité'!X33*10000</f>
        <v>92.092230257456407</v>
      </c>
      <c r="Y33" s="10">
        <f>('cout salarial'!Y33/'cout salarial'!$B33)/'indice productivité'!Y33*10000</f>
        <v>88.870016803556197</v>
      </c>
      <c r="Z33" s="10">
        <f>('cout salarial'!Z33/'cout salarial'!$B33)/'indice productivité'!Z33*10000</f>
        <v>89.687576224863093</v>
      </c>
      <c r="AA33" s="10">
        <f>('cout salarial'!AA33/'cout salarial'!$B33)/'indice productivité'!AA33*10000</f>
        <v>95.320550650021971</v>
      </c>
      <c r="AB33" s="10">
        <f>('cout salarial'!AB33/'cout salarial'!$B33)/'indice productivité'!AB33*10000</f>
        <v>89.137859397136793</v>
      </c>
      <c r="AC33" s="10">
        <f>('cout salarial'!AC33/'cout salarial'!$B33)/'indice productivité'!AC33*10000</f>
        <v>86.33666287171792</v>
      </c>
      <c r="AD33" s="10" t="e">
        <f>('cout salarial'!AD33/'cout salarial'!$B33)/'indice des volume'!AD33</f>
        <v>#VALUE!</v>
      </c>
      <c r="AE33" s="9" t="s">
        <v>96</v>
      </c>
    </row>
    <row r="34" spans="1:31" ht="15" x14ac:dyDescent="0.25">
      <c r="A34" s="7" t="s">
        <v>60</v>
      </c>
      <c r="B34" s="10">
        <f>('cout salarial'!B34/'cout salarial'!$B34)/'indice productivité'!B34*10000</f>
        <v>100</v>
      </c>
      <c r="C34" s="10">
        <f>('cout salarial'!C34/'cout salarial'!$B34)/'indice productivité'!C34*10000</f>
        <v>105.86769302458032</v>
      </c>
      <c r="D34" s="10">
        <f>('cout salarial'!D34/'cout salarial'!$B34)/'indice productivité'!D34*10000</f>
        <v>132.51625201312083</v>
      </c>
      <c r="E34" s="10">
        <f>('cout salarial'!E34/'cout salarial'!$B34)/'indice productivité'!E34*10000</f>
        <v>137.14321057594867</v>
      </c>
      <c r="F34" s="10">
        <f>('cout salarial'!F34/'cout salarial'!$B34)/'indice productivité'!F34*10000</f>
        <v>145.0588334933683</v>
      </c>
      <c r="G34" s="10">
        <f>('cout salarial'!G34/'cout salarial'!$B34)/'indice productivité'!G34*10000</f>
        <v>158.67703627432377</v>
      </c>
      <c r="H34" s="10">
        <f>('cout salarial'!H34/'cout salarial'!$B34)/'indice productivité'!H34*10000</f>
        <v>157.52518365741506</v>
      </c>
      <c r="I34" s="10">
        <f>('cout salarial'!I34/'cout salarial'!$B34)/'indice productivité'!I34*10000</f>
        <v>157.78190124047154</v>
      </c>
      <c r="J34" s="10">
        <f>('cout salarial'!J34/'cout salarial'!$B34)/'indice productivité'!J34*10000</f>
        <v>143.84211569432765</v>
      </c>
      <c r="K34" s="10">
        <f>('cout salarial'!K34/'cout salarial'!$B34)/'indice productivité'!K34*10000</f>
        <v>142.48612022620824</v>
      </c>
      <c r="L34" s="10">
        <f>('cout salarial'!L34/'cout salarial'!$B34)/'indice productivité'!L34*10000</f>
        <v>142.02032442787683</v>
      </c>
      <c r="M34" s="10">
        <f>('cout salarial'!M34/'cout salarial'!$B34)/'indice productivité'!M34*10000</f>
        <v>141.93422216096118</v>
      </c>
      <c r="N34" s="10">
        <f>('cout salarial'!N34/'cout salarial'!$B34)/'indice productivité'!N34*10000</f>
        <v>142.89227957905371</v>
      </c>
      <c r="O34" s="10">
        <f>('cout salarial'!O34/'cout salarial'!$B34)/'indice productivité'!O34*10000</f>
        <v>129.65609484187817</v>
      </c>
      <c r="P34" s="10">
        <f>('cout salarial'!P34/'cout salarial'!$B34)/'indice productivité'!P34*10000</f>
        <v>119.19536453503316</v>
      </c>
      <c r="Q34" s="10">
        <f>('cout salarial'!Q34/'cout salarial'!$B34)/'indice productivité'!Q34*10000</f>
        <v>122.1108987194113</v>
      </c>
      <c r="R34" s="10">
        <f>('cout salarial'!R34/'cout salarial'!$B34)/'indice productivité'!R34*10000</f>
        <v>120.87727359082444</v>
      </c>
      <c r="S34" s="10">
        <f>('cout salarial'!S34/'cout salarial'!$B34)/'indice productivité'!S34*10000</f>
        <v>132.48120692862267</v>
      </c>
      <c r="T34" s="10">
        <f>('cout salarial'!T34/'cout salarial'!$B34)/'indice productivité'!T34*10000</f>
        <v>136.44984827974523</v>
      </c>
      <c r="U34" s="10">
        <f>('cout salarial'!U34/'cout salarial'!$B34)/'indice productivité'!U34*10000</f>
        <v>140.86480966243221</v>
      </c>
      <c r="V34" s="10">
        <f>('cout salarial'!V34/'cout salarial'!$B34)/'indice productivité'!V34*10000</f>
        <v>157.1809443580442</v>
      </c>
      <c r="W34" s="10">
        <f>('cout salarial'!W34/'cout salarial'!$B34)/'indice productivité'!W34*10000</f>
        <v>141.21845890094889</v>
      </c>
      <c r="X34" s="10">
        <f>('cout salarial'!X34/'cout salarial'!$B34)/'indice productivité'!X34*10000</f>
        <v>133.36541384205213</v>
      </c>
      <c r="Y34" s="10">
        <f>('cout salarial'!Y34/'cout salarial'!$B34)/'indice productivité'!Y34*10000</f>
        <v>135.68943404269186</v>
      </c>
      <c r="Z34" s="10">
        <f>('cout salarial'!Z34/'cout salarial'!$B34)/'indice productivité'!Z34*10000</f>
        <v>145.33628653019113</v>
      </c>
      <c r="AA34" s="10" t="e">
        <f>('cout salarial'!AA34/'cout salarial'!$B34)/'indice productivité'!AA34*10000</f>
        <v>#VALUE!</v>
      </c>
      <c r="AB34" s="10" t="e">
        <f>('cout salarial'!AB34/'cout salarial'!$B34)/'indice productivité'!AB34*10000</f>
        <v>#VALUE!</v>
      </c>
      <c r="AC34" s="10" t="e">
        <f>('cout salarial'!AC34/'cout salarial'!$B34)/'indice productivité'!AC34*10000</f>
        <v>#VALUE!</v>
      </c>
      <c r="AD34" s="10" t="e">
        <f>('cout salarial'!AD34/'cout salarial'!$B34)/'indice des volume'!AD34</f>
        <v>#VALUE!</v>
      </c>
      <c r="AE34" s="10" t="s">
        <v>96</v>
      </c>
    </row>
    <row r="36" spans="1:31" ht="15" x14ac:dyDescent="0.25">
      <c r="A36" s="1" t="s">
        <v>98</v>
      </c>
    </row>
    <row r="37" spans="1:31" ht="15" x14ac:dyDescent="0.25">
      <c r="A37" s="1" t="s">
        <v>97</v>
      </c>
      <c r="B37" s="3" t="s">
        <v>99</v>
      </c>
    </row>
    <row r="38" spans="1:31" ht="15" x14ac:dyDescent="0.25">
      <c r="A38" s="1" t="s">
        <v>107</v>
      </c>
    </row>
    <row r="39" spans="1:31" ht="15" x14ac:dyDescent="0.25">
      <c r="A39" s="1" t="s">
        <v>105</v>
      </c>
      <c r="B39" s="3" t="s">
        <v>108</v>
      </c>
    </row>
    <row r="40" spans="1:31" ht="15" x14ac:dyDescent="0.25">
      <c r="A40" s="1" t="s">
        <v>109</v>
      </c>
      <c r="B40" s="3" t="s">
        <v>110</v>
      </c>
    </row>
    <row r="41" spans="1:31" ht="15" x14ac:dyDescent="0.25">
      <c r="A41" s="1" t="s">
        <v>106</v>
      </c>
      <c r="B41" s="3" t="s">
        <v>111</v>
      </c>
    </row>
    <row r="42" spans="1:31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83"/>
  <sheetViews>
    <sheetView tabSelected="1" topLeftCell="O46" workbookViewId="0">
      <selection activeCell="F63" sqref="F63"/>
    </sheetView>
  </sheetViews>
  <sheetFormatPr baseColWidth="10" defaultColWidth="8.85546875" defaultRowHeight="11.45" customHeight="1" x14ac:dyDescent="0.25"/>
  <cols>
    <col min="1" max="1" width="29.85546875" customWidth="1"/>
    <col min="2" max="7" width="10" customWidth="1"/>
    <col min="8" max="8" width="10.28515625" customWidth="1"/>
    <col min="9" max="29" width="10" customWidth="1"/>
    <col min="30" max="30" width="10" style="27" customWidth="1"/>
    <col min="31" max="31" width="5" customWidth="1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73" t="s">
        <v>115</v>
      </c>
      <c r="AE10" s="73" t="s">
        <v>96</v>
      </c>
    </row>
    <row r="11" spans="1:31" ht="15" x14ac:dyDescent="0.25">
      <c r="A11" s="7" t="s">
        <v>37</v>
      </c>
      <c r="B11" s="10">
        <f>'cout salarial unitaire'!B12</f>
        <v>100</v>
      </c>
      <c r="C11" s="10">
        <f>'cout salarial unitaire'!C12</f>
        <v>102.81728795427092</v>
      </c>
      <c r="D11" s="10">
        <f>'cout salarial unitaire'!D12</f>
        <v>99.814598358839405</v>
      </c>
      <c r="E11" s="10">
        <f>'cout salarial unitaire'!E12</f>
        <v>99.583881677683834</v>
      </c>
      <c r="F11" s="10">
        <f>'cout salarial unitaire'!F12</f>
        <v>99.902984953855068</v>
      </c>
      <c r="G11" s="10">
        <f>'cout salarial unitaire'!G12</f>
        <v>98.529802246123509</v>
      </c>
      <c r="H11" s="10">
        <f>'cout salarial unitaire'!H12</f>
        <v>99.876422805992547</v>
      </c>
      <c r="I11" s="10">
        <f>'cout salarial unitaire'!I12</f>
        <v>100.69607222442949</v>
      </c>
      <c r="J11" s="10">
        <f>'cout salarial unitaire'!J12</f>
        <v>100.0965569474847</v>
      </c>
      <c r="K11" s="10">
        <f>'cout salarial unitaire'!K12</f>
        <v>98.407561291267413</v>
      </c>
      <c r="L11" s="10">
        <f>'cout salarial unitaire'!L12</f>
        <v>98.102054979449562</v>
      </c>
      <c r="M11" s="10">
        <f>'cout salarial unitaire'!M12</f>
        <v>95.663799519597092</v>
      </c>
      <c r="N11" s="10">
        <f>'cout salarial unitaire'!N12</f>
        <v>96.11660872871677</v>
      </c>
      <c r="O11" s="10">
        <f>'cout salarial unitaire'!O12</f>
        <v>102.03167387320958</v>
      </c>
      <c r="P11" s="10">
        <f>'cout salarial unitaire'!P12</f>
        <v>109.38291639419555</v>
      </c>
      <c r="Q11" s="10">
        <f>'cout salarial unitaire'!Q12</f>
        <v>101.22403008961317</v>
      </c>
      <c r="R11" s="10">
        <f>'cout salarial unitaire'!R12</f>
        <v>99.813370737927258</v>
      </c>
      <c r="S11" s="10">
        <f>'cout salarial unitaire'!S12</f>
        <v>103.50570662834929</v>
      </c>
      <c r="T11" s="10">
        <f>'cout salarial unitaire'!T12</f>
        <v>105.51696083556605</v>
      </c>
      <c r="U11" s="10">
        <f>'cout salarial unitaire'!U12</f>
        <v>103.98152869399829</v>
      </c>
      <c r="V11" s="10">
        <f>'cout salarial unitaire'!V12</f>
        <v>102.17557888811781</v>
      </c>
      <c r="W11" s="10">
        <f>'cout salarial unitaire'!W12</f>
        <v>102.29232300562309</v>
      </c>
      <c r="X11" s="10">
        <f>'cout salarial unitaire'!X12</f>
        <v>102.09111641521694</v>
      </c>
      <c r="Y11" s="10">
        <f>'cout salarial unitaire'!Y12</f>
        <v>103.77776986524135</v>
      </c>
      <c r="Z11" s="10">
        <f>'cout salarial unitaire'!Z12</f>
        <v>106.22834906379832</v>
      </c>
      <c r="AA11" s="10">
        <f>'cout salarial unitaire'!AA12</f>
        <v>109.26444722701837</v>
      </c>
      <c r="AB11" s="10">
        <f>'cout salarial unitaire'!AB12</f>
        <v>104.25571362525542</v>
      </c>
      <c r="AC11" s="10">
        <f>'cout salarial unitaire'!AC12</f>
        <v>106.22203258139253</v>
      </c>
      <c r="AD11" s="29">
        <f>AC11/B11*100-100</f>
        <v>6.2220325813925399</v>
      </c>
      <c r="AE11" s="10" t="s">
        <v>96</v>
      </c>
    </row>
    <row r="12" spans="1:31" ht="15" x14ac:dyDescent="0.25">
      <c r="A12" s="7" t="s">
        <v>40</v>
      </c>
      <c r="B12" s="10">
        <f>'cout salarial unitaire'!B15</f>
        <v>100</v>
      </c>
      <c r="C12" s="10">
        <f>'cout salarial unitaire'!C15</f>
        <v>96.210710506252624</v>
      </c>
      <c r="D12" s="10">
        <f>'cout salarial unitaire'!D15</f>
        <v>89.720856170357052</v>
      </c>
      <c r="E12" s="10">
        <f>'cout salarial unitaire'!E15</f>
        <v>88.529589606471717</v>
      </c>
      <c r="F12" s="10">
        <f>'cout salarial unitaire'!F15</f>
        <v>90.642370663384654</v>
      </c>
      <c r="G12" s="10">
        <f>'cout salarial unitaire'!G15</f>
        <v>87.923516892361533</v>
      </c>
      <c r="H12" s="10">
        <f>'cout salarial unitaire'!H15</f>
        <v>91.067200456278698</v>
      </c>
      <c r="I12" s="10">
        <f>'cout salarial unitaire'!I15</f>
        <v>91.227069564917898</v>
      </c>
      <c r="J12" s="10">
        <f>'cout salarial unitaire'!J15</f>
        <v>90.683519589782435</v>
      </c>
      <c r="K12" s="10">
        <f>'cout salarial unitaire'!K15</f>
        <v>87.47777433777577</v>
      </c>
      <c r="L12" s="10">
        <f>'cout salarial unitaire'!L15</f>
        <v>85.451201358926184</v>
      </c>
      <c r="M12" s="10">
        <f>'cout salarial unitaire'!M15</f>
        <v>89.846190746424881</v>
      </c>
      <c r="N12" s="10">
        <f>'cout salarial unitaire'!N15</f>
        <v>87.945309617046576</v>
      </c>
      <c r="O12" s="10">
        <f>'cout salarial unitaire'!O15</f>
        <v>92.932881486575184</v>
      </c>
      <c r="P12" s="10">
        <f>'cout salarial unitaire'!P15</f>
        <v>94.988496803523773</v>
      </c>
      <c r="Q12" s="10">
        <f>'cout salarial unitaire'!Q15</f>
        <v>89.53644248194972</v>
      </c>
      <c r="R12" s="10">
        <f>'cout salarial unitaire'!R15</f>
        <v>92.99293239333754</v>
      </c>
      <c r="S12" s="10">
        <f>'cout salarial unitaire'!S15</f>
        <v>96.604552458125156</v>
      </c>
      <c r="T12" s="10">
        <f>'cout salarial unitaire'!T15</f>
        <v>96.432994940221249</v>
      </c>
      <c r="U12" s="10">
        <f>'cout salarial unitaire'!U15</f>
        <v>93.504770863199553</v>
      </c>
      <c r="V12" s="10">
        <f>'cout salarial unitaire'!V15</f>
        <v>89.090343327163097</v>
      </c>
      <c r="W12" s="10">
        <f>'cout salarial unitaire'!W15</f>
        <v>90.831956498938197</v>
      </c>
      <c r="X12" s="10">
        <f>'cout salarial unitaire'!X15</f>
        <v>92.831883204091255</v>
      </c>
      <c r="Y12" s="10">
        <f>'cout salarial unitaire'!Y15</f>
        <v>94.347378844736809</v>
      </c>
      <c r="Z12" s="10">
        <f>'cout salarial unitaire'!Z15</f>
        <v>93.61378748891579</v>
      </c>
      <c r="AA12" s="10">
        <f>'cout salarial unitaire'!AA15</f>
        <v>94.11768655426016</v>
      </c>
      <c r="AB12" s="10">
        <f>'cout salarial unitaire'!AB15</f>
        <v>96.133139651091383</v>
      </c>
      <c r="AC12" s="10">
        <f>'cout salarial unitaire'!AC15</f>
        <v>98.680644834451911</v>
      </c>
      <c r="AD12" s="29">
        <f t="shared" ref="AD12:AD27" si="0">AC12/B12*100-100</f>
        <v>-1.3193551655480888</v>
      </c>
      <c r="AE12" s="9" t="s">
        <v>96</v>
      </c>
    </row>
    <row r="13" spans="1:31" ht="15" x14ac:dyDescent="0.25">
      <c r="A13" s="7" t="s">
        <v>43</v>
      </c>
      <c r="B13" s="10">
        <f>'cout salarial unitaire'!B18</f>
        <v>100</v>
      </c>
      <c r="C13" s="10">
        <f>'cout salarial unitaire'!C18</f>
        <v>106.02913604874104</v>
      </c>
      <c r="D13" s="10">
        <f>'cout salarial unitaire'!D18</f>
        <v>99.471422340454623</v>
      </c>
      <c r="E13" s="10">
        <f>'cout salarial unitaire'!E18</f>
        <v>101.06837717659307</v>
      </c>
      <c r="F13" s="10">
        <f>'cout salarial unitaire'!F18</f>
        <v>102.55394320329611</v>
      </c>
      <c r="G13" s="10">
        <f>'cout salarial unitaire'!G18</f>
        <v>100.72263011664013</v>
      </c>
      <c r="H13" s="10">
        <f>'cout salarial unitaire'!H18</f>
        <v>104.33822145335861</v>
      </c>
      <c r="I13" s="10">
        <f>'cout salarial unitaire'!I18</f>
        <v>108.03010997730539</v>
      </c>
      <c r="J13" s="10">
        <f>'cout salarial unitaire'!J18</f>
        <v>110.93671609819285</v>
      </c>
      <c r="K13" s="10">
        <f>'cout salarial unitaire'!K18</f>
        <v>108.66754930053568</v>
      </c>
      <c r="L13" s="10">
        <f>'cout salarial unitaire'!L18</f>
        <v>113.79947637503591</v>
      </c>
      <c r="M13" s="10">
        <f>'cout salarial unitaire'!M18</f>
        <v>111.55737195262043</v>
      </c>
      <c r="N13" s="10">
        <f>'cout salarial unitaire'!N18</f>
        <v>118.05229511522171</v>
      </c>
      <c r="O13" s="10">
        <f>'cout salarial unitaire'!O18</f>
        <v>122.56201130969278</v>
      </c>
      <c r="P13" s="10">
        <f>'cout salarial unitaire'!P18</f>
        <v>125.35910326782412</v>
      </c>
      <c r="Q13" s="10">
        <f>'cout salarial unitaire'!Q18</f>
        <v>116.21335764535173</v>
      </c>
      <c r="R13" s="10">
        <f>'cout salarial unitaire'!R18</f>
        <v>112.2515260692919</v>
      </c>
      <c r="S13" s="10">
        <f>'cout salarial unitaire'!S18</f>
        <v>107.86088573759288</v>
      </c>
      <c r="T13" s="10">
        <f>'cout salarial unitaire'!T18</f>
        <v>104.51310362190107</v>
      </c>
      <c r="U13" s="10">
        <f>'cout salarial unitaire'!U18</f>
        <v>106.15702944595769</v>
      </c>
      <c r="V13" s="10">
        <f>'cout salarial unitaire'!V18</f>
        <v>110.40913546221894</v>
      </c>
      <c r="W13" s="10">
        <f>'cout salarial unitaire'!W18</f>
        <v>107.8313561414794</v>
      </c>
      <c r="X13" s="10">
        <f>'cout salarial unitaire'!X18</f>
        <v>101.5378122329688</v>
      </c>
      <c r="Y13" s="10">
        <f>'cout salarial unitaire'!Y18</f>
        <v>100.72334503726894</v>
      </c>
      <c r="Z13" s="10">
        <f>'cout salarial unitaire'!Z18</f>
        <v>100.51822079368985</v>
      </c>
      <c r="AA13" s="10">
        <f>'cout salarial unitaire'!AA18</f>
        <v>104.52991293101049</v>
      </c>
      <c r="AB13" s="10">
        <f>'cout salarial unitaire'!AB18</f>
        <v>96.940924497031403</v>
      </c>
      <c r="AC13" s="10">
        <f>'cout salarial unitaire'!AC18</f>
        <v>89.107368427468018</v>
      </c>
      <c r="AD13" s="29">
        <f t="shared" si="0"/>
        <v>-10.892631572531982</v>
      </c>
      <c r="AE13" s="10" t="s">
        <v>96</v>
      </c>
    </row>
    <row r="14" spans="1:31" s="26" customFormat="1" ht="15" x14ac:dyDescent="0.25">
      <c r="A14" s="24" t="s">
        <v>44</v>
      </c>
      <c r="B14" s="10">
        <f>'cout salarial unitaire'!B19</f>
        <v>100</v>
      </c>
      <c r="C14" s="10">
        <f>'cout salarial unitaire'!C19</f>
        <v>100.50173574163927</v>
      </c>
      <c r="D14" s="10">
        <f>'cout salarial unitaire'!D19</f>
        <v>94.111761054517245</v>
      </c>
      <c r="E14" s="10">
        <f>'cout salarial unitaire'!E19</f>
        <v>95.549283183263711</v>
      </c>
      <c r="F14" s="10">
        <f>'cout salarial unitaire'!F19</f>
        <v>97.824694920368955</v>
      </c>
      <c r="G14" s="10">
        <f>'cout salarial unitaire'!G19</f>
        <v>95.472377394119434</v>
      </c>
      <c r="H14" s="10">
        <f>'cout salarial unitaire'!H19</f>
        <v>95.842877891599741</v>
      </c>
      <c r="I14" s="10">
        <f>'cout salarial unitaire'!I19</f>
        <v>97.181251755523931</v>
      </c>
      <c r="J14" s="10">
        <f>'cout salarial unitaire'!J19</f>
        <v>96.076632880716588</v>
      </c>
      <c r="K14" s="10">
        <f>'cout salarial unitaire'!K19</f>
        <v>92.678419800477172</v>
      </c>
      <c r="L14" s="10">
        <f>'cout salarial unitaire'!L19</f>
        <v>90.644459080342273</v>
      </c>
      <c r="M14" s="10">
        <f>'cout salarial unitaire'!M19</f>
        <v>85.484963076885634</v>
      </c>
      <c r="N14" s="10">
        <f>'cout salarial unitaire'!N19</f>
        <v>84.961760294961948</v>
      </c>
      <c r="O14" s="10">
        <f>'cout salarial unitaire'!O19</f>
        <v>90.305008928893699</v>
      </c>
      <c r="P14" s="10">
        <f>'cout salarial unitaire'!P19</f>
        <v>105.81943988910358</v>
      </c>
      <c r="Q14" s="10">
        <f>'cout salarial unitaire'!Q19</f>
        <v>91.66967242166001</v>
      </c>
      <c r="R14" s="10">
        <f>'cout salarial unitaire'!R19</f>
        <v>89.11478611915706</v>
      </c>
      <c r="S14" s="10">
        <f>'cout salarial unitaire'!S19</f>
        <v>93.844538293806309</v>
      </c>
      <c r="T14" s="10">
        <f>'cout salarial unitaire'!T19</f>
        <v>97.516540400753996</v>
      </c>
      <c r="U14" s="10">
        <f>'cout salarial unitaire'!U19</f>
        <v>96.289317428668951</v>
      </c>
      <c r="V14" s="10">
        <f>'cout salarial unitaire'!V19</f>
        <v>98.165739159163707</v>
      </c>
      <c r="W14" s="10">
        <f>'cout salarial unitaire'!W19</f>
        <v>96.92983501087754</v>
      </c>
      <c r="X14" s="10">
        <f>'cout salarial unitaire'!X19</f>
        <v>96.253454339834406</v>
      </c>
      <c r="Y14" s="10">
        <f>'cout salarial unitaire'!Y19</f>
        <v>99.080892901432307</v>
      </c>
      <c r="Z14" s="10">
        <f>'cout salarial unitaire'!Z19</f>
        <v>103.30200021833714</v>
      </c>
      <c r="AA14" s="10">
        <f>'cout salarial unitaire'!AA19</f>
        <v>106.70346201232699</v>
      </c>
      <c r="AB14" s="10">
        <f>'cout salarial unitaire'!AB19</f>
        <v>99.261326550050995</v>
      </c>
      <c r="AC14" s="10">
        <f>'cout salarial unitaire'!AC19</f>
        <v>102.90671584433139</v>
      </c>
      <c r="AD14" s="30">
        <f t="shared" si="0"/>
        <v>2.9067158443314014</v>
      </c>
      <c r="AE14" s="25" t="s">
        <v>104</v>
      </c>
    </row>
    <row r="15" spans="1:31" ht="15" x14ac:dyDescent="0.25">
      <c r="A15" s="7" t="s">
        <v>46</v>
      </c>
      <c r="B15" s="10">
        <f>'cout salarial unitaire'!B21</f>
        <v>100</v>
      </c>
      <c r="C15" s="10">
        <f>'cout salarial unitaire'!C21</f>
        <v>103.49628457318339</v>
      </c>
      <c r="D15" s="10">
        <f>'cout salarial unitaire'!D21</f>
        <v>103.01042893991001</v>
      </c>
      <c r="E15" s="10">
        <f>'cout salarial unitaire'!E21</f>
        <v>102.05399414433596</v>
      </c>
      <c r="F15" s="10">
        <f>'cout salarial unitaire'!F21</f>
        <v>101.04058410108107</v>
      </c>
      <c r="G15" s="10">
        <f>'cout salarial unitaire'!G21</f>
        <v>101.99184491254272</v>
      </c>
      <c r="H15" s="10">
        <f>'cout salarial unitaire'!H21</f>
        <v>102.89383417443496</v>
      </c>
      <c r="I15" s="10">
        <f>'cout salarial unitaire'!I21</f>
        <v>104.9436569946928</v>
      </c>
      <c r="J15" s="10">
        <f>'cout salarial unitaire'!J21</f>
        <v>106.64443078195002</v>
      </c>
      <c r="K15" s="10">
        <f>'cout salarial unitaire'!K21</f>
        <v>109.25624046046349</v>
      </c>
      <c r="L15" s="10">
        <f>'cout salarial unitaire'!L21</f>
        <v>111.66054214607304</v>
      </c>
      <c r="M15" s="10">
        <f>'cout salarial unitaire'!M21</f>
        <v>113.87982908555524</v>
      </c>
      <c r="N15" s="10">
        <f>'cout salarial unitaire'!N21</f>
        <v>116.79231800666075</v>
      </c>
      <c r="O15" s="10">
        <f>'cout salarial unitaire'!O21</f>
        <v>124.15376577441869</v>
      </c>
      <c r="P15" s="10">
        <f>'cout salarial unitaire'!P21</f>
        <v>123.84673222527424</v>
      </c>
      <c r="Q15" s="10">
        <f>'cout salarial unitaire'!Q21</f>
        <v>122.47811574771644</v>
      </c>
      <c r="R15" s="10">
        <f>'cout salarial unitaire'!R21</f>
        <v>120.525073617125</v>
      </c>
      <c r="S15" s="10">
        <f>'cout salarial unitaire'!S21</f>
        <v>119.50637142230175</v>
      </c>
      <c r="T15" s="10">
        <f>'cout salarial unitaire'!T21</f>
        <v>115.72950856966574</v>
      </c>
      <c r="U15" s="10">
        <f>'cout salarial unitaire'!U21</f>
        <v>111.9353067876573</v>
      </c>
      <c r="V15" s="10">
        <f>'cout salarial unitaire'!V21</f>
        <v>108.74541453467673</v>
      </c>
      <c r="W15" s="10">
        <f>'cout salarial unitaire'!W21</f>
        <v>109.9586497071528</v>
      </c>
      <c r="X15" s="10">
        <f>'cout salarial unitaire'!X21</f>
        <v>108.89673624961576</v>
      </c>
      <c r="Y15" s="10">
        <f>'cout salarial unitaire'!Y21</f>
        <v>113.83209506922753</v>
      </c>
      <c r="Z15" s="10">
        <f>'cout salarial unitaire'!Z21</f>
        <v>117.13252290313794</v>
      </c>
      <c r="AA15" s="10">
        <f>'cout salarial unitaire'!AA21</f>
        <v>135.24370236980968</v>
      </c>
      <c r="AB15" s="10">
        <f>'cout salarial unitaire'!AB21</f>
        <v>123.97943991033731</v>
      </c>
      <c r="AC15" s="10">
        <f>'cout salarial unitaire'!AC21</f>
        <v>124.52921836430275</v>
      </c>
      <c r="AD15" s="29">
        <f t="shared" si="0"/>
        <v>24.52921836430275</v>
      </c>
      <c r="AE15" s="9" t="s">
        <v>104</v>
      </c>
    </row>
    <row r="16" spans="1:31" s="26" customFormat="1" ht="15" x14ac:dyDescent="0.25">
      <c r="A16" s="24" t="s">
        <v>47</v>
      </c>
      <c r="B16" s="10">
        <f>'cout salarial unitaire'!B22</f>
        <v>100</v>
      </c>
      <c r="C16" s="10">
        <f>'cout salarial unitaire'!C22</f>
        <v>100.5406032508043</v>
      </c>
      <c r="D16" s="10">
        <f>'cout salarial unitaire'!D22</f>
        <v>96.987143460633078</v>
      </c>
      <c r="E16" s="10">
        <f>'cout salarial unitaire'!E22</f>
        <v>93.290650641113302</v>
      </c>
      <c r="F16" s="10">
        <f>'cout salarial unitaire'!F22</f>
        <v>92.733527645854906</v>
      </c>
      <c r="G16" s="10">
        <f>'cout salarial unitaire'!G22</f>
        <v>90.426464515562174</v>
      </c>
      <c r="H16" s="10">
        <f>'cout salarial unitaire'!H22</f>
        <v>91.313841874284165</v>
      </c>
      <c r="I16" s="10">
        <f>'cout salarial unitaire'!I22</f>
        <v>92.576411644852172</v>
      </c>
      <c r="J16" s="10">
        <f>'cout salarial unitaire'!J22</f>
        <v>90.80005400101156</v>
      </c>
      <c r="K16" s="10">
        <f>'cout salarial unitaire'!K22</f>
        <v>89.463517985645908</v>
      </c>
      <c r="L16" s="10">
        <f>'cout salarial unitaire'!L22</f>
        <v>89.021061359238345</v>
      </c>
      <c r="M16" s="10">
        <f>'cout salarial unitaire'!M22</f>
        <v>87.561652786079506</v>
      </c>
      <c r="N16" s="10">
        <f>'cout salarial unitaire'!N22</f>
        <v>87.180283716527072</v>
      </c>
      <c r="O16" s="10">
        <f>'cout salarial unitaire'!O22</f>
        <v>91.479467317366442</v>
      </c>
      <c r="P16" s="10">
        <f>'cout salarial unitaire'!P22</f>
        <v>93.378880693886131</v>
      </c>
      <c r="Q16" s="10">
        <f>'cout salarial unitaire'!Q22</f>
        <v>91.799448907147251</v>
      </c>
      <c r="R16" s="10">
        <f>'cout salarial unitaire'!R22</f>
        <v>89.74870110872611</v>
      </c>
      <c r="S16" s="10">
        <f>'cout salarial unitaire'!S22</f>
        <v>91.103859862371849</v>
      </c>
      <c r="T16" s="10">
        <f>'cout salarial unitaire'!T22</f>
        <v>91.767413677042413</v>
      </c>
      <c r="U16" s="10">
        <f>'cout salarial unitaire'!U22</f>
        <v>91.13377175828785</v>
      </c>
      <c r="V16" s="10">
        <f>'cout salarial unitaire'!V22</f>
        <v>91.232935782295002</v>
      </c>
      <c r="W16" s="10">
        <f>'cout salarial unitaire'!W22</f>
        <v>90.977033181880316</v>
      </c>
      <c r="X16" s="10">
        <f>'cout salarial unitaire'!X22</f>
        <v>90.693873555764696</v>
      </c>
      <c r="Y16" s="10">
        <f>'cout salarial unitaire'!Y22</f>
        <v>90.938086637097001</v>
      </c>
      <c r="Z16" s="10">
        <f>'cout salarial unitaire'!Z22</f>
        <v>88.689943948669793</v>
      </c>
      <c r="AA16" s="10">
        <f>'cout salarial unitaire'!AA22</f>
        <v>91.627676238253002</v>
      </c>
      <c r="AB16" s="10">
        <f>'cout salarial unitaire'!AB22</f>
        <v>94.375387493528692</v>
      </c>
      <c r="AC16" s="10">
        <f>'cout salarial unitaire'!AC22</f>
        <v>98.953242714141837</v>
      </c>
      <c r="AD16" s="30">
        <f t="shared" si="0"/>
        <v>-1.0467572858581633</v>
      </c>
      <c r="AE16" s="25" t="s">
        <v>96</v>
      </c>
    </row>
    <row r="17" spans="1:31" s="26" customFormat="1" ht="15" x14ac:dyDescent="0.25">
      <c r="A17" s="24" t="s">
        <v>48</v>
      </c>
      <c r="B17" s="10">
        <f>'cout salarial unitaire'!B23</f>
        <v>100</v>
      </c>
      <c r="C17" s="10">
        <f>'cout salarial unitaire'!C23</f>
        <v>115.48733038758161</v>
      </c>
      <c r="D17" s="10">
        <f>'cout salarial unitaire'!D23</f>
        <v>121.37852609047614</v>
      </c>
      <c r="E17" s="10">
        <f>'cout salarial unitaire'!E23</f>
        <v>121.16961971184423</v>
      </c>
      <c r="F17" s="10">
        <f>'cout salarial unitaire'!F23</f>
        <v>123.49158547731169</v>
      </c>
      <c r="G17" s="10">
        <f>'cout salarial unitaire'!G23</f>
        <v>122.36271745426484</v>
      </c>
      <c r="H17" s="10">
        <f>'cout salarial unitaire'!H23</f>
        <v>126.82997734855097</v>
      </c>
      <c r="I17" s="10">
        <f>'cout salarial unitaire'!I23</f>
        <v>130.13090724143274</v>
      </c>
      <c r="J17" s="10">
        <f>'cout salarial unitaire'!J23</f>
        <v>136.13779126714007</v>
      </c>
      <c r="K17" s="10">
        <f>'cout salarial unitaire'!K23</f>
        <v>138.21977266043166</v>
      </c>
      <c r="L17" s="10">
        <f>'cout salarial unitaire'!L23</f>
        <v>139.45804275807515</v>
      </c>
      <c r="M17" s="10">
        <f>'cout salarial unitaire'!M23</f>
        <v>138.13072119316257</v>
      </c>
      <c r="N17" s="10">
        <f>'cout salarial unitaire'!N23</f>
        <v>139.73113074481935</v>
      </c>
      <c r="O17" s="10">
        <f>'cout salarial unitaire'!O23</f>
        <v>147.87162784242014</v>
      </c>
      <c r="P17" s="10">
        <f>'cout salarial unitaire'!P23</f>
        <v>167.24372099147141</v>
      </c>
      <c r="Q17" s="10">
        <f>'cout salarial unitaire'!Q23</f>
        <v>153.67166417213917</v>
      </c>
      <c r="R17" s="10">
        <f>'cout salarial unitaire'!R23</f>
        <v>155.22524100499604</v>
      </c>
      <c r="S17" s="10">
        <f>'cout salarial unitaire'!S23</f>
        <v>159.05782475757593</v>
      </c>
      <c r="T17" s="10">
        <f>'cout salarial unitaire'!T23</f>
        <v>160.35114311064848</v>
      </c>
      <c r="U17" s="10">
        <f>'cout salarial unitaire'!U23</f>
        <v>160.58126932085463</v>
      </c>
      <c r="V17" s="10">
        <f>'cout salarial unitaire'!V23</f>
        <v>160.18486614963447</v>
      </c>
      <c r="W17" s="10">
        <f>'cout salarial unitaire'!W23</f>
        <v>159.09222862476071</v>
      </c>
      <c r="X17" s="10">
        <f>'cout salarial unitaire'!X23</f>
        <v>158.37294147598175</v>
      </c>
      <c r="Y17" s="10">
        <f>'cout salarial unitaire'!Y23</f>
        <v>160.36694121081669</v>
      </c>
      <c r="Z17" s="10">
        <f>'cout salarial unitaire'!Z23</f>
        <v>164.89051702001052</v>
      </c>
      <c r="AA17" s="10">
        <f>'cout salarial unitaire'!AA23</f>
        <v>176.23911095544361</v>
      </c>
      <c r="AB17" s="10">
        <f>'cout salarial unitaire'!AB23</f>
        <v>170.19265429583649</v>
      </c>
      <c r="AC17" s="10">
        <f>'cout salarial unitaire'!AC23</f>
        <v>177.89885228360396</v>
      </c>
      <c r="AD17" s="30">
        <f t="shared" si="0"/>
        <v>77.898852283603958</v>
      </c>
      <c r="AE17" s="25" t="s">
        <v>96</v>
      </c>
    </row>
    <row r="18" spans="1:31" ht="15" x14ac:dyDescent="0.25">
      <c r="A18" s="7" t="s">
        <v>49</v>
      </c>
      <c r="B18" s="10">
        <f>'cout salarial unitaire'!B24</f>
        <v>100</v>
      </c>
      <c r="C18" s="10">
        <f>'cout salarial unitaire'!C24</f>
        <v>98.014397765072488</v>
      </c>
      <c r="D18" s="10">
        <f>'cout salarial unitaire'!D24</f>
        <v>98.967297615118866</v>
      </c>
      <c r="E18" s="10">
        <f>'cout salarial unitaire'!E24</f>
        <v>93.341414265701701</v>
      </c>
      <c r="F18" s="10">
        <f>'cout salarial unitaire'!F24</f>
        <v>92.100758335555682</v>
      </c>
      <c r="G18" s="10">
        <f>'cout salarial unitaire'!G24</f>
        <v>102.5073220241152</v>
      </c>
      <c r="H18" s="10">
        <f>'cout salarial unitaire'!H24</f>
        <v>109.01099744514812</v>
      </c>
      <c r="I18" s="10">
        <f>'cout salarial unitaire'!I24</f>
        <v>116.29751685444047</v>
      </c>
      <c r="J18" s="10">
        <f>'cout salarial unitaire'!J24</f>
        <v>108.05128878026808</v>
      </c>
      <c r="K18" s="10">
        <f>'cout salarial unitaire'!K24</f>
        <v>111.84036736345186</v>
      </c>
      <c r="L18" s="10">
        <f>'cout salarial unitaire'!L24</f>
        <v>114.8425257018919</v>
      </c>
      <c r="M18" s="10">
        <f>'cout salarial unitaire'!M24</f>
        <v>106.23056576135147</v>
      </c>
      <c r="N18" s="10">
        <f>'cout salarial unitaire'!N24</f>
        <v>114.8572028059472</v>
      </c>
      <c r="O18" s="10">
        <f>'cout salarial unitaire'!O24</f>
        <v>124.77048690596894</v>
      </c>
      <c r="P18" s="10">
        <f>'cout salarial unitaire'!P24</f>
        <v>124.29186085036233</v>
      </c>
      <c r="Q18" s="10">
        <f>'cout salarial unitaire'!Q24</f>
        <v>118.14074234243087</v>
      </c>
      <c r="R18" s="10">
        <f>'cout salarial unitaire'!R24</f>
        <v>125.566465112861</v>
      </c>
      <c r="S18" s="10">
        <f>'cout salarial unitaire'!S24</f>
        <v>129.32002102844854</v>
      </c>
      <c r="T18" s="10">
        <f>'cout salarial unitaire'!T24</f>
        <v>129.79550171751697</v>
      </c>
      <c r="U18" s="10">
        <f>'cout salarial unitaire'!U24</f>
        <v>124.16402143863715</v>
      </c>
      <c r="V18" s="10">
        <f>'cout salarial unitaire'!V24</f>
        <v>121.13751995265595</v>
      </c>
      <c r="W18" s="10">
        <f>'cout salarial unitaire'!W24</f>
        <v>129.69278377837426</v>
      </c>
      <c r="X18" s="10">
        <f>'cout salarial unitaire'!X24</f>
        <v>138.66858718668226</v>
      </c>
      <c r="Y18" s="10">
        <f>'cout salarial unitaire'!Y24</f>
        <v>145.01059287568017</v>
      </c>
      <c r="Z18" s="10">
        <f>'cout salarial unitaire'!Z24</f>
        <v>150.96246516639314</v>
      </c>
      <c r="AA18" s="10">
        <f>'cout salarial unitaire'!AA24</f>
        <v>150.88963964108248</v>
      </c>
      <c r="AB18" s="10">
        <f>'cout salarial unitaire'!AB24</f>
        <v>150.50812036386239</v>
      </c>
      <c r="AC18" s="10">
        <f>'cout salarial unitaire'!AC24</f>
        <v>149.90007940671919</v>
      </c>
      <c r="AD18" s="29">
        <f t="shared" si="0"/>
        <v>49.900079406719186</v>
      </c>
      <c r="AE18" s="10" t="s">
        <v>96</v>
      </c>
    </row>
    <row r="19" spans="1:31" ht="15" x14ac:dyDescent="0.25">
      <c r="A19" s="7" t="s">
        <v>50</v>
      </c>
      <c r="B19" s="10">
        <f>'cout salarial unitaire'!B25</f>
        <v>100</v>
      </c>
      <c r="C19" s="10">
        <f>'cout salarial unitaire'!C25</f>
        <v>97.093331230106301</v>
      </c>
      <c r="D19" s="10">
        <f>'cout salarial unitaire'!D25</f>
        <v>93.776001788581169</v>
      </c>
      <c r="E19" s="10">
        <f>'cout salarial unitaire'!E25</f>
        <v>92.64951735360917</v>
      </c>
      <c r="F19" s="10">
        <f>'cout salarial unitaire'!F25</f>
        <v>93.118173796230309</v>
      </c>
      <c r="G19" s="10">
        <f>'cout salarial unitaire'!G25</f>
        <v>93.555000690061547</v>
      </c>
      <c r="H19" s="10">
        <f>'cout salarial unitaire'!H25</f>
        <v>93.424790047897687</v>
      </c>
      <c r="I19" s="10">
        <f>'cout salarial unitaire'!I25</f>
        <v>96.476425106048907</v>
      </c>
      <c r="J19" s="10">
        <f>'cout salarial unitaire'!J25</f>
        <v>97.136780306714115</v>
      </c>
      <c r="K19" s="10">
        <f>'cout salarial unitaire'!K25</f>
        <v>93.762608307392838</v>
      </c>
      <c r="L19" s="10">
        <f>'cout salarial unitaire'!L25</f>
        <v>89.948330738313274</v>
      </c>
      <c r="M19" s="10">
        <f>'cout salarial unitaire'!M25</f>
        <v>89.12151381750337</v>
      </c>
      <c r="N19" s="10">
        <f>'cout salarial unitaire'!N25</f>
        <v>87.563839262094774</v>
      </c>
      <c r="O19" s="10">
        <f>'cout salarial unitaire'!O25</f>
        <v>93.141551417094675</v>
      </c>
      <c r="P19" s="10">
        <f>'cout salarial unitaire'!P25</f>
        <v>105.08443490439754</v>
      </c>
      <c r="Q19" s="10">
        <f>'cout salarial unitaire'!Q25</f>
        <v>95.421210369057661</v>
      </c>
      <c r="R19" s="10">
        <f>'cout salarial unitaire'!R25</f>
        <v>93.439003028390957</v>
      </c>
      <c r="S19" s="10">
        <f>'cout salarial unitaire'!S25</f>
        <v>95.500632988182304</v>
      </c>
      <c r="T19" s="10">
        <f>'cout salarial unitaire'!T25</f>
        <v>96.764120825597217</v>
      </c>
      <c r="U19" s="10">
        <f>'cout salarial unitaire'!U25</f>
        <v>97.319733826647791</v>
      </c>
      <c r="V19" s="10">
        <f>'cout salarial unitaire'!V25</f>
        <v>96.173590991481731</v>
      </c>
      <c r="W19" s="10">
        <f>'cout salarial unitaire'!W25</f>
        <v>96.929487653404607</v>
      </c>
      <c r="X19" s="10">
        <f>'cout salarial unitaire'!X25</f>
        <v>93.842453374185041</v>
      </c>
      <c r="Y19" s="10">
        <f>'cout salarial unitaire'!Y25</f>
        <v>93.888529754214545</v>
      </c>
      <c r="Z19" s="10">
        <f>'cout salarial unitaire'!Z25</f>
        <v>98.022423919678062</v>
      </c>
      <c r="AA19" s="10">
        <f>'cout salarial unitaire'!AA25</f>
        <v>103.2561635035329</v>
      </c>
      <c r="AB19" s="10">
        <f>'cout salarial unitaire'!AB25</f>
        <v>95.812926359801523</v>
      </c>
      <c r="AC19" s="10">
        <f>'cout salarial unitaire'!AC25</f>
        <v>98.057939278678717</v>
      </c>
      <c r="AD19" s="29">
        <f t="shared" si="0"/>
        <v>-1.9420607213212833</v>
      </c>
      <c r="AE19" s="9" t="s">
        <v>104</v>
      </c>
    </row>
    <row r="20" spans="1:31" ht="15" x14ac:dyDescent="0.25">
      <c r="A20" s="7" t="s">
        <v>51</v>
      </c>
      <c r="B20" s="10">
        <f>'cout salarial unitaire'!B26</f>
        <v>100</v>
      </c>
      <c r="C20" s="10">
        <f>'cout salarial unitaire'!C26</f>
        <v>96.524229669733657</v>
      </c>
      <c r="D20" s="10">
        <f>'cout salarial unitaire'!D26</f>
        <v>92.005181266760175</v>
      </c>
      <c r="E20" s="10">
        <f>'cout salarial unitaire'!E26</f>
        <v>93.168918317286028</v>
      </c>
      <c r="F20" s="10">
        <f>'cout salarial unitaire'!F26</f>
        <v>91.961154134296436</v>
      </c>
      <c r="G20" s="10">
        <f>'cout salarial unitaire'!G26</f>
        <v>89.741416923997932</v>
      </c>
      <c r="H20" s="10">
        <f>'cout salarial unitaire'!H26</f>
        <v>88.982431367113577</v>
      </c>
      <c r="I20" s="10">
        <f>'cout salarial unitaire'!I26</f>
        <v>89.94405315276569</v>
      </c>
      <c r="J20" s="10">
        <f>'cout salarial unitaire'!J26</f>
        <v>90.62016638516458</v>
      </c>
      <c r="K20" s="10">
        <f>'cout salarial unitaire'!K26</f>
        <v>87.590410907333748</v>
      </c>
      <c r="L20" s="10">
        <f>'cout salarial unitaire'!L26</f>
        <v>86.447363016440974</v>
      </c>
      <c r="M20" s="10">
        <f>'cout salarial unitaire'!M26</f>
        <v>83.151078637665933</v>
      </c>
      <c r="N20" s="10">
        <f>'cout salarial unitaire'!N26</f>
        <v>81.418688486227708</v>
      </c>
      <c r="O20" s="10">
        <f>'cout salarial unitaire'!O26</f>
        <v>84.586188617602517</v>
      </c>
      <c r="P20" s="10">
        <f>'cout salarial unitaire'!P26</f>
        <v>96.00481945135256</v>
      </c>
      <c r="Q20" s="10">
        <f>'cout salarial unitaire'!Q26</f>
        <v>89.550874836843278</v>
      </c>
      <c r="R20" s="10">
        <f>'cout salarial unitaire'!R26</f>
        <v>88.147424278130316</v>
      </c>
      <c r="S20" s="10">
        <f>'cout salarial unitaire'!S26</f>
        <v>91.092006612215243</v>
      </c>
      <c r="T20" s="10">
        <f>'cout salarial unitaire'!T26</f>
        <v>93.013410331374232</v>
      </c>
      <c r="U20" s="10">
        <f>'cout salarial unitaire'!U26</f>
        <v>93.164039235370652</v>
      </c>
      <c r="V20" s="10">
        <f>'cout salarial unitaire'!V26</f>
        <v>94.360879474643099</v>
      </c>
      <c r="W20" s="10">
        <f>'cout salarial unitaire'!W26</f>
        <v>93.389002628337906</v>
      </c>
      <c r="X20" s="10">
        <f>'cout salarial unitaire'!X26</f>
        <v>92.861638088508087</v>
      </c>
      <c r="Y20" s="10">
        <f>'cout salarial unitaire'!Y26</f>
        <v>94.565312588758189</v>
      </c>
      <c r="Z20" s="10">
        <f>'cout salarial unitaire'!Z26</f>
        <v>97.770992735900563</v>
      </c>
      <c r="AA20" s="10">
        <f>'cout salarial unitaire'!AA26</f>
        <v>103.66259026805452</v>
      </c>
      <c r="AB20" s="10">
        <f>'cout salarial unitaire'!AB26</f>
        <v>95.926151093661673</v>
      </c>
      <c r="AC20" s="10">
        <f>'cout salarial unitaire'!AC26</f>
        <v>98.099002463726023</v>
      </c>
      <c r="AD20" s="29">
        <f t="shared" si="0"/>
        <v>-1.9009975362739766</v>
      </c>
      <c r="AE20" s="10" t="s">
        <v>96</v>
      </c>
    </row>
    <row r="21" spans="1:31" ht="15" x14ac:dyDescent="0.25">
      <c r="A21" s="7" t="s">
        <v>52</v>
      </c>
      <c r="B21" s="10">
        <f>'cout salarial unitaire'!B27</f>
        <v>100</v>
      </c>
      <c r="C21" s="10">
        <f>'cout salarial unitaire'!C27</f>
        <v>123.13261898507237</v>
      </c>
      <c r="D21" s="10">
        <f>'cout salarial unitaire'!D27</f>
        <v>138.72910561667484</v>
      </c>
      <c r="E21" s="10">
        <f>'cout salarial unitaire'!E27</f>
        <v>155.8289848187969</v>
      </c>
      <c r="F21" s="10">
        <f>'cout salarial unitaire'!F27</f>
        <v>148.34468463857857</v>
      </c>
      <c r="G21" s="10">
        <f>'cout salarial unitaire'!G27</f>
        <v>153.21583463453607</v>
      </c>
      <c r="H21" s="10">
        <f>'cout salarial unitaire'!H27</f>
        <v>173.890359084897</v>
      </c>
      <c r="I21" s="10">
        <f>'cout salarial unitaire'!I27</f>
        <v>153.38152935447573</v>
      </c>
      <c r="J21" s="10">
        <f>'cout salarial unitaire'!J27</f>
        <v>122.94292056923848</v>
      </c>
      <c r="K21" s="10">
        <f>'cout salarial unitaire'!K27</f>
        <v>114.85926540444952</v>
      </c>
      <c r="L21" s="10">
        <f>'cout salarial unitaire'!L27</f>
        <v>127.86132618312411</v>
      </c>
      <c r="M21" s="10">
        <f>'cout salarial unitaire'!M27</f>
        <v>121.86391037534842</v>
      </c>
      <c r="N21" s="10">
        <f>'cout salarial unitaire'!N27</f>
        <v>125.88140109429716</v>
      </c>
      <c r="O21" s="10">
        <f>'cout salarial unitaire'!O27</f>
        <v>142.5431383196846</v>
      </c>
      <c r="P21" s="10">
        <f>'cout salarial unitaire'!P27</f>
        <v>108.19020241288864</v>
      </c>
      <c r="Q21" s="10">
        <f>'cout salarial unitaire'!Q27</f>
        <v>109.33003119888001</v>
      </c>
      <c r="R21" s="10">
        <f>'cout salarial unitaire'!R27</f>
        <v>107.82735041206588</v>
      </c>
      <c r="S21" s="10">
        <f>'cout salarial unitaire'!S27</f>
        <v>107.84336932823089</v>
      </c>
      <c r="T21" s="10">
        <f>'cout salarial unitaire'!T27</f>
        <v>114.57384456267211</v>
      </c>
      <c r="U21" s="10">
        <f>'cout salarial unitaire'!U27</f>
        <v>110.25919833921769</v>
      </c>
      <c r="V21" s="10">
        <f>'cout salarial unitaire'!V27</f>
        <v>109.07835759117837</v>
      </c>
      <c r="W21" s="10">
        <f>'cout salarial unitaire'!W27</f>
        <v>109.46304825943494</v>
      </c>
      <c r="X21" s="10">
        <f>'cout salarial unitaire'!X27</f>
        <v>119.668812967318</v>
      </c>
      <c r="Y21" s="10">
        <f>'cout salarial unitaire'!Y27</f>
        <v>121.02728788860426</v>
      </c>
      <c r="Z21" s="10">
        <f>'cout salarial unitaire'!Z27</f>
        <v>123.97384197911421</v>
      </c>
      <c r="AA21" s="10">
        <f>'cout salarial unitaire'!AA27</f>
        <v>129.20097222159285</v>
      </c>
      <c r="AB21" s="10">
        <f>'cout salarial unitaire'!AB27</f>
        <v>141.01747573362741</v>
      </c>
      <c r="AC21" s="10">
        <f>'cout salarial unitaire'!AC27</f>
        <v>139.60639876516302</v>
      </c>
      <c r="AD21" s="29">
        <f t="shared" si="0"/>
        <v>39.606398765163021</v>
      </c>
      <c r="AE21" s="9" t="s">
        <v>96</v>
      </c>
    </row>
    <row r="22" spans="1:31" ht="15" x14ac:dyDescent="0.25">
      <c r="A22" s="7" t="s">
        <v>53</v>
      </c>
      <c r="B22" s="10">
        <f>'cout salarial unitaire'!B28</f>
        <v>100</v>
      </c>
      <c r="C22" s="10">
        <f>'cout salarial unitaire'!C28</f>
        <v>97.736395201831698</v>
      </c>
      <c r="D22" s="10">
        <f>'cout salarial unitaire'!D28</f>
        <v>96.553007598024266</v>
      </c>
      <c r="E22" s="10">
        <f>'cout salarial unitaire'!E28</f>
        <v>97.920724829464547</v>
      </c>
      <c r="F22" s="10">
        <f>'cout salarial unitaire'!F28</f>
        <v>101.80338896189207</v>
      </c>
      <c r="G22" s="10">
        <f>'cout salarial unitaire'!G28</f>
        <v>103.25541665052393</v>
      </c>
      <c r="H22" s="10">
        <f>'cout salarial unitaire'!H28</f>
        <v>105.69977660589983</v>
      </c>
      <c r="I22" s="10">
        <f>'cout salarial unitaire'!I28</f>
        <v>106.72700871058214</v>
      </c>
      <c r="J22" s="10">
        <f>'cout salarial unitaire'!J28</f>
        <v>105.29070687322373</v>
      </c>
      <c r="K22" s="10">
        <f>'cout salarial unitaire'!K28</f>
        <v>103.90832246620184</v>
      </c>
      <c r="L22" s="10">
        <f>'cout salarial unitaire'!L28</f>
        <v>104.96339822705498</v>
      </c>
      <c r="M22" s="10">
        <f>'cout salarial unitaire'!M28</f>
        <v>106.57995514720591</v>
      </c>
      <c r="N22" s="10">
        <f>'cout salarial unitaire'!N28</f>
        <v>105.65633389821507</v>
      </c>
      <c r="O22" s="10">
        <f>'cout salarial unitaire'!O28</f>
        <v>109.17411702062282</v>
      </c>
      <c r="P22" s="10">
        <f>'cout salarial unitaire'!P28</f>
        <v>112.81851956614217</v>
      </c>
      <c r="Q22" s="10">
        <f>'cout salarial unitaire'!Q28</f>
        <v>107.30326103014858</v>
      </c>
      <c r="R22" s="10">
        <f>'cout salarial unitaire'!R28</f>
        <v>105.57245373446685</v>
      </c>
      <c r="S22" s="10">
        <f>'cout salarial unitaire'!S28</f>
        <v>104.89177736761614</v>
      </c>
      <c r="T22" s="10">
        <f>'cout salarial unitaire'!T28</f>
        <v>103.31136280859462</v>
      </c>
      <c r="U22" s="10">
        <f>'cout salarial unitaire'!U28</f>
        <v>103.8033388310089</v>
      </c>
      <c r="V22" s="10">
        <f>'cout salarial unitaire'!V28</f>
        <v>105.02495736761426</v>
      </c>
      <c r="W22" s="10">
        <f>'cout salarial unitaire'!W28</f>
        <v>106.14911657216183</v>
      </c>
      <c r="X22" s="10">
        <f>'cout salarial unitaire'!X28</f>
        <v>106.61187449571314</v>
      </c>
      <c r="Y22" s="10">
        <f>'cout salarial unitaire'!Y28</f>
        <v>110.86777673235338</v>
      </c>
      <c r="Z22" s="10">
        <f>'cout salarial unitaire'!Z28</f>
        <v>114.63683308300811</v>
      </c>
      <c r="AA22" s="10">
        <f>'cout salarial unitaire'!AA28</f>
        <v>121.47545048612859</v>
      </c>
      <c r="AB22" s="10">
        <f>'cout salarial unitaire'!AB28</f>
        <v>121.97874758752364</v>
      </c>
      <c r="AC22" s="10">
        <f>'cout salarial unitaire'!AC28</f>
        <v>128.64598515367797</v>
      </c>
      <c r="AD22" s="29">
        <f t="shared" si="0"/>
        <v>28.645985153677969</v>
      </c>
      <c r="AE22" s="10" t="s">
        <v>96</v>
      </c>
    </row>
    <row r="23" spans="1:31" ht="15" x14ac:dyDescent="0.25">
      <c r="A23" s="7" t="s">
        <v>55</v>
      </c>
      <c r="B23" s="10">
        <f>'cout salarial unitaire'!B30</f>
        <v>100</v>
      </c>
      <c r="C23" s="10">
        <f>'cout salarial unitaire'!C30</f>
        <v>92.123305320845859</v>
      </c>
      <c r="D23" s="10">
        <f>'cout salarial unitaire'!D30</f>
        <v>86.156997306849533</v>
      </c>
      <c r="E23" s="10">
        <f>'cout salarial unitaire'!E30</f>
        <v>89.355560284992976</v>
      </c>
      <c r="F23" s="10">
        <f>'cout salarial unitaire'!F30</f>
        <v>88.681287272860502</v>
      </c>
      <c r="G23" s="10">
        <f>'cout salarial unitaire'!G30</f>
        <v>84.640862958375067</v>
      </c>
      <c r="H23" s="10">
        <f>'cout salarial unitaire'!H30</f>
        <v>85.131585682508103</v>
      </c>
      <c r="I23" s="10">
        <f>'cout salarial unitaire'!I30</f>
        <v>85.648484308921937</v>
      </c>
      <c r="J23" s="10">
        <f>'cout salarial unitaire'!J30</f>
        <v>82.691951754386039</v>
      </c>
      <c r="K23" s="10">
        <f>'cout salarial unitaire'!K30</f>
        <v>82.081641578292903</v>
      </c>
      <c r="L23" s="10">
        <f>'cout salarial unitaire'!L30</f>
        <v>82.528458569227553</v>
      </c>
      <c r="M23" s="10">
        <f>'cout salarial unitaire'!M30</f>
        <v>80.540121788507108</v>
      </c>
      <c r="N23" s="10">
        <f>'cout salarial unitaire'!N30</f>
        <v>80.272708341723273</v>
      </c>
      <c r="O23" s="10">
        <f>'cout salarial unitaire'!O30</f>
        <v>82.912052496321778</v>
      </c>
      <c r="P23" s="10">
        <f>'cout salarial unitaire'!P30</f>
        <v>89.117793317396789</v>
      </c>
      <c r="Q23" s="10">
        <f>'cout salarial unitaire'!Q30</f>
        <v>85.296102729015018</v>
      </c>
      <c r="R23" s="10">
        <f>'cout salarial unitaire'!R30</f>
        <v>84.567569273457167</v>
      </c>
      <c r="S23" s="10">
        <f>'cout salarial unitaire'!S30</f>
        <v>87.736486001361357</v>
      </c>
      <c r="T23" s="10">
        <f>'cout salarial unitaire'!T30</f>
        <v>88.236524829421299</v>
      </c>
      <c r="U23" s="10">
        <f>'cout salarial unitaire'!U30</f>
        <v>87.634651957868158</v>
      </c>
      <c r="V23" s="10">
        <f>'cout salarial unitaire'!V30</f>
        <v>89.035436400249083</v>
      </c>
      <c r="W23" s="10">
        <f>'cout salarial unitaire'!W30</f>
        <v>89.469057339363957</v>
      </c>
      <c r="X23" s="10">
        <f>'cout salarial unitaire'!X30</f>
        <v>88.965182128561551</v>
      </c>
      <c r="Y23" s="10">
        <f>'cout salarial unitaire'!Y30</f>
        <v>93.597863673078834</v>
      </c>
      <c r="Z23" s="10">
        <f>'cout salarial unitaire'!Z30</f>
        <v>92.732685159948247</v>
      </c>
      <c r="AA23" s="10">
        <f>'cout salarial unitaire'!AA30</f>
        <v>95.638428863085508</v>
      </c>
      <c r="AB23" s="10">
        <f>'cout salarial unitaire'!AB30</f>
        <v>94.345544043239087</v>
      </c>
      <c r="AC23" s="10">
        <f>'cout salarial unitaire'!AC30</f>
        <v>106.94175967240506</v>
      </c>
      <c r="AD23" s="29">
        <f t="shared" si="0"/>
        <v>6.9417596724050412</v>
      </c>
      <c r="AE23" s="10" t="s">
        <v>96</v>
      </c>
    </row>
    <row r="24" spans="1:31" ht="15" x14ac:dyDescent="0.25">
      <c r="A24" s="7" t="s">
        <v>56</v>
      </c>
      <c r="B24" s="10">
        <f>'cout salarial unitaire'!B31</f>
        <v>100</v>
      </c>
      <c r="C24" s="10">
        <f>'cout salarial unitaire'!C31</f>
        <v>111.50720083077483</v>
      </c>
      <c r="D24" s="10">
        <f>'cout salarial unitaire'!D31</f>
        <v>119.60222716458401</v>
      </c>
      <c r="E24" s="10">
        <f>'cout salarial unitaire'!E31</f>
        <v>103.20172207118928</v>
      </c>
      <c r="F24" s="10">
        <f>'cout salarial unitaire'!F31</f>
        <v>94.353310965833728</v>
      </c>
      <c r="G24" s="10">
        <f>'cout salarial unitaire'!G31</f>
        <v>97.674502345468767</v>
      </c>
      <c r="H24" s="10">
        <f>'cout salarial unitaire'!H31</f>
        <v>89.661069464892265</v>
      </c>
      <c r="I24" s="10">
        <f>'cout salarial unitaire'!I31</f>
        <v>92.513931278284701</v>
      </c>
      <c r="J24" s="10">
        <f>'cout salarial unitaire'!J31</f>
        <v>90.549838409636706</v>
      </c>
      <c r="K24" s="10">
        <f>'cout salarial unitaire'!K31</f>
        <v>81.055336636923514</v>
      </c>
      <c r="L24" s="10">
        <f>'cout salarial unitaire'!L31</f>
        <v>78.66081155081045</v>
      </c>
      <c r="M24" s="10">
        <f>'cout salarial unitaire'!M31</f>
        <v>80.267838064521555</v>
      </c>
      <c r="N24" s="10">
        <f>'cout salarial unitaire'!N31</f>
        <v>87.93484930618871</v>
      </c>
      <c r="O24" s="10">
        <f>'cout salarial unitaire'!O31</f>
        <v>103.35247285320224</v>
      </c>
      <c r="P24" s="10">
        <f>'cout salarial unitaire'!P31</f>
        <v>110.34685131668584</v>
      </c>
      <c r="Q24" s="10">
        <f>'cout salarial unitaire'!Q31</f>
        <v>88.13703399165766</v>
      </c>
      <c r="R24" s="10">
        <f>'cout salarial unitaire'!R31</f>
        <v>91.29336962397511</v>
      </c>
      <c r="S24" s="10">
        <f>'cout salarial unitaire'!S31</f>
        <v>95.576354620275936</v>
      </c>
      <c r="T24" s="10">
        <f>'cout salarial unitaire'!T31</f>
        <v>98.308702624612408</v>
      </c>
      <c r="U24" s="10">
        <f>'cout salarial unitaire'!U31</f>
        <v>86.944205457924838</v>
      </c>
      <c r="V24" s="10">
        <f>'cout salarial unitaire'!V31</f>
        <v>83.280284625951268</v>
      </c>
      <c r="W24" s="10">
        <f>'cout salarial unitaire'!W31</f>
        <v>89.754504420831267</v>
      </c>
      <c r="X24" s="10">
        <f>'cout salarial unitaire'!X31</f>
        <v>99.229837837461076</v>
      </c>
      <c r="Y24" s="10">
        <f>'cout salarial unitaire'!Y31</f>
        <v>98.090829386432588</v>
      </c>
      <c r="Z24" s="10">
        <f>'cout salarial unitaire'!Z31</f>
        <v>95.740129782588724</v>
      </c>
      <c r="AA24" s="10">
        <f>'cout salarial unitaire'!AA31</f>
        <v>107.02938643497981</v>
      </c>
      <c r="AB24" s="10">
        <f>'cout salarial unitaire'!AB31</f>
        <v>102.50726902821586</v>
      </c>
      <c r="AC24" s="10">
        <f>'cout salarial unitaire'!AC31</f>
        <v>109.7930396291557</v>
      </c>
      <c r="AD24" s="29">
        <f t="shared" si="0"/>
        <v>9.7930396291557003</v>
      </c>
      <c r="AE24" s="9" t="s">
        <v>96</v>
      </c>
    </row>
    <row r="25" spans="1:31" ht="15" x14ac:dyDescent="0.25">
      <c r="A25" s="7" t="s">
        <v>57</v>
      </c>
      <c r="B25" s="10">
        <f>'cout salarial unitaire'!B32</f>
        <v>100</v>
      </c>
      <c r="C25" s="10">
        <f>'cout salarial unitaire'!C32</f>
        <v>97.12670703342755</v>
      </c>
      <c r="D25" s="10">
        <f>'cout salarial unitaire'!D32</f>
        <v>92.443010355224402</v>
      </c>
      <c r="E25" s="10">
        <f>'cout salarial unitaire'!E32</f>
        <v>90.056913867086351</v>
      </c>
      <c r="F25" s="10">
        <f>'cout salarial unitaire'!F32</f>
        <v>89.50599522918975</v>
      </c>
      <c r="G25" s="10">
        <f>'cout salarial unitaire'!G32</f>
        <v>84.635411551589371</v>
      </c>
      <c r="H25" s="10">
        <f>'cout salarial unitaire'!H32</f>
        <v>84.905510459205431</v>
      </c>
      <c r="I25" s="10">
        <f>'cout salarial unitaire'!I32</f>
        <v>81.66805055158656</v>
      </c>
      <c r="J25" s="10">
        <f>'cout salarial unitaire'!J32</f>
        <v>77.628520886542816</v>
      </c>
      <c r="K25" s="10">
        <f>'cout salarial unitaire'!K32</f>
        <v>75.625350898366563</v>
      </c>
      <c r="L25" s="10">
        <f>'cout salarial unitaire'!L32</f>
        <v>75.321254388889741</v>
      </c>
      <c r="M25" s="10">
        <f>'cout salarial unitaire'!M32</f>
        <v>71.366449264833079</v>
      </c>
      <c r="N25" s="10">
        <f>'cout salarial unitaire'!N32</f>
        <v>67.921309411835651</v>
      </c>
      <c r="O25" s="10">
        <f>'cout salarial unitaire'!O32</f>
        <v>70.945104404451641</v>
      </c>
      <c r="P25" s="10">
        <f>'cout salarial unitaire'!P32</f>
        <v>83.288293429514368</v>
      </c>
      <c r="Q25" s="10">
        <f>'cout salarial unitaire'!Q32</f>
        <v>75.173267470100015</v>
      </c>
      <c r="R25" s="10">
        <f>'cout salarial unitaire'!R32</f>
        <v>78.169542770781121</v>
      </c>
      <c r="S25" s="10">
        <f>'cout salarial unitaire'!S32</f>
        <v>90.055279550090503</v>
      </c>
      <c r="T25" s="10">
        <f>'cout salarial unitaire'!T32</f>
        <v>86.448559540894323</v>
      </c>
      <c r="U25" s="10">
        <f>'cout salarial unitaire'!U32</f>
        <v>86.167208657673768</v>
      </c>
      <c r="V25" s="10">
        <f>'cout salarial unitaire'!V32</f>
        <v>86.712839893951411</v>
      </c>
      <c r="W25" s="10">
        <f>'cout salarial unitaire'!W32</f>
        <v>83.007076140473714</v>
      </c>
      <c r="X25" s="10">
        <f>'cout salarial unitaire'!X32</f>
        <v>76.668375985137956</v>
      </c>
      <c r="Y25" s="10">
        <f>'cout salarial unitaire'!Y32</f>
        <v>82.412913622353926</v>
      </c>
      <c r="Z25" s="10">
        <f>'cout salarial unitaire'!Z32</f>
        <v>81.276530649408016</v>
      </c>
      <c r="AA25" s="10">
        <f>'cout salarial unitaire'!AA32</f>
        <v>81.282369531607458</v>
      </c>
      <c r="AB25" s="10">
        <f>'cout salarial unitaire'!AB32</f>
        <v>86.910434872904489</v>
      </c>
      <c r="AC25" s="10">
        <f>'cout salarial unitaire'!AC32</f>
        <v>93.79207093995241</v>
      </c>
      <c r="AD25" s="29">
        <f t="shared" si="0"/>
        <v>-6.20792906004759</v>
      </c>
      <c r="AE25" s="10" t="s">
        <v>96</v>
      </c>
    </row>
    <row r="26" spans="1:31" ht="15" x14ac:dyDescent="0.25">
      <c r="A26" s="7" t="s">
        <v>58</v>
      </c>
      <c r="B26" s="10">
        <f>'cout salarial unitaire'!B33</f>
        <v>100</v>
      </c>
      <c r="C26" s="10">
        <f>'cout salarial unitaire'!C33</f>
        <v>112.99069524895589</v>
      </c>
      <c r="D26" s="10">
        <f>'cout salarial unitaire'!D33</f>
        <v>107.96559465632473</v>
      </c>
      <c r="E26" s="10">
        <f>'cout salarial unitaire'!E33</f>
        <v>96.849078000699649</v>
      </c>
      <c r="F26" s="10">
        <f>'cout salarial unitaire'!F33</f>
        <v>93.804575997714167</v>
      </c>
      <c r="G26" s="10">
        <f>'cout salarial unitaire'!G33</f>
        <v>96.507805235940623</v>
      </c>
      <c r="H26" s="10">
        <f>'cout salarial unitaire'!H33</f>
        <v>93.957501271148217</v>
      </c>
      <c r="I26" s="10">
        <f>'cout salarial unitaire'!I33</f>
        <v>91.880937268934133</v>
      </c>
      <c r="J26" s="10">
        <f>'cout salarial unitaire'!J33</f>
        <v>87.96201639725777</v>
      </c>
      <c r="K26" s="10">
        <f>'cout salarial unitaire'!K33</f>
        <v>84.658150188937924</v>
      </c>
      <c r="L26" s="10">
        <f>'cout salarial unitaire'!L33</f>
        <v>81.706356158956424</v>
      </c>
      <c r="M26" s="10">
        <f>'cout salarial unitaire'!M33</f>
        <v>77.909120702731457</v>
      </c>
      <c r="N26" s="10">
        <f>'cout salarial unitaire'!N33</f>
        <v>80.221189577324552</v>
      </c>
      <c r="O26" s="10">
        <f>'cout salarial unitaire'!O33</f>
        <v>83.537815990998595</v>
      </c>
      <c r="P26" s="10">
        <f>'cout salarial unitaire'!P33</f>
        <v>90.93889321525036</v>
      </c>
      <c r="Q26" s="10">
        <f>'cout salarial unitaire'!Q33</f>
        <v>83.068906908385415</v>
      </c>
      <c r="R26" s="10">
        <f>'cout salarial unitaire'!R33</f>
        <v>87.240517551450452</v>
      </c>
      <c r="S26" s="10">
        <f>'cout salarial unitaire'!S33</f>
        <v>98.55774046862598</v>
      </c>
      <c r="T26" s="10">
        <f>'cout salarial unitaire'!T33</f>
        <v>102.13958404476034</v>
      </c>
      <c r="U26" s="10">
        <f>'cout salarial unitaire'!U33</f>
        <v>99.769271228362911</v>
      </c>
      <c r="V26" s="10">
        <f>'cout salarial unitaire'!V33</f>
        <v>92.858825742823839</v>
      </c>
      <c r="W26" s="10">
        <f>'cout salarial unitaire'!W33</f>
        <v>93.25035192885845</v>
      </c>
      <c r="X26" s="10">
        <f>'cout salarial unitaire'!X33</f>
        <v>92.092230257456407</v>
      </c>
      <c r="Y26" s="10">
        <f>'cout salarial unitaire'!Y33</f>
        <v>88.870016803556197</v>
      </c>
      <c r="Z26" s="10">
        <f>'cout salarial unitaire'!Z33</f>
        <v>89.687576224863093</v>
      </c>
      <c r="AA26" s="10">
        <f>'cout salarial unitaire'!AA33</f>
        <v>95.320550650021971</v>
      </c>
      <c r="AB26" s="10">
        <f>'cout salarial unitaire'!AB33</f>
        <v>89.137859397136793</v>
      </c>
      <c r="AC26" s="10">
        <f>'cout salarial unitaire'!AC33</f>
        <v>86.33666287171792</v>
      </c>
      <c r="AD26" s="29">
        <f t="shared" si="0"/>
        <v>-13.66333712828208</v>
      </c>
      <c r="AE26" s="9" t="s">
        <v>96</v>
      </c>
    </row>
    <row r="27" spans="1:31" ht="15" x14ac:dyDescent="0.25">
      <c r="A27" s="7" t="s">
        <v>60</v>
      </c>
      <c r="B27" s="10">
        <f>'cout salarial unitaire'!B34</f>
        <v>100</v>
      </c>
      <c r="C27" s="10">
        <f>'cout salarial unitaire'!C34</f>
        <v>105.86769302458032</v>
      </c>
      <c r="D27" s="10">
        <f>'cout salarial unitaire'!D34</f>
        <v>132.51625201312083</v>
      </c>
      <c r="E27" s="10">
        <f>'cout salarial unitaire'!E34</f>
        <v>137.14321057594867</v>
      </c>
      <c r="F27" s="10">
        <f>'cout salarial unitaire'!F34</f>
        <v>145.0588334933683</v>
      </c>
      <c r="G27" s="10">
        <f>'cout salarial unitaire'!G34</f>
        <v>158.67703627432377</v>
      </c>
      <c r="H27" s="10">
        <f>'cout salarial unitaire'!H34</f>
        <v>157.52518365741506</v>
      </c>
      <c r="I27" s="10">
        <f>'cout salarial unitaire'!I34</f>
        <v>157.78190124047154</v>
      </c>
      <c r="J27" s="10">
        <f>'cout salarial unitaire'!J34</f>
        <v>143.84211569432765</v>
      </c>
      <c r="K27" s="10">
        <f>'cout salarial unitaire'!K34</f>
        <v>142.48612022620824</v>
      </c>
      <c r="L27" s="10">
        <f>'cout salarial unitaire'!L34</f>
        <v>142.02032442787683</v>
      </c>
      <c r="M27" s="10">
        <f>'cout salarial unitaire'!M34</f>
        <v>141.93422216096118</v>
      </c>
      <c r="N27" s="10">
        <f>'cout salarial unitaire'!N34</f>
        <v>142.89227957905371</v>
      </c>
      <c r="O27" s="10">
        <f>'cout salarial unitaire'!O34</f>
        <v>129.65609484187817</v>
      </c>
      <c r="P27" s="10">
        <f>'cout salarial unitaire'!P34</f>
        <v>119.19536453503316</v>
      </c>
      <c r="Q27" s="10">
        <f>'cout salarial unitaire'!Q34</f>
        <v>122.1108987194113</v>
      </c>
      <c r="R27" s="10">
        <f>'cout salarial unitaire'!R34</f>
        <v>120.87727359082444</v>
      </c>
      <c r="S27" s="10">
        <f>'cout salarial unitaire'!S34</f>
        <v>132.48120692862267</v>
      </c>
      <c r="T27" s="10">
        <f>'cout salarial unitaire'!T34</f>
        <v>136.44984827974523</v>
      </c>
      <c r="U27" s="10">
        <f>'cout salarial unitaire'!U34</f>
        <v>140.86480966243221</v>
      </c>
      <c r="V27" s="10">
        <f>'cout salarial unitaire'!V34</f>
        <v>157.1809443580442</v>
      </c>
      <c r="W27" s="10">
        <f>'cout salarial unitaire'!W34</f>
        <v>141.21845890094889</v>
      </c>
      <c r="X27" s="10">
        <f>'cout salarial unitaire'!X34</f>
        <v>133.36541384205213</v>
      </c>
      <c r="Y27" s="10">
        <f>'cout salarial unitaire'!Y34</f>
        <v>135.68943404269186</v>
      </c>
      <c r="Z27" s="10">
        <f>'cout salarial unitaire'!Z34</f>
        <v>145.33628653019113</v>
      </c>
      <c r="AA27" s="10">
        <v>146</v>
      </c>
      <c r="AB27" s="10">
        <v>143</v>
      </c>
      <c r="AC27" s="10">
        <v>146</v>
      </c>
      <c r="AD27" s="29">
        <f t="shared" si="0"/>
        <v>46</v>
      </c>
      <c r="AE27" s="10" t="s">
        <v>96</v>
      </c>
    </row>
    <row r="29" spans="1:31" ht="15" x14ac:dyDescent="0.25">
      <c r="A29" s="1"/>
      <c r="B29" t="s">
        <v>62</v>
      </c>
      <c r="C29" t="s">
        <v>63</v>
      </c>
      <c r="D29" t="s">
        <v>64</v>
      </c>
      <c r="E29" t="s">
        <v>65</v>
      </c>
      <c r="F29" t="s">
        <v>66</v>
      </c>
      <c r="G29" t="s">
        <v>67</v>
      </c>
      <c r="H29" t="s">
        <v>68</v>
      </c>
      <c r="I29" t="s">
        <v>69</v>
      </c>
      <c r="J29" t="s">
        <v>70</v>
      </c>
      <c r="K29" t="s">
        <v>71</v>
      </c>
      <c r="L29" t="s">
        <v>72</v>
      </c>
      <c r="M29" t="s">
        <v>73</v>
      </c>
      <c r="N29" t="s">
        <v>74</v>
      </c>
      <c r="O29" t="s">
        <v>75</v>
      </c>
      <c r="P29" t="s">
        <v>76</v>
      </c>
      <c r="Q29" t="s">
        <v>77</v>
      </c>
      <c r="R29" t="s">
        <v>78</v>
      </c>
      <c r="S29" t="s">
        <v>79</v>
      </c>
      <c r="T29" t="s">
        <v>80</v>
      </c>
      <c r="U29" t="s">
        <v>81</v>
      </c>
      <c r="V29" t="s">
        <v>82</v>
      </c>
      <c r="W29" t="s">
        <v>83</v>
      </c>
      <c r="X29" t="s">
        <v>84</v>
      </c>
      <c r="Y29" t="s">
        <v>85</v>
      </c>
      <c r="Z29" t="s">
        <v>86</v>
      </c>
      <c r="AA29" t="s">
        <v>87</v>
      </c>
      <c r="AB29" t="s">
        <v>88</v>
      </c>
      <c r="AC29" t="s">
        <v>89</v>
      </c>
    </row>
    <row r="30" spans="1:31" ht="15" x14ac:dyDescent="0.25">
      <c r="A30" s="22" t="s">
        <v>48</v>
      </c>
      <c r="B30" s="36">
        <v>100</v>
      </c>
      <c r="C30" s="36">
        <v>115.48733038758159</v>
      </c>
      <c r="D30" s="36">
        <v>121.37852609047613</v>
      </c>
      <c r="E30" s="36">
        <v>121.16961971184423</v>
      </c>
      <c r="F30" s="36">
        <v>123.49158547731169</v>
      </c>
      <c r="G30" s="36">
        <v>122.36271745426484</v>
      </c>
      <c r="H30" s="36">
        <v>126.82997734855097</v>
      </c>
      <c r="I30" s="36">
        <v>130.13090724143274</v>
      </c>
      <c r="J30" s="36">
        <v>136.1377912671401</v>
      </c>
      <c r="K30" s="36">
        <v>138.21977266043166</v>
      </c>
      <c r="L30" s="36">
        <v>139.45804275807515</v>
      </c>
      <c r="M30" s="36">
        <v>138.13072119316257</v>
      </c>
      <c r="N30" s="36">
        <v>139.73113074481935</v>
      </c>
      <c r="O30" s="36">
        <v>147.87162784242011</v>
      </c>
      <c r="P30" s="36">
        <v>167.24372099147141</v>
      </c>
      <c r="Q30" s="36">
        <v>153.67166417213917</v>
      </c>
      <c r="R30" s="36">
        <v>155.22524100499601</v>
      </c>
      <c r="S30" s="36">
        <v>159.05782475757593</v>
      </c>
      <c r="T30" s="36">
        <v>160.35114311064845</v>
      </c>
      <c r="U30" s="36">
        <v>160.58126932085466</v>
      </c>
      <c r="V30" s="36">
        <v>160.18486614963447</v>
      </c>
      <c r="W30" s="36">
        <v>159.09222862476071</v>
      </c>
      <c r="X30" s="36">
        <v>158.37294147598175</v>
      </c>
      <c r="Y30" s="36">
        <v>160.36694121081666</v>
      </c>
      <c r="Z30" s="36">
        <v>164.89051702001049</v>
      </c>
      <c r="AA30" s="36">
        <v>176.23911095544361</v>
      </c>
      <c r="AB30" s="36">
        <v>170.19265429583649</v>
      </c>
      <c r="AC30" s="36">
        <v>177.89885228360393</v>
      </c>
    </row>
    <row r="31" spans="1:31" ht="15" x14ac:dyDescent="0.25">
      <c r="A31" s="22" t="s">
        <v>49</v>
      </c>
      <c r="B31" s="36">
        <v>100</v>
      </c>
      <c r="C31" s="36">
        <v>98.014397765072474</v>
      </c>
      <c r="D31" s="36">
        <v>98.967297615118838</v>
      </c>
      <c r="E31" s="36">
        <v>93.341414265701701</v>
      </c>
      <c r="F31" s="36">
        <v>92.100758335555653</v>
      </c>
      <c r="G31" s="36">
        <v>102.50732202411518</v>
      </c>
      <c r="H31" s="36">
        <v>109.01099744514811</v>
      </c>
      <c r="I31" s="36">
        <v>116.29751685444046</v>
      </c>
      <c r="J31" s="36">
        <v>108.05128878026807</v>
      </c>
      <c r="K31" s="36">
        <v>111.84036736345185</v>
      </c>
      <c r="L31" s="36">
        <v>114.84252570189186</v>
      </c>
      <c r="M31" s="36">
        <v>106.23056576135146</v>
      </c>
      <c r="N31" s="36">
        <v>114.85720280594718</v>
      </c>
      <c r="O31" s="36">
        <v>124.77048690596891</v>
      </c>
      <c r="P31" s="36">
        <v>124.29186085036233</v>
      </c>
      <c r="Q31" s="36">
        <v>118.14074234243085</v>
      </c>
      <c r="R31" s="36">
        <v>125.56646511286095</v>
      </c>
      <c r="S31" s="36">
        <v>129.32002102844854</v>
      </c>
      <c r="T31" s="36">
        <v>129.79550171751691</v>
      </c>
      <c r="U31" s="36">
        <v>124.16402143863714</v>
      </c>
      <c r="V31" s="36">
        <v>121.13751995265591</v>
      </c>
      <c r="W31" s="36">
        <v>129.69278377837423</v>
      </c>
      <c r="X31" s="36">
        <v>138.66858718668223</v>
      </c>
      <c r="Y31" s="36">
        <v>145.01059287568017</v>
      </c>
      <c r="Z31" s="36">
        <v>150.96246516639312</v>
      </c>
      <c r="AA31" s="36">
        <v>150.88963964108245</v>
      </c>
      <c r="AB31" s="36">
        <v>150.50812036386236</v>
      </c>
      <c r="AC31" s="36">
        <v>149.90007940671916</v>
      </c>
    </row>
    <row r="32" spans="1:31" ht="15" x14ac:dyDescent="0.25">
      <c r="A32" s="22" t="s">
        <v>116</v>
      </c>
      <c r="B32" s="36">
        <v>100</v>
      </c>
      <c r="C32" s="36">
        <v>105.86769302458032</v>
      </c>
      <c r="D32" s="36">
        <v>132.51625201312083</v>
      </c>
      <c r="E32" s="36">
        <v>137.1432105759487</v>
      </c>
      <c r="F32" s="36">
        <v>145.0588334933683</v>
      </c>
      <c r="G32" s="36">
        <v>158.6770362743238</v>
      </c>
      <c r="H32" s="36">
        <v>157.52518365741506</v>
      </c>
      <c r="I32" s="36">
        <v>157.78190124047157</v>
      </c>
      <c r="J32" s="36">
        <v>143.84211569432765</v>
      </c>
      <c r="K32" s="36">
        <v>142.48612022620824</v>
      </c>
      <c r="L32" s="36">
        <v>142.02032442787683</v>
      </c>
      <c r="M32" s="36">
        <v>141.93422216096116</v>
      </c>
      <c r="N32" s="36">
        <v>142.89227957905368</v>
      </c>
      <c r="O32" s="36">
        <v>129.6560948418782</v>
      </c>
      <c r="P32" s="36">
        <v>119.19536453503316</v>
      </c>
      <c r="Q32" s="36">
        <v>122.1108987194113</v>
      </c>
      <c r="R32" s="36">
        <v>120.87727359082443</v>
      </c>
      <c r="S32" s="36">
        <v>132.48120692862267</v>
      </c>
      <c r="T32" s="36">
        <v>136.4498482797452</v>
      </c>
      <c r="U32" s="36">
        <v>140.86480966243221</v>
      </c>
      <c r="V32" s="36">
        <v>157.18094435804417</v>
      </c>
      <c r="W32" s="36">
        <v>141.21845890094889</v>
      </c>
      <c r="X32" s="36">
        <v>133.36541384205213</v>
      </c>
      <c r="Y32" s="36">
        <v>135.68943404269186</v>
      </c>
      <c r="Z32" s="36">
        <v>145.33628653019113</v>
      </c>
      <c r="AA32" s="36">
        <v>146</v>
      </c>
      <c r="AB32" s="36">
        <v>143</v>
      </c>
      <c r="AC32" s="36">
        <v>146</v>
      </c>
    </row>
    <row r="33" spans="1:37" ht="15" x14ac:dyDescent="0.25">
      <c r="A33" s="22" t="s">
        <v>52</v>
      </c>
      <c r="B33" s="36">
        <v>100</v>
      </c>
      <c r="C33" s="36">
        <v>123.13261898507237</v>
      </c>
      <c r="D33" s="36">
        <v>138.72910561667484</v>
      </c>
      <c r="E33" s="36">
        <v>155.82898481879687</v>
      </c>
      <c r="F33" s="36">
        <v>148.34468463857857</v>
      </c>
      <c r="G33" s="36">
        <v>153.21583463453607</v>
      </c>
      <c r="H33" s="36">
        <v>173.890359084897</v>
      </c>
      <c r="I33" s="36">
        <v>153.38152935447573</v>
      </c>
      <c r="J33" s="36">
        <v>122.94292056923848</v>
      </c>
      <c r="K33" s="36">
        <v>114.85926540444953</v>
      </c>
      <c r="L33" s="36">
        <v>127.86132618312411</v>
      </c>
      <c r="M33" s="36">
        <v>121.86391037534845</v>
      </c>
      <c r="N33" s="36">
        <v>125.88140109429715</v>
      </c>
      <c r="O33" s="36">
        <v>142.5431383196846</v>
      </c>
      <c r="P33" s="36">
        <v>108.19020241288865</v>
      </c>
      <c r="Q33" s="36">
        <v>109.33003119888001</v>
      </c>
      <c r="R33" s="36">
        <v>107.82735041206588</v>
      </c>
      <c r="S33" s="36">
        <v>107.84336932823091</v>
      </c>
      <c r="T33" s="36">
        <v>114.57384456267209</v>
      </c>
      <c r="U33" s="36">
        <v>110.25919833921766</v>
      </c>
      <c r="V33" s="36">
        <v>109.07835759117839</v>
      </c>
      <c r="W33" s="36">
        <v>109.46304825943496</v>
      </c>
      <c r="X33" s="36">
        <v>119.66881296731799</v>
      </c>
      <c r="Y33" s="36">
        <v>121.02728788860426</v>
      </c>
      <c r="Z33" s="36">
        <v>123.97384197911421</v>
      </c>
      <c r="AA33" s="36">
        <v>129.20097222159285</v>
      </c>
      <c r="AB33" s="36">
        <v>141.01747573362741</v>
      </c>
      <c r="AC33" s="36">
        <v>139.60639876516302</v>
      </c>
    </row>
    <row r="34" spans="1:37" ht="15" x14ac:dyDescent="0.25">
      <c r="A34" s="22" t="s">
        <v>53</v>
      </c>
      <c r="B34" s="36">
        <v>100</v>
      </c>
      <c r="C34" s="36">
        <v>97.736395201831684</v>
      </c>
      <c r="D34" s="36">
        <v>96.553007598024251</v>
      </c>
      <c r="E34" s="36">
        <v>97.920724829464547</v>
      </c>
      <c r="F34" s="36">
        <v>101.80338896189207</v>
      </c>
      <c r="G34" s="36">
        <v>103.25541665052391</v>
      </c>
      <c r="H34" s="36">
        <v>105.69977660589984</v>
      </c>
      <c r="I34" s="36">
        <v>106.72700871058214</v>
      </c>
      <c r="J34" s="36">
        <v>105.29070687322373</v>
      </c>
      <c r="K34" s="36">
        <v>103.90832246620182</v>
      </c>
      <c r="L34" s="36">
        <v>104.96339822705498</v>
      </c>
      <c r="M34" s="36">
        <v>106.57995514720591</v>
      </c>
      <c r="N34" s="36">
        <v>105.65633389821507</v>
      </c>
      <c r="O34" s="36">
        <v>109.1741170206228</v>
      </c>
      <c r="P34" s="36">
        <v>112.8185195661422</v>
      </c>
      <c r="Q34" s="36">
        <v>107.30326103014858</v>
      </c>
      <c r="R34" s="36">
        <v>105.57245373446685</v>
      </c>
      <c r="S34" s="36">
        <v>104.89177736761614</v>
      </c>
      <c r="T34" s="36">
        <v>103.31136280859461</v>
      </c>
      <c r="U34" s="36">
        <v>103.8033388310089</v>
      </c>
      <c r="V34" s="36">
        <v>105.02495736761426</v>
      </c>
      <c r="W34" s="36">
        <v>106.14911657216184</v>
      </c>
      <c r="X34" s="36">
        <v>106.61187449571312</v>
      </c>
      <c r="Y34" s="36">
        <v>110.86777673235338</v>
      </c>
      <c r="Z34" s="36">
        <v>114.63683308300811</v>
      </c>
      <c r="AA34" s="36">
        <v>121.47545048612859</v>
      </c>
      <c r="AB34" s="36">
        <v>121.97874758752363</v>
      </c>
      <c r="AC34" s="36">
        <v>128.64598515367794</v>
      </c>
    </row>
    <row r="35" spans="1:37" ht="11.45" customHeight="1" x14ac:dyDescent="0.25">
      <c r="A35" s="1" t="s">
        <v>46</v>
      </c>
      <c r="B35" s="35">
        <v>100</v>
      </c>
      <c r="C35" s="36">
        <v>103.49628457318339</v>
      </c>
      <c r="D35" s="36">
        <v>103.01042893991001</v>
      </c>
      <c r="E35" s="36">
        <v>102.05399414433596</v>
      </c>
      <c r="F35" s="36">
        <v>101.04058410108105</v>
      </c>
      <c r="G35" s="36">
        <v>101.99184491254272</v>
      </c>
      <c r="H35" s="36">
        <v>102.89383417443496</v>
      </c>
      <c r="I35" s="36">
        <v>104.94365699469282</v>
      </c>
      <c r="J35" s="36">
        <v>106.64443078195001</v>
      </c>
      <c r="K35" s="36">
        <v>109.25624046046349</v>
      </c>
      <c r="L35" s="36">
        <v>111.66054214607304</v>
      </c>
      <c r="M35" s="36">
        <v>113.87982908555526</v>
      </c>
      <c r="N35" s="36">
        <v>116.79231800666075</v>
      </c>
      <c r="O35" s="36">
        <v>124.1537657744187</v>
      </c>
      <c r="P35" s="36">
        <v>123.84673222527425</v>
      </c>
      <c r="Q35" s="36">
        <v>122.47811574771646</v>
      </c>
      <c r="R35" s="36">
        <v>120.52507361712502</v>
      </c>
      <c r="S35" s="36">
        <v>119.50637142230174</v>
      </c>
      <c r="T35" s="36">
        <v>115.72950856966575</v>
      </c>
      <c r="U35" s="36">
        <v>111.93530678765731</v>
      </c>
      <c r="V35" s="36">
        <v>108.74541453467673</v>
      </c>
      <c r="W35" s="36">
        <v>109.95864970715282</v>
      </c>
      <c r="X35" s="36">
        <v>108.89673624961576</v>
      </c>
      <c r="Y35" s="36">
        <v>113.83209506922751</v>
      </c>
      <c r="Z35" s="36">
        <v>117.13252290313794</v>
      </c>
      <c r="AA35" s="36">
        <v>135.24370236980968</v>
      </c>
      <c r="AB35" s="36">
        <v>123.97943991033731</v>
      </c>
      <c r="AC35" s="36">
        <v>124.52921836430275</v>
      </c>
    </row>
    <row r="36" spans="1:37" ht="11.45" customHeight="1" x14ac:dyDescent="0.25">
      <c r="A36" t="s">
        <v>55</v>
      </c>
      <c r="B36" s="36">
        <v>100</v>
      </c>
      <c r="C36" s="36">
        <v>92.123305320845844</v>
      </c>
      <c r="D36" s="36">
        <v>86.156997306849519</v>
      </c>
      <c r="E36" s="36">
        <v>89.355560284992961</v>
      </c>
      <c r="F36" s="36">
        <v>88.681287272860502</v>
      </c>
      <c r="G36" s="36">
        <v>84.640862958375067</v>
      </c>
      <c r="H36" s="36">
        <v>85.131585682508117</v>
      </c>
      <c r="I36" s="36">
        <v>85.648484308921937</v>
      </c>
      <c r="J36" s="36">
        <v>82.691951754386054</v>
      </c>
      <c r="K36" s="36">
        <v>82.081641578292903</v>
      </c>
      <c r="L36" s="36">
        <v>82.528458569227553</v>
      </c>
      <c r="M36" s="36">
        <v>80.540121788507122</v>
      </c>
      <c r="N36" s="36">
        <v>80.272708341723288</v>
      </c>
      <c r="O36" s="36">
        <v>82.912052496321778</v>
      </c>
      <c r="P36" s="36">
        <v>89.117793317396803</v>
      </c>
      <c r="Q36" s="36">
        <v>85.296102729015018</v>
      </c>
      <c r="R36" s="36">
        <v>84.567569273457167</v>
      </c>
      <c r="S36" s="36">
        <v>87.736486001361371</v>
      </c>
      <c r="T36" s="36">
        <v>88.236524829421299</v>
      </c>
      <c r="U36" s="36">
        <v>87.634651957868144</v>
      </c>
      <c r="V36" s="36">
        <v>89.035436400249068</v>
      </c>
      <c r="W36" s="36">
        <v>89.469057339363957</v>
      </c>
      <c r="X36" s="36">
        <v>88.965182128561551</v>
      </c>
      <c r="Y36" s="36">
        <v>93.597863673078834</v>
      </c>
      <c r="Z36" s="36">
        <v>92.732685159948232</v>
      </c>
      <c r="AA36" s="36">
        <v>95.638428863085508</v>
      </c>
      <c r="AB36" s="36">
        <v>94.345544043239087</v>
      </c>
      <c r="AC36" s="36">
        <v>106.94175967240504</v>
      </c>
    </row>
    <row r="37" spans="1:37" ht="11.45" customHeight="1" x14ac:dyDescent="0.25">
      <c r="A37" s="34" t="s">
        <v>117</v>
      </c>
      <c r="B37" s="35">
        <v>100</v>
      </c>
      <c r="C37" s="36">
        <v>102.81728795427092</v>
      </c>
      <c r="D37" s="36">
        <v>99.814598358839405</v>
      </c>
      <c r="E37" s="36">
        <v>99.583881677683834</v>
      </c>
      <c r="F37" s="36">
        <v>99.902984953855068</v>
      </c>
      <c r="G37" s="36">
        <v>98.529802246123495</v>
      </c>
      <c r="H37" s="36">
        <v>99.876422805992561</v>
      </c>
      <c r="I37" s="36">
        <v>100.69607222442949</v>
      </c>
      <c r="J37" s="36">
        <v>100.0965569474847</v>
      </c>
      <c r="K37" s="36">
        <v>98.407561291267413</v>
      </c>
      <c r="L37" s="36">
        <v>98.102054979449576</v>
      </c>
      <c r="M37" s="36">
        <v>95.663799519597077</v>
      </c>
      <c r="N37" s="36">
        <v>96.116608728716784</v>
      </c>
      <c r="O37" s="36">
        <v>102.0316738732096</v>
      </c>
      <c r="P37" s="36">
        <v>109.38291639419553</v>
      </c>
      <c r="Q37" s="36">
        <v>101.22403008961317</v>
      </c>
      <c r="R37" s="36">
        <v>99.813370737927272</v>
      </c>
      <c r="S37" s="36">
        <v>103.50570662834929</v>
      </c>
      <c r="T37" s="36">
        <v>105.51696083556608</v>
      </c>
      <c r="U37" s="36">
        <v>103.9815286939983</v>
      </c>
      <c r="V37" s="36">
        <v>102.17557888811781</v>
      </c>
      <c r="W37" s="36">
        <v>102.2923230056231</v>
      </c>
      <c r="X37" s="36">
        <v>102.09111641521696</v>
      </c>
      <c r="Y37" s="36">
        <v>103.77776986524137</v>
      </c>
      <c r="Z37" s="36">
        <v>106.2283490637983</v>
      </c>
      <c r="AA37" s="36">
        <v>109.26444722701835</v>
      </c>
      <c r="AB37" s="36">
        <v>104.25571362525542</v>
      </c>
      <c r="AC37" s="36">
        <v>106.22203258139254</v>
      </c>
    </row>
    <row r="38" spans="1:37" ht="11.45" customHeight="1" x14ac:dyDescent="0.25">
      <c r="A38" s="1" t="s">
        <v>44</v>
      </c>
      <c r="B38" s="35">
        <v>100</v>
      </c>
      <c r="C38" s="36">
        <v>100.50173574163928</v>
      </c>
      <c r="D38" s="36">
        <v>94.111761054517245</v>
      </c>
      <c r="E38" s="36">
        <v>95.549283183263725</v>
      </c>
      <c r="F38" s="36">
        <v>97.824694920368955</v>
      </c>
      <c r="G38" s="36">
        <v>95.47237739411942</v>
      </c>
      <c r="H38" s="36">
        <v>95.842877891599755</v>
      </c>
      <c r="I38" s="36">
        <v>97.181251755523931</v>
      </c>
      <c r="J38" s="36">
        <v>96.076632880716602</v>
      </c>
      <c r="K38" s="36">
        <v>92.678419800477187</v>
      </c>
      <c r="L38" s="36">
        <v>90.644459080342273</v>
      </c>
      <c r="M38" s="36">
        <v>85.48496307688562</v>
      </c>
      <c r="N38" s="36">
        <v>84.961760294961948</v>
      </c>
      <c r="O38" s="36">
        <v>90.305008928893713</v>
      </c>
      <c r="P38" s="36">
        <v>105.81943988910358</v>
      </c>
      <c r="Q38" s="36">
        <v>91.669672421660024</v>
      </c>
      <c r="R38" s="36">
        <v>89.114786119157046</v>
      </c>
      <c r="S38" s="36">
        <v>93.844538293806309</v>
      </c>
      <c r="T38" s="36">
        <v>97.516540400753996</v>
      </c>
      <c r="U38" s="36">
        <v>96.289317428668937</v>
      </c>
      <c r="V38" s="36">
        <v>98.165739159163707</v>
      </c>
      <c r="W38" s="36">
        <v>96.92983501087754</v>
      </c>
      <c r="X38" s="36">
        <v>96.253454339834406</v>
      </c>
      <c r="Y38" s="36">
        <v>99.080892901432307</v>
      </c>
      <c r="Z38" s="36">
        <v>103.30200021833716</v>
      </c>
      <c r="AA38" s="36">
        <v>106.70346201232699</v>
      </c>
      <c r="AB38" s="36">
        <v>99.261326550050981</v>
      </c>
      <c r="AC38" s="36">
        <v>102.90671584433137</v>
      </c>
    </row>
    <row r="40" spans="1:37" s="22" customFormat="1" ht="15" x14ac:dyDescent="0.25">
      <c r="A40" s="1"/>
      <c r="B40" s="22" t="s">
        <v>62</v>
      </c>
      <c r="C40" s="22" t="s">
        <v>63</v>
      </c>
      <c r="D40" s="22" t="s">
        <v>64</v>
      </c>
      <c r="E40" s="22" t="s">
        <v>65</v>
      </c>
      <c r="F40" s="22" t="s">
        <v>66</v>
      </c>
      <c r="G40" s="22" t="s">
        <v>67</v>
      </c>
      <c r="H40" s="22" t="s">
        <v>68</v>
      </c>
      <c r="I40" s="22" t="s">
        <v>69</v>
      </c>
      <c r="J40" s="22" t="s">
        <v>70</v>
      </c>
      <c r="K40" s="22" t="s">
        <v>71</v>
      </c>
      <c r="L40" s="22" t="s">
        <v>72</v>
      </c>
      <c r="M40" s="22" t="s">
        <v>73</v>
      </c>
      <c r="N40" s="22" t="s">
        <v>74</v>
      </c>
      <c r="O40" s="22" t="s">
        <v>75</v>
      </c>
      <c r="P40" s="22" t="s">
        <v>76</v>
      </c>
      <c r="Q40" s="22" t="s">
        <v>77</v>
      </c>
      <c r="R40" s="22" t="s">
        <v>78</v>
      </c>
      <c r="S40" s="22" t="s">
        <v>79</v>
      </c>
      <c r="T40" s="22" t="s">
        <v>80</v>
      </c>
      <c r="U40" s="22" t="s">
        <v>81</v>
      </c>
      <c r="V40" s="22" t="s">
        <v>82</v>
      </c>
      <c r="W40" s="22" t="s">
        <v>83</v>
      </c>
      <c r="X40" s="22" t="s">
        <v>84</v>
      </c>
      <c r="Y40" s="22" t="s">
        <v>85</v>
      </c>
      <c r="Z40" s="22" t="s">
        <v>86</v>
      </c>
      <c r="AA40" s="22" t="s">
        <v>87</v>
      </c>
      <c r="AB40" s="22" t="s">
        <v>88</v>
      </c>
      <c r="AC40" s="22" t="s">
        <v>89</v>
      </c>
      <c r="AD40" s="27"/>
    </row>
    <row r="41" spans="1:37" ht="11.45" customHeight="1" x14ac:dyDescent="0.25">
      <c r="A41" t="s">
        <v>47</v>
      </c>
      <c r="B41" s="36">
        <v>100</v>
      </c>
      <c r="C41" s="36">
        <v>100.5406032508043</v>
      </c>
      <c r="D41" s="36">
        <v>96.987143460633078</v>
      </c>
      <c r="E41" s="36">
        <v>93.290650641113302</v>
      </c>
      <c r="F41" s="36">
        <v>92.733527645854906</v>
      </c>
      <c r="G41" s="36">
        <v>90.426464515562159</v>
      </c>
      <c r="H41" s="36">
        <v>91.313841874284165</v>
      </c>
      <c r="I41" s="36">
        <v>92.576411644852172</v>
      </c>
      <c r="J41" s="36">
        <v>90.80005400101156</v>
      </c>
      <c r="K41" s="36">
        <v>89.463517985645908</v>
      </c>
      <c r="L41" s="36">
        <v>89.02106135923836</v>
      </c>
      <c r="M41" s="36">
        <v>87.56165278607952</v>
      </c>
      <c r="N41" s="36">
        <v>87.180283716527072</v>
      </c>
      <c r="O41" s="36">
        <v>91.479467317366442</v>
      </c>
      <c r="P41" s="36">
        <v>93.378880693886131</v>
      </c>
      <c r="Q41" s="36">
        <v>91.799448907147237</v>
      </c>
      <c r="R41" s="36">
        <v>89.74870110872611</v>
      </c>
      <c r="S41" s="36">
        <v>91.103859862371849</v>
      </c>
      <c r="T41" s="36">
        <v>91.767413677042413</v>
      </c>
      <c r="U41" s="36">
        <v>91.133771758287835</v>
      </c>
      <c r="V41" s="36">
        <v>91.232935782295016</v>
      </c>
      <c r="W41" s="36">
        <v>90.977033181880316</v>
      </c>
      <c r="X41" s="36">
        <v>90.693873555764696</v>
      </c>
      <c r="Y41" s="36">
        <v>90.938086637097001</v>
      </c>
      <c r="Z41" s="36">
        <v>88.689943948669807</v>
      </c>
      <c r="AA41" s="36">
        <v>91.627676238253017</v>
      </c>
      <c r="AB41" s="36">
        <v>94.375387493528677</v>
      </c>
      <c r="AC41" s="36">
        <v>98.953242714141837</v>
      </c>
    </row>
    <row r="42" spans="1:37" ht="11.45" customHeight="1" x14ac:dyDescent="0.25">
      <c r="A42" s="1" t="s">
        <v>40</v>
      </c>
      <c r="B42" s="35">
        <v>100</v>
      </c>
      <c r="C42" s="36">
        <v>96.210710506252624</v>
      </c>
      <c r="D42" s="36">
        <v>89.720856170357052</v>
      </c>
      <c r="E42" s="36">
        <v>88.529589606471717</v>
      </c>
      <c r="F42" s="36">
        <v>90.642370663384668</v>
      </c>
      <c r="G42" s="36">
        <v>87.923516892361533</v>
      </c>
      <c r="H42" s="36">
        <v>91.067200456278712</v>
      </c>
      <c r="I42" s="36">
        <v>91.227069564917898</v>
      </c>
      <c r="J42" s="36">
        <v>90.683519589782435</v>
      </c>
      <c r="K42" s="36">
        <v>87.47777433777577</v>
      </c>
      <c r="L42" s="36">
        <v>85.451201358926184</v>
      </c>
      <c r="M42" s="36">
        <v>89.846190746424853</v>
      </c>
      <c r="N42" s="36">
        <v>87.945309617046561</v>
      </c>
      <c r="O42" s="36">
        <v>92.932881486575198</v>
      </c>
      <c r="P42" s="36">
        <v>94.988496803523773</v>
      </c>
      <c r="Q42" s="36">
        <v>89.53644248194972</v>
      </c>
      <c r="R42" s="36">
        <v>92.99293239333754</v>
      </c>
      <c r="S42" s="36">
        <v>96.604552458125156</v>
      </c>
      <c r="T42" s="36">
        <v>96.432994940221235</v>
      </c>
      <c r="U42" s="36">
        <v>93.504770863199553</v>
      </c>
      <c r="V42" s="36">
        <v>89.090343327163097</v>
      </c>
      <c r="W42" s="36">
        <v>90.831956498938212</v>
      </c>
      <c r="X42" s="36">
        <v>92.83188320409127</v>
      </c>
      <c r="Y42" s="36">
        <v>94.347378844736795</v>
      </c>
      <c r="Z42" s="36">
        <v>93.61378748891579</v>
      </c>
      <c r="AA42" s="36">
        <v>94.11768655426016</v>
      </c>
      <c r="AB42" s="36">
        <v>96.133139651091398</v>
      </c>
      <c r="AC42" s="36">
        <v>98.680644834451897</v>
      </c>
    </row>
    <row r="43" spans="1:37" ht="11.45" customHeight="1" x14ac:dyDescent="0.25">
      <c r="A43" t="s">
        <v>51</v>
      </c>
      <c r="B43" s="36">
        <v>100</v>
      </c>
      <c r="C43" s="36">
        <v>96.524229669733657</v>
      </c>
      <c r="D43" s="36">
        <v>92.005181266760189</v>
      </c>
      <c r="E43" s="36">
        <v>93.168918317286042</v>
      </c>
      <c r="F43" s="36">
        <v>91.96115413429645</v>
      </c>
      <c r="G43" s="36">
        <v>89.741416923997932</v>
      </c>
      <c r="H43" s="36">
        <v>88.982431367113577</v>
      </c>
      <c r="I43" s="36">
        <v>89.94405315276569</v>
      </c>
      <c r="J43" s="36">
        <v>90.62016638516458</v>
      </c>
      <c r="K43" s="36">
        <v>87.590410907333748</v>
      </c>
      <c r="L43" s="36">
        <v>86.447363016440974</v>
      </c>
      <c r="M43" s="36">
        <v>83.151078637665933</v>
      </c>
      <c r="N43" s="36">
        <v>81.418688486227722</v>
      </c>
      <c r="O43" s="36">
        <v>84.586188617602517</v>
      </c>
      <c r="P43" s="36">
        <v>96.00481945135256</v>
      </c>
      <c r="Q43" s="36">
        <v>89.550874836843263</v>
      </c>
      <c r="R43" s="36">
        <v>88.147424278130316</v>
      </c>
      <c r="S43" s="36">
        <v>91.092006612215243</v>
      </c>
      <c r="T43" s="36">
        <v>93.013410331374217</v>
      </c>
      <c r="U43" s="36">
        <v>93.164039235370652</v>
      </c>
      <c r="V43" s="36">
        <v>94.360879474643085</v>
      </c>
      <c r="W43" s="36">
        <v>93.389002628337906</v>
      </c>
      <c r="X43" s="36">
        <v>92.861638088508087</v>
      </c>
      <c r="Y43" s="36">
        <v>94.565312588758189</v>
      </c>
      <c r="Z43" s="36">
        <v>97.770992735900563</v>
      </c>
      <c r="AA43" s="36">
        <v>103.66259026805452</v>
      </c>
      <c r="AB43" s="36">
        <v>95.926151093661673</v>
      </c>
      <c r="AC43" s="36">
        <v>98.099002463726023</v>
      </c>
    </row>
    <row r="44" spans="1:37" ht="11.45" customHeight="1" x14ac:dyDescent="0.25">
      <c r="A44" t="s">
        <v>50</v>
      </c>
      <c r="B44" s="36">
        <v>100</v>
      </c>
      <c r="C44" s="36">
        <v>97.093331230106301</v>
      </c>
      <c r="D44" s="36">
        <v>93.776001788581169</v>
      </c>
      <c r="E44" s="36">
        <v>92.64951735360917</v>
      </c>
      <c r="F44" s="36">
        <v>93.118173796230323</v>
      </c>
      <c r="G44" s="36">
        <v>93.555000690061533</v>
      </c>
      <c r="H44" s="36">
        <v>93.424790047897687</v>
      </c>
      <c r="I44" s="36">
        <v>96.476425106048907</v>
      </c>
      <c r="J44" s="36">
        <v>97.136780306714115</v>
      </c>
      <c r="K44" s="36">
        <v>93.762608307392853</v>
      </c>
      <c r="L44" s="36">
        <v>89.94833073831326</v>
      </c>
      <c r="M44" s="36">
        <v>89.121513817503356</v>
      </c>
      <c r="N44" s="36">
        <v>87.56383926209476</v>
      </c>
      <c r="O44" s="36">
        <v>93.141551417094675</v>
      </c>
      <c r="P44" s="36">
        <v>105.08443490439754</v>
      </c>
      <c r="Q44" s="36">
        <v>95.421210369057647</v>
      </c>
      <c r="R44" s="36">
        <v>93.439003028390957</v>
      </c>
      <c r="S44" s="36">
        <v>95.500632988182304</v>
      </c>
      <c r="T44" s="36">
        <v>96.764120825597217</v>
      </c>
      <c r="U44" s="36">
        <v>97.319733826647806</v>
      </c>
      <c r="V44" s="36">
        <v>96.173590991481717</v>
      </c>
      <c r="W44" s="36">
        <v>96.929487653404607</v>
      </c>
      <c r="X44" s="36">
        <v>93.842453374185041</v>
      </c>
      <c r="Y44" s="36">
        <v>93.888529754214559</v>
      </c>
      <c r="Z44" s="36">
        <v>98.022423919678076</v>
      </c>
      <c r="AA44" s="36">
        <v>103.2561635035329</v>
      </c>
      <c r="AB44" s="36">
        <v>95.812926359801537</v>
      </c>
      <c r="AC44" s="36">
        <v>98.057939278678703</v>
      </c>
    </row>
    <row r="45" spans="1:37" ht="11.45" customHeight="1" x14ac:dyDescent="0.25">
      <c r="A45" t="s">
        <v>57</v>
      </c>
      <c r="B45" s="36">
        <v>100</v>
      </c>
      <c r="C45" s="36">
        <v>97.12670703342755</v>
      </c>
      <c r="D45" s="36">
        <v>92.443010355224416</v>
      </c>
      <c r="E45" s="36">
        <v>90.056913867086351</v>
      </c>
      <c r="F45" s="36">
        <v>89.50599522918975</v>
      </c>
      <c r="G45" s="36">
        <v>84.635411551589385</v>
      </c>
      <c r="H45" s="36">
        <v>84.905510459205416</v>
      </c>
      <c r="I45" s="36">
        <v>81.66805055158656</v>
      </c>
      <c r="J45" s="36">
        <v>77.628520886542816</v>
      </c>
      <c r="K45" s="36">
        <v>75.625350898366563</v>
      </c>
      <c r="L45" s="36">
        <v>75.321254388889741</v>
      </c>
      <c r="M45" s="36">
        <v>71.366449264833093</v>
      </c>
      <c r="N45" s="36">
        <v>67.921309411835651</v>
      </c>
      <c r="O45" s="36">
        <v>70.945104404451655</v>
      </c>
      <c r="P45" s="36">
        <v>83.288293429514368</v>
      </c>
      <c r="Q45" s="36">
        <v>75.173267470100029</v>
      </c>
      <c r="R45" s="36">
        <v>78.169542770781121</v>
      </c>
      <c r="S45" s="36">
        <v>90.055279550090489</v>
      </c>
      <c r="T45" s="36">
        <v>86.448559540894337</v>
      </c>
      <c r="U45" s="36">
        <v>86.167208657673768</v>
      </c>
      <c r="V45" s="36">
        <v>86.712839893951411</v>
      </c>
      <c r="W45" s="36">
        <v>83.0070761404737</v>
      </c>
      <c r="X45" s="36">
        <v>76.668375985137942</v>
      </c>
      <c r="Y45" s="36">
        <v>82.412913622353912</v>
      </c>
      <c r="Z45" s="36">
        <v>81.276530649408002</v>
      </c>
      <c r="AA45" s="36">
        <v>81.282369531607443</v>
      </c>
      <c r="AB45" s="36">
        <v>86.910434872904489</v>
      </c>
      <c r="AC45" s="36">
        <v>93.792070939952424</v>
      </c>
    </row>
    <row r="46" spans="1:37" ht="11.45" customHeight="1" x14ac:dyDescent="0.25">
      <c r="A46" s="1" t="s">
        <v>43</v>
      </c>
      <c r="B46" s="35">
        <v>100</v>
      </c>
      <c r="C46" s="36">
        <v>106.02913604874105</v>
      </c>
      <c r="D46" s="36">
        <v>99.471422340454623</v>
      </c>
      <c r="E46" s="36">
        <v>101.06837717659307</v>
      </c>
      <c r="F46" s="36">
        <v>102.55394320329611</v>
      </c>
      <c r="G46" s="36">
        <v>100.72263011664013</v>
      </c>
      <c r="H46" s="36">
        <v>104.33822145335863</v>
      </c>
      <c r="I46" s="36">
        <v>108.03010997730537</v>
      </c>
      <c r="J46" s="36">
        <v>110.93671609819285</v>
      </c>
      <c r="K46" s="36">
        <v>108.66754930053568</v>
      </c>
      <c r="L46" s="36">
        <v>113.79947637503591</v>
      </c>
      <c r="M46" s="36">
        <v>111.55737195262043</v>
      </c>
      <c r="N46" s="36">
        <v>118.05229511522168</v>
      </c>
      <c r="O46" s="36">
        <v>122.56201130969278</v>
      </c>
      <c r="P46" s="36">
        <v>125.35910326782414</v>
      </c>
      <c r="Q46" s="36">
        <v>116.21335764535175</v>
      </c>
      <c r="R46" s="36">
        <v>112.2515260692919</v>
      </c>
      <c r="S46" s="36">
        <v>107.86088573759287</v>
      </c>
      <c r="T46" s="36">
        <v>104.51310362190105</v>
      </c>
      <c r="U46" s="36">
        <v>106.1570294459577</v>
      </c>
      <c r="V46" s="36">
        <v>110.40913546221893</v>
      </c>
      <c r="W46" s="36">
        <v>107.8313561414794</v>
      </c>
      <c r="X46" s="36">
        <v>101.5378122329688</v>
      </c>
      <c r="Y46" s="36">
        <v>100.72334503726894</v>
      </c>
      <c r="Z46" s="36">
        <v>100.51822079368984</v>
      </c>
      <c r="AA46" s="36">
        <v>104.52991293101049</v>
      </c>
      <c r="AB46" s="36">
        <v>96.940924497031418</v>
      </c>
      <c r="AC46" s="36">
        <v>89.107368427468018</v>
      </c>
    </row>
    <row r="47" spans="1:37" ht="11.45" customHeight="1" x14ac:dyDescent="0.25">
      <c r="A47" t="s">
        <v>58</v>
      </c>
      <c r="B47" s="36">
        <v>100</v>
      </c>
      <c r="C47" s="36">
        <v>112.99069524895589</v>
      </c>
      <c r="D47" s="36">
        <v>107.96559465632474</v>
      </c>
      <c r="E47" s="36">
        <v>96.849078000699649</v>
      </c>
      <c r="F47" s="36">
        <v>93.804575997714153</v>
      </c>
      <c r="G47" s="36">
        <v>96.507805235940609</v>
      </c>
      <c r="H47" s="36">
        <v>93.957501271148232</v>
      </c>
      <c r="I47" s="36">
        <v>91.880937268934119</v>
      </c>
      <c r="J47" s="36">
        <v>87.962016397257798</v>
      </c>
      <c r="K47" s="36">
        <v>84.658150188937924</v>
      </c>
      <c r="L47" s="36">
        <v>81.70635615895641</v>
      </c>
      <c r="M47" s="36">
        <v>77.909120702731457</v>
      </c>
      <c r="N47" s="36">
        <v>80.221189577324566</v>
      </c>
      <c r="O47" s="36">
        <v>83.537815990998581</v>
      </c>
      <c r="P47" s="36">
        <v>90.938893215250346</v>
      </c>
      <c r="Q47" s="36">
        <v>83.068906908385415</v>
      </c>
      <c r="R47" s="36">
        <v>87.240517551450452</v>
      </c>
      <c r="S47" s="36">
        <v>98.55774046862598</v>
      </c>
      <c r="T47" s="36">
        <v>102.13958404476035</v>
      </c>
      <c r="U47" s="36">
        <v>99.769271228362911</v>
      </c>
      <c r="V47" s="36">
        <v>92.858825742823839</v>
      </c>
      <c r="W47" s="36">
        <v>93.25035192885845</v>
      </c>
      <c r="X47" s="36">
        <v>92.092230257456421</v>
      </c>
      <c r="Y47" s="36">
        <v>88.870016803556183</v>
      </c>
      <c r="Z47" s="36">
        <v>89.687576224863108</v>
      </c>
      <c r="AA47" s="36">
        <v>95.320550650021971</v>
      </c>
      <c r="AB47" s="36">
        <v>89.137859397136793</v>
      </c>
      <c r="AC47" s="36">
        <v>86.33666287171792</v>
      </c>
      <c r="AK47">
        <v>1</v>
      </c>
    </row>
    <row r="62" spans="11:11" ht="11.45" customHeight="1" x14ac:dyDescent="0.25">
      <c r="K62">
        <v>1</v>
      </c>
    </row>
    <row r="82" spans="15:25" ht="14.1" customHeight="1" x14ac:dyDescent="0.25">
      <c r="O82" s="37" t="s">
        <v>118</v>
      </c>
      <c r="Y82" s="37" t="s">
        <v>118</v>
      </c>
    </row>
    <row r="83" spans="15:25" ht="14.1" customHeight="1" x14ac:dyDescent="0.25">
      <c r="O83" s="37" t="s">
        <v>119</v>
      </c>
      <c r="Y83" s="37" t="s">
        <v>119</v>
      </c>
    </row>
  </sheetData>
  <sortState ref="A30:AC46">
    <sortCondition descending="1" ref="AC30:AC46"/>
  </sortState>
  <mergeCells count="1">
    <mergeCell ref="AD10:AE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42"/>
  <sheetViews>
    <sheetView topLeftCell="A8" workbookViewId="0">
      <selection activeCell="AG17" sqref="AG17"/>
    </sheetView>
  </sheetViews>
  <sheetFormatPr baseColWidth="10" defaultColWidth="8.85546875" defaultRowHeight="11.45" customHeight="1" x14ac:dyDescent="0.25"/>
  <cols>
    <col min="1" max="1" width="29.85546875" customWidth="1"/>
    <col min="2" max="7" width="10" customWidth="1"/>
    <col min="8" max="8" width="10.28515625" customWidth="1"/>
    <col min="9" max="29" width="10" customWidth="1"/>
    <col min="30" max="30" width="10" style="27" customWidth="1"/>
    <col min="31" max="31" width="5" customWidth="1"/>
  </cols>
  <sheetData>
    <row r="1" spans="1:31" ht="15" x14ac:dyDescent="0.25">
      <c r="A1" s="3" t="s">
        <v>100</v>
      </c>
    </row>
    <row r="2" spans="1:31" ht="15" x14ac:dyDescent="0.25">
      <c r="A2" s="3" t="s">
        <v>92</v>
      </c>
      <c r="B2" s="1" t="s">
        <v>101</v>
      </c>
    </row>
    <row r="3" spans="1:31" ht="15" x14ac:dyDescent="0.25">
      <c r="A3" s="3" t="s">
        <v>93</v>
      </c>
      <c r="B3" s="3" t="s">
        <v>6</v>
      </c>
    </row>
    <row r="4" spans="1:31" ht="15" x14ac:dyDescent="0.25"/>
    <row r="5" spans="1:31" ht="15" x14ac:dyDescent="0.25">
      <c r="A5" s="1" t="s">
        <v>12</v>
      </c>
    </row>
    <row r="6" spans="1:31" ht="15" x14ac:dyDescent="0.25">
      <c r="A6" s="1" t="s">
        <v>13</v>
      </c>
    </row>
    <row r="7" spans="1:31" ht="15" x14ac:dyDescent="0.25">
      <c r="A7" s="1" t="s">
        <v>14</v>
      </c>
    </row>
    <row r="8" spans="1:31" ht="15" x14ac:dyDescent="0.25">
      <c r="A8" s="1" t="s">
        <v>15</v>
      </c>
    </row>
    <row r="9" spans="1:31" ht="15" x14ac:dyDescent="0.25"/>
    <row r="10" spans="1:31" ht="15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73" t="s">
        <v>115</v>
      </c>
      <c r="AE10" s="73" t="s">
        <v>96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28" t="s">
        <v>96</v>
      </c>
      <c r="AE11" s="8" t="s">
        <v>96</v>
      </c>
    </row>
    <row r="12" spans="1:31" ht="15" x14ac:dyDescent="0.25">
      <c r="A12" s="7" t="s">
        <v>37</v>
      </c>
      <c r="B12" s="10">
        <f>'charges sociales'!C11/rénumération!B12*100</f>
        <v>21.649759331668371</v>
      </c>
      <c r="C12" s="10">
        <f>'charges sociales'!D11/rénumération!C12*100</f>
        <v>21.79857876745168</v>
      </c>
      <c r="D12" s="10">
        <f>'charges sociales'!E11/rénumération!D12*100</f>
        <v>22.158075710967353</v>
      </c>
      <c r="E12" s="10">
        <f>'charges sociales'!F11/rénumération!E12*100</f>
        <v>21.843142038650324</v>
      </c>
      <c r="F12" s="10">
        <f>'charges sociales'!G11/rénumération!F12*100</f>
        <v>22.010459205738908</v>
      </c>
      <c r="G12" s="10">
        <f>'charges sociales'!H11/rénumération!G12*100</f>
        <v>22.090358837844683</v>
      </c>
      <c r="H12" s="10">
        <f>'charges sociales'!I11/rénumération!H12*100</f>
        <v>21.764358255891693</v>
      </c>
      <c r="I12" s="10">
        <f>'charges sociales'!J11/rénumération!I12*100</f>
        <v>21.679849856083383</v>
      </c>
      <c r="J12" s="10">
        <f>'charges sociales'!K11/rénumération!J12*100</f>
        <v>21.744672730954203</v>
      </c>
      <c r="K12" s="10">
        <f>'charges sociales'!L11/rénumération!K12*100</f>
        <v>21.694908338078321</v>
      </c>
      <c r="L12" s="10">
        <f>'charges sociales'!M11/rénumération!L12*100</f>
        <v>21.542844226085421</v>
      </c>
      <c r="M12" s="10">
        <f>'charges sociales'!N11/rénumération!M12*100</f>
        <v>21.714134584153925</v>
      </c>
      <c r="N12" s="10">
        <f>'charges sociales'!O11/rénumération!N12*100</f>
        <v>21.45359946545166</v>
      </c>
      <c r="O12" s="10">
        <f>'charges sociales'!P11/rénumération!O12*100</f>
        <v>21.240275241609908</v>
      </c>
      <c r="P12" s="10">
        <f>'charges sociales'!Q11/rénumération!P12*100</f>
        <v>21.677820753205832</v>
      </c>
      <c r="Q12" s="10">
        <f>'charges sociales'!R11/rénumération!Q12*100</f>
        <v>21.372305828505194</v>
      </c>
      <c r="R12" s="10">
        <f>'charges sociales'!S11/rénumération!R12*100</f>
        <v>20.854934400982142</v>
      </c>
      <c r="S12" s="10">
        <f>'charges sociales'!T11/rénumération!S12*100</f>
        <v>20.569510492897244</v>
      </c>
      <c r="T12" s="10">
        <f>'charges sociales'!U11/rénumération!T12*100</f>
        <v>20.666113013006328</v>
      </c>
      <c r="U12" s="10">
        <f>'charges sociales'!V11/rénumération!U12*100</f>
        <v>20.711647132131016</v>
      </c>
      <c r="V12" s="10">
        <f>'charges sociales'!W11/rénumération!V12*100</f>
        <v>20.419726423732858</v>
      </c>
      <c r="W12" s="10">
        <f>'charges sociales'!X11/rénumération!W12*100</f>
        <v>20.370360413212111</v>
      </c>
      <c r="X12" s="10">
        <f>'charges sociales'!Y11/rénumération!X12*100</f>
        <v>20.247034096497636</v>
      </c>
      <c r="Y12" s="10">
        <f>'charges sociales'!Z11/rénumération!Y12*100</f>
        <v>20.005776182032758</v>
      </c>
      <c r="Z12" s="10">
        <f>'charges sociales'!AA11/rénumération!Z12*100</f>
        <v>19.911782155306749</v>
      </c>
      <c r="AA12" s="10">
        <f>'charges sociales'!AB11/rénumération!AA12*100</f>
        <v>20.268645279740838</v>
      </c>
      <c r="AB12" s="10">
        <f>'charges sociales'!AC11/rénumération!AB12*100</f>
        <v>20.073327687279519</v>
      </c>
      <c r="AC12" s="10">
        <f>'charges sociales'!AD11/rénumération!AC12*100</f>
        <v>19.77775883699077</v>
      </c>
      <c r="AD12" s="10" t="e">
        <f>'charges sociales'!AE11/rénumération!AD12*100</f>
        <v>#VALUE!</v>
      </c>
      <c r="AE12" s="10" t="s">
        <v>96</v>
      </c>
    </row>
    <row r="13" spans="1:31" ht="15" x14ac:dyDescent="0.25">
      <c r="A13" s="7" t="s">
        <v>38</v>
      </c>
      <c r="B13" s="10">
        <f>'charges sociales'!C12/rénumération!B13*100</f>
        <v>20.354983414736072</v>
      </c>
      <c r="C13" s="10">
        <f>'charges sociales'!D12/rénumération!C13*100</f>
        <v>20.48901511219713</v>
      </c>
      <c r="D13" s="10">
        <f>'charges sociales'!E12/rénumération!D13*100</f>
        <v>20.486874766621959</v>
      </c>
      <c r="E13" s="10">
        <f>'charges sociales'!F12/rénumération!E13*100</f>
        <v>20.249793951689593</v>
      </c>
      <c r="F13" s="10">
        <f>'charges sociales'!G12/rénumération!F13*100</f>
        <v>20.417883364095378</v>
      </c>
      <c r="G13" s="10">
        <f>'charges sociales'!H12/rénumération!G13*100</f>
        <v>20.409195836837036</v>
      </c>
      <c r="H13" s="10">
        <f>'charges sociales'!I12/rénumération!H13*100</f>
        <v>20.2043816345731</v>
      </c>
      <c r="I13" s="10">
        <f>'charges sociales'!J12/rénumération!I13*100</f>
        <v>20.195028695746732</v>
      </c>
      <c r="J13" s="10">
        <f>'charges sociales'!K12/rénumération!J13*100</f>
        <v>20.501279677927243</v>
      </c>
      <c r="K13" s="10">
        <f>'charges sociales'!L12/rénumération!K13*100</f>
        <v>20.57387745814664</v>
      </c>
      <c r="L13" s="10">
        <f>'charges sociales'!M12/rénumération!L13*100</f>
        <v>20.55440123820226</v>
      </c>
      <c r="M13" s="10">
        <f>'charges sociales'!N12/rénumération!M13*100</f>
        <v>20.788985097994015</v>
      </c>
      <c r="N13" s="10">
        <f>'charges sociales'!O12/rénumération!N13*100</f>
        <v>20.594700710291171</v>
      </c>
      <c r="O13" s="10">
        <f>'charges sociales'!P12/rénumération!O13*100</f>
        <v>20.396475174250245</v>
      </c>
      <c r="P13" s="10">
        <f>'charges sociales'!Q12/rénumération!P13*100</f>
        <v>20.87496179556674</v>
      </c>
      <c r="Q13" s="10">
        <f>'charges sociales'!R12/rénumération!Q13*100</f>
        <v>20.607787338833923</v>
      </c>
      <c r="R13" s="10">
        <f>'charges sociales'!S12/rénumération!R13*100</f>
        <v>20.090884156199124</v>
      </c>
      <c r="S13" s="10">
        <f>'charges sociales'!T12/rénumération!S13*100</f>
        <v>19.899040104205252</v>
      </c>
      <c r="T13" s="10">
        <f>'charges sociales'!U12/rénumération!T13*100</f>
        <v>19.914026337076695</v>
      </c>
      <c r="U13" s="10">
        <f>'charges sociales'!V12/rénumération!U13*100</f>
        <v>19.838447959075303</v>
      </c>
      <c r="V13" s="10">
        <f>'charges sociales'!W12/rénumération!V13*100</f>
        <v>19.469235493763971</v>
      </c>
      <c r="W13" s="10">
        <f>'charges sociales'!X12/rénumération!W13*100</f>
        <v>19.532120762267329</v>
      </c>
      <c r="X13" s="10">
        <f>'charges sociales'!Y12/rénumération!X13*100</f>
        <v>19.521870104395081</v>
      </c>
      <c r="Y13" s="10">
        <f>'charges sociales'!Z12/rénumération!Y13*100</f>
        <v>19.324763394753973</v>
      </c>
      <c r="Z13" s="10">
        <f>'charges sociales'!AA12/rénumération!Z13*100</f>
        <v>19.308520046105219</v>
      </c>
      <c r="AA13" s="10" t="e">
        <f>'charges sociales'!AB12/rénumération!AA13*100</f>
        <v>#VALUE!</v>
      </c>
      <c r="AB13" s="10" t="e">
        <f>'charges sociales'!AC12/rénumération!AB13*100</f>
        <v>#VALUE!</v>
      </c>
      <c r="AC13" s="10" t="e">
        <f>'charges sociales'!AD12/rénumération!AC13*100</f>
        <v>#VALUE!</v>
      </c>
      <c r="AD13" s="10" t="e">
        <f>'charges sociales'!AE12/rénumération!AD13*100</f>
        <v>#VALUE!</v>
      </c>
      <c r="AE13" s="9" t="s">
        <v>96</v>
      </c>
    </row>
    <row r="14" spans="1:31" ht="15" x14ac:dyDescent="0.25">
      <c r="A14" s="7" t="s">
        <v>39</v>
      </c>
      <c r="B14" s="10">
        <f>'charges sociales'!C13/rénumération!B14*100</f>
        <v>22.259473641481804</v>
      </c>
      <c r="C14" s="10">
        <f>'charges sociales'!D13/rénumération!C14*100</f>
        <v>22.459706422509637</v>
      </c>
      <c r="D14" s="10">
        <f>'charges sociales'!E13/rénumération!D14*100</f>
        <v>22.871432497011519</v>
      </c>
      <c r="E14" s="10">
        <f>'charges sociales'!F13/rénumération!E14*100</f>
        <v>22.64428031110706</v>
      </c>
      <c r="F14" s="10">
        <f>'charges sociales'!G13/rénumération!F14*100</f>
        <v>22.810841538525104</v>
      </c>
      <c r="G14" s="10">
        <f>'charges sociales'!H13/rénumération!G14*100</f>
        <v>22.845769056516126</v>
      </c>
      <c r="H14" s="10">
        <f>'charges sociales'!I13/rénumération!H14*100</f>
        <v>22.512950715807914</v>
      </c>
      <c r="I14" s="10">
        <f>'charges sociales'!J13/rénumération!I14*100</f>
        <v>22.387052975462758</v>
      </c>
      <c r="J14" s="10">
        <f>'charges sociales'!K13/rénumération!J14*100</f>
        <v>22.411222610559577</v>
      </c>
      <c r="K14" s="10">
        <f>'charges sociales'!L13/rénumération!K14*100</f>
        <v>22.34440110192379</v>
      </c>
      <c r="L14" s="10">
        <f>'charges sociales'!M13/rénumération!L14*100</f>
        <v>22.216814193458717</v>
      </c>
      <c r="M14" s="10">
        <f>'charges sociales'!N13/rénumération!M14*100</f>
        <v>22.466952249679434</v>
      </c>
      <c r="N14" s="10">
        <f>'charges sociales'!O13/rénumération!N14*100</f>
        <v>22.169246244638433</v>
      </c>
      <c r="O14" s="10">
        <f>'charges sociales'!P13/rénumération!O14*100</f>
        <v>22.042706602182843</v>
      </c>
      <c r="P14" s="10">
        <f>'charges sociales'!Q13/rénumération!P14*100</f>
        <v>22.442886354888078</v>
      </c>
      <c r="Q14" s="10">
        <f>'charges sociales'!R13/rénumération!Q14*100</f>
        <v>22.124824891902648</v>
      </c>
      <c r="R14" s="10">
        <f>'charges sociales'!S13/rénumération!R14*100</f>
        <v>21.578115331093315</v>
      </c>
      <c r="S14" s="10">
        <f>'charges sociales'!T13/rénumération!S14*100</f>
        <v>21.216283352047512</v>
      </c>
      <c r="T14" s="10">
        <f>'charges sociales'!U13/rénumération!T14*100</f>
        <v>21.335768099307369</v>
      </c>
      <c r="U14" s="10">
        <f>'charges sociales'!V13/rénumération!U14*100</f>
        <v>21.409717383616204</v>
      </c>
      <c r="V14" s="10">
        <f>'charges sociales'!W13/rénumération!V14*100</f>
        <v>21.081780490095628</v>
      </c>
      <c r="W14" s="10">
        <f>'charges sociales'!X13/rénumération!W14*100</f>
        <v>21.027835582881007</v>
      </c>
      <c r="X14" s="10">
        <f>'charges sociales'!Y13/rénumération!X14*100</f>
        <v>20.961398000977404</v>
      </c>
      <c r="Y14" s="10">
        <f>'charges sociales'!Z13/rénumération!Y14*100</f>
        <v>20.858446429698294</v>
      </c>
      <c r="Z14" s="10">
        <f>'charges sociales'!AA13/rénumération!Z14*100</f>
        <v>20.799479075132687</v>
      </c>
      <c r="AA14" s="10">
        <f>'charges sociales'!AB13/rénumération!AA14*100</f>
        <v>21.203467528946284</v>
      </c>
      <c r="AB14" s="10">
        <f>'charges sociales'!AC13/rénumération!AB14*100</f>
        <v>21.029656199543538</v>
      </c>
      <c r="AC14" s="10">
        <f>'charges sociales'!AD13/rénumération!AC14*100</f>
        <v>20.781474332086674</v>
      </c>
      <c r="AD14" s="10" t="e">
        <f>'charges sociales'!AE13/rénumération!AD14*100</f>
        <v>#VALUE!</v>
      </c>
      <c r="AE14" s="10" t="s">
        <v>96</v>
      </c>
    </row>
    <row r="15" spans="1:31" ht="15" x14ac:dyDescent="0.25">
      <c r="A15" s="7" t="s">
        <v>40</v>
      </c>
      <c r="B15" s="10">
        <f>'charges sociales'!C14/rénumération!B15*100</f>
        <v>26.20668449301931</v>
      </c>
      <c r="C15" s="10">
        <f>'charges sociales'!D14/rénumération!C15*100</f>
        <v>26.549187743381982</v>
      </c>
      <c r="D15" s="10">
        <f>'charges sociales'!E14/rénumération!D15*100</f>
        <v>27.283984426161194</v>
      </c>
      <c r="E15" s="10">
        <f>'charges sociales'!F14/rénumération!E15*100</f>
        <v>26.976391849994926</v>
      </c>
      <c r="F15" s="10">
        <f>'charges sociales'!G14/rénumération!F15*100</f>
        <v>26.609877524750601</v>
      </c>
      <c r="G15" s="10">
        <f>'charges sociales'!H14/rénumération!G15*100</f>
        <v>26.370732103740863</v>
      </c>
      <c r="H15" s="10">
        <f>'charges sociales'!I14/rénumération!H15*100</f>
        <v>26.617229912777418</v>
      </c>
      <c r="I15" s="10">
        <f>'charges sociales'!J14/rénumération!I15*100</f>
        <v>27.48036513284119</v>
      </c>
      <c r="J15" s="10">
        <f>'charges sociales'!K14/rénumération!J15*100</f>
        <v>27.284566578189096</v>
      </c>
      <c r="K15" s="10">
        <f>'charges sociales'!L14/rénumération!K15*100</f>
        <v>27.308176981237747</v>
      </c>
      <c r="L15" s="10">
        <f>'charges sociales'!M14/rénumération!L15*100</f>
        <v>27.681716466107403</v>
      </c>
      <c r="M15" s="10">
        <f>'charges sociales'!N14/rénumération!M15*100</f>
        <v>27.487584596401661</v>
      </c>
      <c r="N15" s="10">
        <f>'charges sociales'!O14/rénumération!N15*100</f>
        <v>28.54689076618131</v>
      </c>
      <c r="O15" s="10">
        <f>'charges sociales'!P14/rénumération!O15*100</f>
        <v>28.134711050296051</v>
      </c>
      <c r="P15" s="10">
        <f>'charges sociales'!Q14/rénumération!P15*100</f>
        <v>28.481361809441253</v>
      </c>
      <c r="Q15" s="10">
        <f>'charges sociales'!R14/rénumération!Q15*100</f>
        <v>27.706987819711166</v>
      </c>
      <c r="R15" s="10">
        <f>'charges sociales'!S14/rénumération!R15*100</f>
        <v>26.860808371001959</v>
      </c>
      <c r="S15" s="10">
        <f>'charges sociales'!T14/rénumération!S15*100</f>
        <v>26.600999507012986</v>
      </c>
      <c r="T15" s="10">
        <f>'charges sociales'!U14/rénumération!T15*100</f>
        <v>26.939308842181266</v>
      </c>
      <c r="U15" s="10">
        <f>'charges sociales'!V14/rénumération!U15*100</f>
        <v>27.124352166049988</v>
      </c>
      <c r="V15" s="10">
        <f>'charges sociales'!W14/rénumération!V15*100</f>
        <v>26.555695566161543</v>
      </c>
      <c r="W15" s="10">
        <f>'charges sociales'!X14/rénumération!W15*100</f>
        <v>25.075607382015047</v>
      </c>
      <c r="X15" s="10">
        <f>'charges sociales'!Y14/rénumération!X15*100</f>
        <v>25.308303086011151</v>
      </c>
      <c r="Y15" s="10">
        <f>'charges sociales'!Z14/rénumération!Y15*100</f>
        <v>24.586070229158437</v>
      </c>
      <c r="Z15" s="10">
        <f>'charges sociales'!AA14/rénumération!Z15*100</f>
        <v>24.358238750127008</v>
      </c>
      <c r="AA15" s="10">
        <f>'charges sociales'!AB14/rénumération!AA15*100</f>
        <v>24.833778874494485</v>
      </c>
      <c r="AB15" s="10">
        <f>'charges sociales'!AC14/rénumération!AB15*100</f>
        <v>24.762225352195856</v>
      </c>
      <c r="AC15" s="10">
        <f>'charges sociales'!AD14/rénumération!AC15*100</f>
        <v>24.285062199588637</v>
      </c>
      <c r="AD15" s="10" t="e">
        <f>'charges sociales'!AE14/rénumération!AD15*100</f>
        <v>#VALUE!</v>
      </c>
      <c r="AE15" s="9" t="s">
        <v>96</v>
      </c>
    </row>
    <row r="16" spans="1:31" ht="15" x14ac:dyDescent="0.25">
      <c r="A16" s="7" t="s">
        <v>41</v>
      </c>
      <c r="B16" s="10">
        <f>'charges sociales'!C15/rénumération!B16*100</f>
        <v>27.696155048452642</v>
      </c>
      <c r="C16" s="10">
        <f>'charges sociales'!D15/rénumération!C16*100</f>
        <v>27.701634159198736</v>
      </c>
      <c r="D16" s="10">
        <f>'charges sociales'!E15/rénumération!D16*100</f>
        <v>27.69590643274854</v>
      </c>
      <c r="E16" s="10">
        <f>'charges sociales'!F15/rénumération!E16*100</f>
        <v>27.697841726618705</v>
      </c>
      <c r="F16" s="10">
        <f>'charges sociales'!G15/rénumération!F16*100</f>
        <v>27.699027525960112</v>
      </c>
      <c r="G16" s="10">
        <f>'charges sociales'!H15/rénumération!G16*100</f>
        <v>25.69520816967793</v>
      </c>
      <c r="H16" s="10">
        <f>'charges sociales'!I15/rénumération!H16*100</f>
        <v>22.779981690570647</v>
      </c>
      <c r="I16" s="10">
        <f>'charges sociales'!J15/rénumération!I16*100</f>
        <v>23.115984692375626</v>
      </c>
      <c r="J16" s="10">
        <f>'charges sociales'!K15/rénumération!J16*100</f>
        <v>22.011251758087202</v>
      </c>
      <c r="K16" s="10">
        <f>'charges sociales'!L15/rénumération!K16*100</f>
        <v>19.860053508952458</v>
      </c>
      <c r="L16" s="10">
        <f>'charges sociales'!M15/rénumération!L16*100</f>
        <v>18.033881838605865</v>
      </c>
      <c r="M16" s="10">
        <f>'charges sociales'!N15/rénumération!M16*100</f>
        <v>18.369117328128386</v>
      </c>
      <c r="N16" s="10">
        <f>'charges sociales'!O15/rénumération!N16*100</f>
        <v>14.754726011007419</v>
      </c>
      <c r="O16" s="10">
        <f>'charges sociales'!P15/rénumération!O16*100</f>
        <v>17.571159122085046</v>
      </c>
      <c r="P16" s="10">
        <f>'charges sociales'!Q15/rénumération!P16*100</f>
        <v>15.897507181910854</v>
      </c>
      <c r="Q16" s="10">
        <f>'charges sociales'!R15/rénumération!Q16*100</f>
        <v>14.27758069460868</v>
      </c>
      <c r="R16" s="10">
        <f>'charges sociales'!S15/rénumération!R16*100</f>
        <v>14.861409845379653</v>
      </c>
      <c r="S16" s="10">
        <f>'charges sociales'!T15/rénumération!S16*100</f>
        <v>14.87820934825543</v>
      </c>
      <c r="T16" s="10">
        <f>'charges sociales'!U15/rénumération!T16*100</f>
        <v>14.551484884297206</v>
      </c>
      <c r="U16" s="10">
        <f>'charges sociales'!V15/rénumération!U16*100</f>
        <v>14.726087722388586</v>
      </c>
      <c r="V16" s="10">
        <f>'charges sociales'!W15/rénumération!V16*100</f>
        <v>14.813046937151949</v>
      </c>
      <c r="W16" s="10">
        <f>'charges sociales'!X15/rénumération!W16*100</f>
        <v>14.550195567144719</v>
      </c>
      <c r="X16" s="10">
        <f>'charges sociales'!Y15/rénumération!X16*100</f>
        <v>14.744219727926344</v>
      </c>
      <c r="Y16" s="10">
        <f>'charges sociales'!Z15/rénumération!Y16*100</f>
        <v>14.923499597366302</v>
      </c>
      <c r="Z16" s="10">
        <f>'charges sociales'!AA15/rénumération!Z16*100</f>
        <v>14.876974649985758</v>
      </c>
      <c r="AA16" s="10">
        <f>'charges sociales'!AB15/rénumération!AA16*100</f>
        <v>14.275796233619717</v>
      </c>
      <c r="AB16" s="10">
        <f>'charges sociales'!AC15/rénumération!AB16*100</f>
        <v>14.159414283740848</v>
      </c>
      <c r="AC16" s="10">
        <f>'charges sociales'!AD15/rénumération!AC16*100</f>
        <v>14.276871927280443</v>
      </c>
      <c r="AD16" s="10" t="e">
        <f>'charges sociales'!AE15/rénumération!AD16*100</f>
        <v>#VALUE!</v>
      </c>
      <c r="AE16" s="10" t="s">
        <v>96</v>
      </c>
    </row>
    <row r="17" spans="1:31" ht="15" x14ac:dyDescent="0.25">
      <c r="A17" s="7" t="s">
        <v>42</v>
      </c>
      <c r="B17" s="10">
        <f>'charges sociales'!C16/rénumération!B17*100</f>
        <v>23.502612330198534</v>
      </c>
      <c r="C17" s="10">
        <f>'charges sociales'!D16/rénumération!C17*100</f>
        <v>23.237342044184643</v>
      </c>
      <c r="D17" s="10">
        <f>'charges sociales'!E16/rénumération!D17*100</f>
        <v>23.511890540131567</v>
      </c>
      <c r="E17" s="10">
        <f>'charges sociales'!F16/rénumération!E17*100</f>
        <v>23.799382067972523</v>
      </c>
      <c r="F17" s="10">
        <f>'charges sociales'!G16/rénumération!F17*100</f>
        <v>24.140107775211703</v>
      </c>
      <c r="G17" s="10">
        <f>'charges sociales'!H16/rénumération!G17*100</f>
        <v>24.423480083857442</v>
      </c>
      <c r="H17" s="10">
        <f>'charges sociales'!I16/rénumération!H17*100</f>
        <v>23.90537778362161</v>
      </c>
      <c r="I17" s="10">
        <f>'charges sociales'!J16/rénumération!I17*100</f>
        <v>24.134142459620698</v>
      </c>
      <c r="J17" s="10">
        <f>'charges sociales'!K16/rénumération!J17*100</f>
        <v>24.372446301575703</v>
      </c>
      <c r="K17" s="10">
        <f>'charges sociales'!L16/rénumération!K17*100</f>
        <v>24.337890990822252</v>
      </c>
      <c r="L17" s="10">
        <f>'charges sociales'!M16/rénumération!L17*100</f>
        <v>24.14877069539795</v>
      </c>
      <c r="M17" s="10">
        <f>'charges sociales'!N16/rénumération!M17*100</f>
        <v>24.204677774104049</v>
      </c>
      <c r="N17" s="10">
        <f>'charges sociales'!O16/rénumération!N17*100</f>
        <v>24.532168611427764</v>
      </c>
      <c r="O17" s="10">
        <f>'charges sociales'!P16/rénumération!O17*100</f>
        <v>23.678698825146448</v>
      </c>
      <c r="P17" s="10">
        <f>'charges sociales'!Q16/rénumération!P17*100</f>
        <v>23.433977533285805</v>
      </c>
      <c r="Q17" s="10">
        <f>'charges sociales'!R16/rénumération!Q17*100</f>
        <v>23.921368704064477</v>
      </c>
      <c r="R17" s="10">
        <f>'charges sociales'!S16/rénumération!R17*100</f>
        <v>23.536370639374933</v>
      </c>
      <c r="S17" s="10">
        <f>'charges sociales'!T16/rénumération!S17*100</f>
        <v>23.678928665438271</v>
      </c>
      <c r="T17" s="10">
        <f>'charges sociales'!U16/rénumération!T17*100</f>
        <v>23.888863871752154</v>
      </c>
      <c r="U17" s="10">
        <f>'charges sociales'!V16/rénumération!U17*100</f>
        <v>23.807277130075434</v>
      </c>
      <c r="V17" s="10">
        <f>'charges sociales'!W16/rénumération!V17*100</f>
        <v>23.931588037355706</v>
      </c>
      <c r="W17" s="10">
        <f>'charges sociales'!X16/rénumération!W17*100</f>
        <v>24.160258807871102</v>
      </c>
      <c r="X17" s="10">
        <f>'charges sociales'!Y16/rénumération!X17*100</f>
        <v>23.708730566702808</v>
      </c>
      <c r="Y17" s="10">
        <f>'charges sociales'!Z16/rénumération!Y17*100</f>
        <v>23.923790587221021</v>
      </c>
      <c r="Z17" s="10">
        <f>'charges sociales'!AA16/rénumération!Z17*100</f>
        <v>23.904420549581843</v>
      </c>
      <c r="AA17" s="10">
        <f>'charges sociales'!AB16/rénumération!AA17*100</f>
        <v>25.16207519033043</v>
      </c>
      <c r="AB17" s="10">
        <f>'charges sociales'!AC16/rénumération!AB17*100</f>
        <v>24.869709185142529</v>
      </c>
      <c r="AC17" s="10">
        <f>'charges sociales'!AD16/rénumération!AC17*100</f>
        <v>24.040680120769107</v>
      </c>
      <c r="AD17" s="10" t="e">
        <f>'charges sociales'!AE16/rénumération!AD17*100</f>
        <v>#VALUE!</v>
      </c>
      <c r="AE17" s="9" t="s">
        <v>96</v>
      </c>
    </row>
    <row r="18" spans="1:31" ht="15" x14ac:dyDescent="0.25">
      <c r="A18" s="7" t="s">
        <v>43</v>
      </c>
      <c r="B18" s="10">
        <f>'charges sociales'!C17/rénumération!B18*100</f>
        <v>2.9104141656662663</v>
      </c>
      <c r="C18" s="10">
        <f>'charges sociales'!D17/rénumération!C18*100</f>
        <v>3.0824230678881839</v>
      </c>
      <c r="D18" s="10">
        <f>'charges sociales'!E17/rénumération!D18*100</f>
        <v>3.6063925300772133</v>
      </c>
      <c r="E18" s="10">
        <f>'charges sociales'!F17/rénumération!E18*100</f>
        <v>4.0469322090313993</v>
      </c>
      <c r="F18" s="10">
        <f>'charges sociales'!G17/rénumération!F18*100</f>
        <v>4.1113351722835585</v>
      </c>
      <c r="G18" s="10">
        <f>'charges sociales'!H17/rénumération!G18*100</f>
        <v>5.1190129085270497</v>
      </c>
      <c r="H18" s="10">
        <f>'charges sociales'!I17/rénumération!H18*100</f>
        <v>5.2308486592330015</v>
      </c>
      <c r="I18" s="10">
        <f>'charges sociales'!J17/rénumération!I18*100</f>
        <v>5.7025689605743706</v>
      </c>
      <c r="J18" s="10">
        <f>'charges sociales'!K17/rénumération!J18*100</f>
        <v>6.0895552248883993</v>
      </c>
      <c r="K18" s="10">
        <f>'charges sociales'!L17/rénumération!K18*100</f>
        <v>6.5817876057327886</v>
      </c>
      <c r="L18" s="10">
        <f>'charges sociales'!M17/rénumération!L18*100</f>
        <v>6.484011025196966</v>
      </c>
      <c r="M18" s="10">
        <f>'charges sociales'!N17/rénumération!M18*100</f>
        <v>6.5161945471076539</v>
      </c>
      <c r="N18" s="10">
        <f>'charges sociales'!O17/rénumération!N18*100</f>
        <v>6.1748200090408929</v>
      </c>
      <c r="O18" s="10">
        <f>'charges sociales'!P17/rénumération!O18*100</f>
        <v>6.6686257747381923</v>
      </c>
      <c r="P18" s="10">
        <f>'charges sociales'!Q17/rénumération!P18*100</f>
        <v>6.1468314201688656</v>
      </c>
      <c r="Q18" s="10">
        <f>'charges sociales'!R17/rénumération!Q18*100</f>
        <v>6.104174626847275</v>
      </c>
      <c r="R18" s="10">
        <f>'charges sociales'!S17/rénumération!R18*100</f>
        <v>5.7887467723533303</v>
      </c>
      <c r="S18" s="10">
        <f>'charges sociales'!T17/rénumération!S18*100</f>
        <v>5.3936402718735739</v>
      </c>
      <c r="T18" s="10">
        <f>'charges sociales'!U17/rénumération!T18*100</f>
        <v>4.3864355689525247</v>
      </c>
      <c r="U18" s="10">
        <f>'charges sociales'!V17/rénumération!U18*100</f>
        <v>3.1151352585989796</v>
      </c>
      <c r="V18" s="10">
        <f>'charges sociales'!W17/rénumération!V18*100</f>
        <v>3.5519806183559566</v>
      </c>
      <c r="W18" s="10">
        <f>'charges sociales'!X17/rénumération!W18*100</f>
        <v>4.2636252296387021</v>
      </c>
      <c r="X18" s="10">
        <f>'charges sociales'!Y17/rénumération!X18*100</f>
        <v>3.9542563470911154</v>
      </c>
      <c r="Y18" s="10">
        <f>'charges sociales'!Z17/rénumération!Y18*100</f>
        <v>4.0142799239235494</v>
      </c>
      <c r="Z18" s="10">
        <f>'charges sociales'!AA17/rénumération!Z18*100</f>
        <v>4.4827774009397299</v>
      </c>
      <c r="AA18" s="10">
        <f>'charges sociales'!AB17/rénumération!AA18*100</f>
        <v>5.2258779363625791</v>
      </c>
      <c r="AB18" s="10">
        <f>'charges sociales'!AC17/rénumération!AB18*100</f>
        <v>4.9258439349744902</v>
      </c>
      <c r="AC18" s="10">
        <f>'charges sociales'!AD17/rénumération!AC18*100</f>
        <v>4.2875085384395035</v>
      </c>
      <c r="AD18" s="10" t="e">
        <f>'charges sociales'!AE17/rénumération!AD18*100</f>
        <v>#VALUE!</v>
      </c>
      <c r="AE18" s="10" t="s">
        <v>96</v>
      </c>
    </row>
    <row r="19" spans="1:31" s="26" customFormat="1" ht="15" x14ac:dyDescent="0.25">
      <c r="A19" s="24" t="s">
        <v>44</v>
      </c>
      <c r="B19" s="25">
        <f>'charges sociales'!C18/rénumération!B19*100</f>
        <v>18.345133558707005</v>
      </c>
      <c r="C19" s="25">
        <f>'charges sociales'!D18/rénumération!C19*100</f>
        <v>18.014916997167241</v>
      </c>
      <c r="D19" s="25">
        <f>'charges sociales'!E18/rénumération!D19*100</f>
        <v>18.469055689856315</v>
      </c>
      <c r="E19" s="25">
        <f>'charges sociales'!F18/rénumération!E19*100</f>
        <v>18.547730488734082</v>
      </c>
      <c r="F19" s="25">
        <f>'charges sociales'!G18/rénumération!F19*100</f>
        <v>19.284384172707284</v>
      </c>
      <c r="G19" s="25">
        <f>'charges sociales'!H18/rénumération!G19*100</f>
        <v>19.824546112794657</v>
      </c>
      <c r="H19" s="25">
        <f>'charges sociales'!I18/rénumération!H19*100</f>
        <v>19.194440785140298</v>
      </c>
      <c r="I19" s="25">
        <f>'charges sociales'!J18/rénumération!I19*100</f>
        <v>18.741344412485354</v>
      </c>
      <c r="J19" s="25">
        <f>'charges sociales'!K18/rénumération!J19*100</f>
        <v>18.866037798740042</v>
      </c>
      <c r="K19" s="25">
        <f>'charges sociales'!L18/rénumération!K19*100</f>
        <v>18.366299169547634</v>
      </c>
      <c r="L19" s="25">
        <f>'charges sociales'!M18/rénumération!L19*100</f>
        <v>18.167436435423216</v>
      </c>
      <c r="M19" s="25">
        <f>'charges sociales'!N18/rénumération!M19*100</f>
        <v>18.943214207410655</v>
      </c>
      <c r="N19" s="25">
        <f>'charges sociales'!O18/rénumération!N19*100</f>
        <v>18.37500592314132</v>
      </c>
      <c r="O19" s="25">
        <f>'charges sociales'!P18/rénumération!O19*100</f>
        <v>17.982490756649444</v>
      </c>
      <c r="P19" s="25">
        <f>'charges sociales'!Q18/rénumération!P19*100</f>
        <v>18.357407270660833</v>
      </c>
      <c r="Q19" s="25">
        <f>'charges sociales'!R18/rénumération!Q19*100</f>
        <v>18.488252683989419</v>
      </c>
      <c r="R19" s="25">
        <f>'charges sociales'!S18/rénumération!R19*100</f>
        <v>17.343805868047244</v>
      </c>
      <c r="S19" s="25">
        <f>'charges sociales'!T18/rénumération!S19*100</f>
        <v>16.48956383845022</v>
      </c>
      <c r="T19" s="25">
        <f>'charges sociales'!U18/rénumération!T19*100</f>
        <v>16.893200677951178</v>
      </c>
      <c r="U19" s="25">
        <f>'charges sociales'!V18/rénumération!U19*100</f>
        <v>16.914976619764658</v>
      </c>
      <c r="V19" s="25">
        <f>'charges sociales'!W18/rénumération!V19*100</f>
        <v>16.782381178021797</v>
      </c>
      <c r="W19" s="25">
        <f>'charges sociales'!X18/rénumération!W19*100</f>
        <v>16.991077143179851</v>
      </c>
      <c r="X19" s="25">
        <f>'charges sociales'!Y18/rénumération!X19*100</f>
        <v>16.914216577103115</v>
      </c>
      <c r="Y19" s="25">
        <f>'charges sociales'!Z18/rénumération!Y19*100</f>
        <v>16.562665132281968</v>
      </c>
      <c r="Z19" s="25">
        <f>'charges sociales'!AA18/rénumération!Z19*100</f>
        <v>17.203578296891092</v>
      </c>
      <c r="AA19" s="25">
        <f>'charges sociales'!AB18/rénumération!AA19*100</f>
        <v>18.006782811130325</v>
      </c>
      <c r="AB19" s="25">
        <f>'charges sociales'!AC18/rénumération!AB19*100</f>
        <v>17.428368346976335</v>
      </c>
      <c r="AC19" s="25">
        <f>'charges sociales'!AD18/rénumération!AC19*100</f>
        <v>17.291404841265503</v>
      </c>
      <c r="AD19" s="25">
        <f>'charges sociales'!AE18/rénumération!AD19*100</f>
        <v>17.067778909613853</v>
      </c>
      <c r="AE19" s="25" t="s">
        <v>104</v>
      </c>
    </row>
    <row r="20" spans="1:31" ht="15" x14ac:dyDescent="0.25">
      <c r="A20" s="7" t="s">
        <v>45</v>
      </c>
      <c r="B20" s="10">
        <f>'charges sociales'!C19/rénumération!B20*100</f>
        <v>20.090477603085137</v>
      </c>
      <c r="C20" s="10">
        <f>'charges sociales'!D19/rénumération!C20*100</f>
        <v>21.343135238878606</v>
      </c>
      <c r="D20" s="10">
        <f>'charges sociales'!E19/rénumération!D20*100</f>
        <v>22.331324608791316</v>
      </c>
      <c r="E20" s="10">
        <f>'charges sociales'!F19/rénumération!E20*100</f>
        <v>21.760800092725979</v>
      </c>
      <c r="F20" s="10">
        <f>'charges sociales'!G19/rénumération!F20*100</f>
        <v>21.540005330908294</v>
      </c>
      <c r="G20" s="10">
        <f>'charges sociales'!H19/rénumération!G20*100</f>
        <v>17.920878977993041</v>
      </c>
      <c r="H20" s="10">
        <f>'charges sociales'!I19/rénumération!H20*100</f>
        <v>19.035449839460064</v>
      </c>
      <c r="I20" s="10">
        <f>'charges sociales'!J19/rénumération!I20*100</f>
        <v>19.99001070281841</v>
      </c>
      <c r="J20" s="10">
        <f>'charges sociales'!K19/rénumération!J20*100</f>
        <v>19.969532928919236</v>
      </c>
      <c r="K20" s="10">
        <f>'charges sociales'!L19/rénumération!K20*100</f>
        <v>19.617737625306912</v>
      </c>
      <c r="L20" s="10">
        <f>'charges sociales'!M19/rénumération!L20*100</f>
        <v>19.834571454500669</v>
      </c>
      <c r="M20" s="10">
        <f>'charges sociales'!N19/rénumération!M20*100</f>
        <v>19.608285358181497</v>
      </c>
      <c r="N20" s="10">
        <f>'charges sociales'!O19/rénumération!N20*100</f>
        <v>20.329798456498807</v>
      </c>
      <c r="O20" s="10">
        <f>'charges sociales'!P19/rénumération!O20*100</f>
        <v>20.756782797205862</v>
      </c>
      <c r="P20" s="10">
        <f>'charges sociales'!Q19/rénumération!P20*100</f>
        <v>17.281059519541056</v>
      </c>
      <c r="Q20" s="10">
        <f>'charges sociales'!R19/rénumération!Q20*100</f>
        <v>20.748789256995089</v>
      </c>
      <c r="R20" s="10">
        <f>'charges sociales'!S19/rénumération!R20*100</f>
        <v>19.010370219379826</v>
      </c>
      <c r="S20" s="10">
        <f>'charges sociales'!T19/rénumération!S20*100</f>
        <v>19.205364434828709</v>
      </c>
      <c r="T20" s="10">
        <f>'charges sociales'!U19/rénumération!T20*100</f>
        <v>19.229839294637248</v>
      </c>
      <c r="U20" s="10">
        <f>'charges sociales'!V19/rénumération!U20*100</f>
        <v>18.980811157155458</v>
      </c>
      <c r="V20" s="10">
        <f>'charges sociales'!W19/rénumération!V20*100</f>
        <v>17.266726928521482</v>
      </c>
      <c r="W20" s="10">
        <f>'charges sociales'!X19/rénumération!W20*100</f>
        <v>17.247212231692696</v>
      </c>
      <c r="X20" s="10">
        <f>'charges sociales'!Y19/rénumération!X20*100</f>
        <v>18.465748101614235</v>
      </c>
      <c r="Y20" s="10">
        <f>'charges sociales'!Z19/rénumération!Y20*100</f>
        <v>19.308124251427149</v>
      </c>
      <c r="Z20" s="10">
        <f>'charges sociales'!AA19/rénumération!Z20*100</f>
        <v>19.343698587499443</v>
      </c>
      <c r="AA20" s="10">
        <f>'charges sociales'!AB19/rénumération!AA20*100</f>
        <v>18.686084733382032</v>
      </c>
      <c r="AB20" s="10">
        <f>'charges sociales'!AC19/rénumération!AB20*100</f>
        <v>20.681573082177007</v>
      </c>
      <c r="AC20" s="10">
        <f>'charges sociales'!AD19/rénumération!AC20*100</f>
        <v>19.830700526561355</v>
      </c>
      <c r="AD20" s="10" t="e">
        <f>'charges sociales'!AE19/rénumération!AD20*100</f>
        <v>#VALUE!</v>
      </c>
      <c r="AE20" s="10" t="s">
        <v>96</v>
      </c>
    </row>
    <row r="21" spans="1:31" ht="15" x14ac:dyDescent="0.25">
      <c r="A21" s="7" t="s">
        <v>46</v>
      </c>
      <c r="B21" s="10">
        <f>'charges sociales'!C20/rénumération!B21*100</f>
        <v>21.790104688809635</v>
      </c>
      <c r="C21" s="10">
        <f>'charges sociales'!D20/rénumération!C21*100</f>
        <v>21.399089564743992</v>
      </c>
      <c r="D21" s="10">
        <f>'charges sociales'!E20/rénumération!D21*100</f>
        <v>21.823603979899865</v>
      </c>
      <c r="E21" s="10">
        <f>'charges sociales'!F20/rénumération!E21*100</f>
        <v>22.117754673109289</v>
      </c>
      <c r="F21" s="10">
        <f>'charges sociales'!G20/rénumération!F21*100</f>
        <v>22.208453345836961</v>
      </c>
      <c r="G21" s="10">
        <f>'charges sociales'!H20/rénumération!G21*100</f>
        <v>23.161003964681168</v>
      </c>
      <c r="H21" s="10">
        <f>'charges sociales'!I20/rénumération!H21*100</f>
        <v>22.842954686530106</v>
      </c>
      <c r="I21" s="10">
        <f>'charges sociales'!J20/rénumération!I21*100</f>
        <v>23.157769904682844</v>
      </c>
      <c r="J21" s="10">
        <f>'charges sociales'!K20/rénumération!J21*100</f>
        <v>22.437832399022568</v>
      </c>
      <c r="K21" s="10">
        <f>'charges sociales'!L20/rénumération!K21*100</f>
        <v>23.383501725848603</v>
      </c>
      <c r="L21" s="10">
        <f>'charges sociales'!M20/rénumération!L21*100</f>
        <v>23.49068440295185</v>
      </c>
      <c r="M21" s="10">
        <f>'charges sociales'!N20/rénumération!M21*100</f>
        <v>24.126122633585322</v>
      </c>
      <c r="N21" s="10">
        <f>'charges sociales'!O20/rénumération!N21*100</f>
        <v>23.754755816129233</v>
      </c>
      <c r="O21" s="10">
        <f>'charges sociales'!P20/rénumération!O21*100</f>
        <v>23.764331823875132</v>
      </c>
      <c r="P21" s="10">
        <f>'charges sociales'!Q20/rénumération!P21*100</f>
        <v>24.986707747678967</v>
      </c>
      <c r="Q21" s="10">
        <f>'charges sociales'!R20/rénumération!Q21*100</f>
        <v>23.327845947404096</v>
      </c>
      <c r="R21" s="10">
        <f>'charges sociales'!S20/rénumération!R21*100</f>
        <v>22.375883991713692</v>
      </c>
      <c r="S21" s="10">
        <f>'charges sociales'!T20/rénumération!S21*100</f>
        <v>22.898812438785505</v>
      </c>
      <c r="T21" s="10">
        <f>'charges sociales'!U20/rénumération!T21*100</f>
        <v>23.062182619526684</v>
      </c>
      <c r="U21" s="10">
        <f>'charges sociales'!V20/rénumération!U21*100</f>
        <v>23.172980492381352</v>
      </c>
      <c r="V21" s="10">
        <f>'charges sociales'!W20/rénumération!V21*100</f>
        <v>22.158385587420824</v>
      </c>
      <c r="W21" s="10">
        <f>'charges sociales'!X20/rénumération!W21*100</f>
        <v>22.569428417570585</v>
      </c>
      <c r="X21" s="10">
        <f>'charges sociales'!Y20/rénumération!X21*100</f>
        <v>22.79603087100331</v>
      </c>
      <c r="Y21" s="10">
        <f>'charges sociales'!Z20/rénumération!Y21*100</f>
        <v>23.088413116153355</v>
      </c>
      <c r="Z21" s="10">
        <f>'charges sociales'!AA20/rénumération!Z21*100</f>
        <v>23.809523809523807</v>
      </c>
      <c r="AA21" s="10">
        <f>'charges sociales'!AB20/rénumération!AA21*100</f>
        <v>24.734050018244591</v>
      </c>
      <c r="AB21" s="10">
        <f>'charges sociales'!AC20/rénumération!AB21*100</f>
        <v>24.500101536587017</v>
      </c>
      <c r="AC21" s="10">
        <f>'charges sociales'!AD20/rénumération!AC21*100</f>
        <v>23.672731965414894</v>
      </c>
      <c r="AD21" s="10">
        <f>'charges sociales'!AE20/rénumération!AD21*100</f>
        <v>23.364065935400799</v>
      </c>
      <c r="AE21" s="9" t="s">
        <v>104</v>
      </c>
    </row>
    <row r="22" spans="1:31" s="26" customFormat="1" ht="15" x14ac:dyDescent="0.25">
      <c r="A22" s="24" t="s">
        <v>47</v>
      </c>
      <c r="B22" s="25">
        <f>'charges sociales'!C21/rénumération!B22*100</f>
        <v>27.463252426086367</v>
      </c>
      <c r="C22" s="25">
        <f>'charges sociales'!D21/rénumération!C22*100</f>
        <v>27.448560805767276</v>
      </c>
      <c r="D22" s="25">
        <f>'charges sociales'!E21/rénumération!D22*100</f>
        <v>27.50524071928319</v>
      </c>
      <c r="E22" s="25">
        <f>'charges sociales'!F21/rénumération!E22*100</f>
        <v>27.018596919991584</v>
      </c>
      <c r="F22" s="25">
        <f>'charges sociales'!G21/rénumération!F22*100</f>
        <v>26.945387722611297</v>
      </c>
      <c r="G22" s="25">
        <f>'charges sociales'!H21/rénumération!G22*100</f>
        <v>26.392559799127792</v>
      </c>
      <c r="H22" s="25">
        <f>'charges sociales'!I21/rénumération!H22*100</f>
        <v>26.012584516838665</v>
      </c>
      <c r="I22" s="25">
        <f>'charges sociales'!J21/rénumération!I22*100</f>
        <v>25.926695379108107</v>
      </c>
      <c r="J22" s="25">
        <f>'charges sociales'!K21/rénumération!J22*100</f>
        <v>26.201332865661168</v>
      </c>
      <c r="K22" s="25">
        <f>'charges sociales'!L21/rénumération!K22*100</f>
        <v>26.129399128072283</v>
      </c>
      <c r="L22" s="25">
        <f>'charges sociales'!M21/rénumération!L22*100</f>
        <v>26.0937451206945</v>
      </c>
      <c r="M22" s="25">
        <f>'charges sociales'!N21/rénumération!M22*100</f>
        <v>26.310051265397018</v>
      </c>
      <c r="N22" s="25">
        <f>'charges sociales'!O21/rénumération!N22*100</f>
        <v>26.148060174188441</v>
      </c>
      <c r="O22" s="25">
        <f>'charges sociales'!P21/rénumération!O22*100</f>
        <v>26.050962100874365</v>
      </c>
      <c r="P22" s="25">
        <f>'charges sociales'!Q21/rénumération!P22*100</f>
        <v>25.893504973668811</v>
      </c>
      <c r="Q22" s="25">
        <f>'charges sociales'!R21/rénumération!Q22*100</f>
        <v>25.949357274658482</v>
      </c>
      <c r="R22" s="25">
        <f>'charges sociales'!S21/rénumération!R22*100</f>
        <v>26.527283398248436</v>
      </c>
      <c r="S22" s="25">
        <f>'charges sociales'!T21/rénumération!S22*100</f>
        <v>26.692309429360712</v>
      </c>
      <c r="T22" s="25">
        <f>'charges sociales'!U21/rénumération!T22*100</f>
        <v>26.891856506938989</v>
      </c>
      <c r="U22" s="25">
        <f>'charges sociales'!V21/rénumération!U22*100</f>
        <v>27.305616511476188</v>
      </c>
      <c r="V22" s="25">
        <f>'charges sociales'!W21/rénumération!V22*100</f>
        <v>27.045080037664782</v>
      </c>
      <c r="W22" s="25">
        <f>'charges sociales'!X21/rénumération!W22*100</f>
        <v>26.756195324614531</v>
      </c>
      <c r="X22" s="25">
        <f>'charges sociales'!Y21/rénumération!X22*100</f>
        <v>26.646667910608429</v>
      </c>
      <c r="Y22" s="25">
        <f>'charges sociales'!Z21/rénumération!Y22*100</f>
        <v>26.807803600470297</v>
      </c>
      <c r="Z22" s="25">
        <f>'charges sociales'!AA21/rénumération!Z22*100</f>
        <v>24.63344767832514</v>
      </c>
      <c r="AA22" s="25">
        <f>'charges sociales'!AB21/rénumération!AA22*100</f>
        <v>24.817989265352292</v>
      </c>
      <c r="AB22" s="25">
        <f>'charges sociales'!AC21/rénumération!AB22*100</f>
        <v>24.9728077346888</v>
      </c>
      <c r="AC22" s="25">
        <f>'charges sociales'!AD21/rénumération!AC22*100</f>
        <v>24.442024308916853</v>
      </c>
      <c r="AD22" s="25" t="e">
        <f>'charges sociales'!AE21/rénumération!AD22*100</f>
        <v>#VALUE!</v>
      </c>
      <c r="AE22" s="25" t="s">
        <v>96</v>
      </c>
    </row>
    <row r="23" spans="1:31" s="26" customFormat="1" ht="15" x14ac:dyDescent="0.25">
      <c r="A23" s="24" t="s">
        <v>48</v>
      </c>
      <c r="B23" s="25">
        <f>'charges sociales'!C22/rénumération!B23*100</f>
        <v>31.885324078897803</v>
      </c>
      <c r="C23" s="25">
        <f>'charges sociales'!D22/rénumération!C23*100</f>
        <v>32.737688260169008</v>
      </c>
      <c r="D23" s="25">
        <f>'charges sociales'!E22/rénumération!D23*100</f>
        <v>33.069617288530644</v>
      </c>
      <c r="E23" s="25">
        <f>'charges sociales'!F22/rénumération!E23*100</f>
        <v>30.820655683333133</v>
      </c>
      <c r="F23" s="25">
        <f>'charges sociales'!G22/rénumération!F23*100</f>
        <v>30.546577136410303</v>
      </c>
      <c r="G23" s="25">
        <f>'charges sociales'!H22/rénumération!G23*100</f>
        <v>29.895779413098811</v>
      </c>
      <c r="H23" s="25">
        <f>'charges sociales'!I22/rénumération!H23*100</f>
        <v>30.097432621157928</v>
      </c>
      <c r="I23" s="25">
        <f>'charges sociales'!J22/rénumération!I23*100</f>
        <v>29.893293412469784</v>
      </c>
      <c r="J23" s="25">
        <f>'charges sociales'!K22/rénumération!J23*100</f>
        <v>30.022724070475746</v>
      </c>
      <c r="K23" s="25">
        <f>'charges sociales'!L22/rénumération!K23*100</f>
        <v>30.09895976768383</v>
      </c>
      <c r="L23" s="25">
        <f>'charges sociales'!M22/rénumération!L23*100</f>
        <v>29.56792641246712</v>
      </c>
      <c r="M23" s="25">
        <f>'charges sociales'!N22/rénumération!M23*100</f>
        <v>28.807537622023755</v>
      </c>
      <c r="N23" s="25">
        <f>'charges sociales'!O22/rénumération!N23*100</f>
        <v>28.800683565110663</v>
      </c>
      <c r="O23" s="25">
        <f>'charges sociales'!P22/rénumération!O23*100</f>
        <v>28.577541483687668</v>
      </c>
      <c r="P23" s="25">
        <f>'charges sociales'!Q22/rénumération!P23*100</f>
        <v>29.065327219086512</v>
      </c>
      <c r="Q23" s="25">
        <f>'charges sociales'!R22/rénumération!Q23*100</f>
        <v>29.001200890520597</v>
      </c>
      <c r="R23" s="25">
        <f>'charges sociales'!S22/rénumération!R23*100</f>
        <v>28.62835755992225</v>
      </c>
      <c r="S23" s="25">
        <f>'charges sociales'!T22/rénumération!S23*100</f>
        <v>28.534553631879291</v>
      </c>
      <c r="T23" s="25">
        <f>'charges sociales'!U22/rénumération!T23*100</f>
        <v>28.396588635165376</v>
      </c>
      <c r="U23" s="25">
        <f>'charges sociales'!V22/rénumération!U23*100</f>
        <v>28.141730507362272</v>
      </c>
      <c r="V23" s="25">
        <f>'charges sociales'!W22/rénumération!V23*100</f>
        <v>28.022114231207823</v>
      </c>
      <c r="W23" s="25">
        <f>'charges sociales'!X22/rénumération!W23*100</f>
        <v>27.594899706086228</v>
      </c>
      <c r="X23" s="25">
        <f>'charges sociales'!Y22/rénumération!X23*100</f>
        <v>27.525632128035603</v>
      </c>
      <c r="Y23" s="25">
        <f>'charges sociales'!Z22/rénumération!Y23*100</f>
        <v>27.835289175491141</v>
      </c>
      <c r="Z23" s="25">
        <f>'charges sociales'!AA22/rénumération!Z23*100</f>
        <v>27.892845531921701</v>
      </c>
      <c r="AA23" s="25">
        <f>'charges sociales'!AB22/rénumération!AA23*100</f>
        <v>27.92630143590592</v>
      </c>
      <c r="AB23" s="25">
        <f>'charges sociales'!AC22/rénumération!AB23*100</f>
        <v>27.854871331384167</v>
      </c>
      <c r="AC23" s="25">
        <f>'charges sociales'!AD22/rénumération!AC23*100</f>
        <v>27.553060606247954</v>
      </c>
      <c r="AD23" s="25" t="e">
        <f>'charges sociales'!AE22/rénumération!AD23*100</f>
        <v>#VALUE!</v>
      </c>
      <c r="AE23" s="25" t="s">
        <v>96</v>
      </c>
    </row>
    <row r="24" spans="1:31" ht="15" x14ac:dyDescent="0.25">
      <c r="A24" s="7" t="s">
        <v>49</v>
      </c>
      <c r="B24" s="10">
        <f>'charges sociales'!C23/rénumération!B24*100</f>
        <v>27.017052342339916</v>
      </c>
      <c r="C24" s="10">
        <f>'charges sociales'!D23/rénumération!C24*100</f>
        <v>26.691027629538105</v>
      </c>
      <c r="D24" s="10">
        <f>'charges sociales'!E23/rénumération!D24*100</f>
        <v>27.857208112552534</v>
      </c>
      <c r="E24" s="10">
        <f>'charges sociales'!F23/rénumération!E24*100</f>
        <v>28.005829487490892</v>
      </c>
      <c r="F24" s="10">
        <f>'charges sociales'!G23/rénumération!F24*100</f>
        <v>26.248418388865456</v>
      </c>
      <c r="G24" s="10">
        <f>'charges sociales'!H23/rénumération!G24*100</f>
        <v>26.537416198586701</v>
      </c>
      <c r="H24" s="10">
        <f>'charges sociales'!I23/rénumération!H24*100</f>
        <v>24.827721030252675</v>
      </c>
      <c r="I24" s="10">
        <f>'charges sociales'!J23/rénumération!I24*100</f>
        <v>24.963333190937959</v>
      </c>
      <c r="J24" s="10">
        <f>'charges sociales'!K23/rénumération!J24*100</f>
        <v>23.629139447413817</v>
      </c>
      <c r="K24" s="10">
        <f>'charges sociales'!L23/rénumération!K24*100</f>
        <v>22.687516906470183</v>
      </c>
      <c r="L24" s="10">
        <f>'charges sociales'!M23/rénumération!L24*100</f>
        <v>23.15839637814976</v>
      </c>
      <c r="M24" s="10">
        <f>'charges sociales'!N23/rénumération!M24*100</f>
        <v>22.771094513556235</v>
      </c>
      <c r="N24" s="10">
        <f>'charges sociales'!O23/rénumération!N24*100</f>
        <v>22.88471444039147</v>
      </c>
      <c r="O24" s="10">
        <f>'charges sociales'!P23/rénumération!O24*100</f>
        <v>23.635197819923256</v>
      </c>
      <c r="P24" s="10">
        <f>'charges sociales'!Q23/rénumération!P24*100</f>
        <v>21.698528333251847</v>
      </c>
      <c r="Q24" s="10">
        <f>'charges sociales'!R23/rénumération!Q24*100</f>
        <v>18.553799778630808</v>
      </c>
      <c r="R24" s="10">
        <f>'charges sociales'!S23/rénumération!R24*100</f>
        <v>19.369151161510516</v>
      </c>
      <c r="S24" s="10">
        <f>'charges sociales'!T23/rénumération!S24*100</f>
        <v>21.098444249569649</v>
      </c>
      <c r="T24" s="10">
        <f>'charges sociales'!U23/rénumération!T24*100</f>
        <v>19.945322059682738</v>
      </c>
      <c r="U24" s="10">
        <f>'charges sociales'!V23/rénumération!U24*100</f>
        <v>20.717705923494918</v>
      </c>
      <c r="V24" s="10">
        <f>'charges sociales'!W23/rénumération!V24*100</f>
        <v>21.030251981448973</v>
      </c>
      <c r="W24" s="10">
        <f>'charges sociales'!X23/rénumération!W24*100</f>
        <v>21.512682871507955</v>
      </c>
      <c r="X24" s="10">
        <f>'charges sociales'!Y23/rénumération!X24*100</f>
        <v>18.394268055710118</v>
      </c>
      <c r="Y24" s="10">
        <f>'charges sociales'!Z23/rénumération!Y24*100</f>
        <v>16.64608742063713</v>
      </c>
      <c r="Z24" s="10">
        <f>'charges sociales'!AA23/rénumération!Z24*100</f>
        <v>15.960142884000753</v>
      </c>
      <c r="AA24" s="10">
        <f>'charges sociales'!AB23/rénumération!AA24*100</f>
        <v>13.763971501405321</v>
      </c>
      <c r="AB24" s="10">
        <f>'charges sociales'!AC23/rénumération!AB24*100</f>
        <v>12.940052036319226</v>
      </c>
      <c r="AC24" s="10">
        <f>'charges sociales'!AD23/rénumération!AC24*100</f>
        <v>11.456427243731151</v>
      </c>
      <c r="AD24" s="10" t="e">
        <f>'charges sociales'!AE23/rénumération!AD24*100</f>
        <v>#VALUE!</v>
      </c>
      <c r="AE24" s="10" t="s">
        <v>96</v>
      </c>
    </row>
    <row r="25" spans="1:31" ht="15" x14ac:dyDescent="0.25">
      <c r="A25" s="7" t="s">
        <v>50</v>
      </c>
      <c r="B25" s="10">
        <f>'charges sociales'!C24/rénumération!B25*100</f>
        <v>14.993666388605678</v>
      </c>
      <c r="C25" s="10">
        <f>'charges sociales'!D24/rénumération!C25*100</f>
        <v>15.180896294467949</v>
      </c>
      <c r="D25" s="10">
        <f>'charges sociales'!E24/rénumération!D25*100</f>
        <v>14.110373446896954</v>
      </c>
      <c r="E25" s="10">
        <f>'charges sociales'!F24/rénumération!E25*100</f>
        <v>19.047877629841807</v>
      </c>
      <c r="F25" s="10">
        <f>'charges sociales'!G24/rénumération!F25*100</f>
        <v>19.269770304856319</v>
      </c>
      <c r="G25" s="10">
        <f>'charges sociales'!H24/rénumération!G25*100</f>
        <v>20.433294628124425</v>
      </c>
      <c r="H25" s="10">
        <f>'charges sociales'!I24/rénumération!H25*100</f>
        <v>19.056429232192414</v>
      </c>
      <c r="I25" s="10">
        <f>'charges sociales'!J24/rénumération!I25*100</f>
        <v>19.972103565513034</v>
      </c>
      <c r="J25" s="10">
        <f>'charges sociales'!K24/rénumération!J25*100</f>
        <v>19.883995453088112</v>
      </c>
      <c r="K25" s="10">
        <f>'charges sociales'!L24/rénumération!K25*100</f>
        <v>20.422228038035417</v>
      </c>
      <c r="L25" s="10">
        <f>'charges sociales'!M24/rénumération!L25*100</f>
        <v>19.969458475273111</v>
      </c>
      <c r="M25" s="10">
        <f>'charges sociales'!N24/rénumération!M25*100</f>
        <v>19.481346415443838</v>
      </c>
      <c r="N25" s="10">
        <f>'charges sociales'!O24/rénumération!N25*100</f>
        <v>19.401194263072714</v>
      </c>
      <c r="O25" s="10">
        <f>'charges sociales'!P24/rénumération!O25*100</f>
        <v>21.309614927815463</v>
      </c>
      <c r="P25" s="10">
        <f>'charges sociales'!Q24/rénumération!P25*100</f>
        <v>23.952236010302038</v>
      </c>
      <c r="Q25" s="10">
        <f>'charges sociales'!R24/rénumération!Q25*100</f>
        <v>20.191145776117764</v>
      </c>
      <c r="R25" s="10">
        <f>'charges sociales'!S24/rénumération!R25*100</f>
        <v>20.877941452681853</v>
      </c>
      <c r="S25" s="10">
        <f>'charges sociales'!T24/rénumération!S25*100</f>
        <v>21.389198070705465</v>
      </c>
      <c r="T25" s="10">
        <f>'charges sociales'!U24/rénumération!T25*100</f>
        <v>20.630478403210475</v>
      </c>
      <c r="U25" s="10">
        <f>'charges sociales'!V24/rénumération!U25*100</f>
        <v>22.71025641025641</v>
      </c>
      <c r="V25" s="10">
        <f>'charges sociales'!W24/rénumération!V25*100</f>
        <v>20.811005770816156</v>
      </c>
      <c r="W25" s="10">
        <f>'charges sociales'!X24/rénumération!W25*100</f>
        <v>21.24465130245477</v>
      </c>
      <c r="X25" s="10">
        <f>'charges sociales'!Y24/rénumération!X25*100</f>
        <v>20.836175811324431</v>
      </c>
      <c r="Y25" s="10">
        <f>'charges sociales'!Z24/rénumération!Y25*100</f>
        <v>21.14299098255065</v>
      </c>
      <c r="Z25" s="10">
        <f>'charges sociales'!AA24/rénumération!Z25*100</f>
        <v>21.484113151897038</v>
      </c>
      <c r="AA25" s="10">
        <f>'charges sociales'!AB24/rénumération!AA25*100</f>
        <v>22.359911454490209</v>
      </c>
      <c r="AB25" s="10">
        <f>'charges sociales'!AC24/rénumération!AB25*100</f>
        <v>21.716647239588852</v>
      </c>
      <c r="AC25" s="10">
        <f>'charges sociales'!AD24/rénumération!AC25*100</f>
        <v>22.184089231198996</v>
      </c>
      <c r="AD25" s="10">
        <f>'charges sociales'!AE24/rénumération!AD25*100</f>
        <v>21.905575255741418</v>
      </c>
      <c r="AE25" s="9" t="s">
        <v>104</v>
      </c>
    </row>
    <row r="26" spans="1:31" ht="15" x14ac:dyDescent="0.25">
      <c r="A26" s="7" t="s">
        <v>51</v>
      </c>
      <c r="B26" s="10">
        <f>'charges sociales'!C25/rénumération!B26*100</f>
        <v>17.317990957603101</v>
      </c>
      <c r="C26" s="10">
        <f>'charges sociales'!D25/rénumération!C26*100</f>
        <v>17.729968521789051</v>
      </c>
      <c r="D26" s="10">
        <f>'charges sociales'!E25/rénumération!D26*100</f>
        <v>17.89192921110013</v>
      </c>
      <c r="E26" s="10">
        <f>'charges sociales'!F25/rénumération!E26*100</f>
        <v>17.530169329835442</v>
      </c>
      <c r="F26" s="10">
        <f>'charges sociales'!G25/rénumération!F26*100</f>
        <v>17.344199779709179</v>
      </c>
      <c r="G26" s="10">
        <f>'charges sociales'!H25/rénumération!G26*100</f>
        <v>17.246340659438559</v>
      </c>
      <c r="H26" s="10">
        <f>'charges sociales'!I25/rénumération!H26*100</f>
        <v>17.059368877693814</v>
      </c>
      <c r="I26" s="10">
        <f>'charges sociales'!J25/rénumération!I26*100</f>
        <v>16.805248570325929</v>
      </c>
      <c r="J26" s="10">
        <f>'charges sociales'!K25/rénumération!J26*100</f>
        <v>16.32514517726111</v>
      </c>
      <c r="K26" s="10">
        <f>'charges sociales'!L25/rénumération!K26*100</f>
        <v>15.832345521412725</v>
      </c>
      <c r="L26" s="10">
        <f>'charges sociales'!M25/rénumération!L26*100</f>
        <v>16.030270743755711</v>
      </c>
      <c r="M26" s="10">
        <f>'charges sociales'!N25/rénumération!M26*100</f>
        <v>15.994953531108397</v>
      </c>
      <c r="N26" s="10">
        <f>'charges sociales'!O25/rénumération!N26*100</f>
        <v>15.86460847772943</v>
      </c>
      <c r="O26" s="10">
        <f>'charges sociales'!P25/rénumération!O26*100</f>
        <v>15.411108061121787</v>
      </c>
      <c r="P26" s="10">
        <f>'charges sociales'!Q25/rénumération!P26*100</f>
        <v>15.967644956720026</v>
      </c>
      <c r="Q26" s="10">
        <f>'charges sociales'!R25/rénumération!Q26*100</f>
        <v>16.078968090292101</v>
      </c>
      <c r="R26" s="10">
        <f>'charges sociales'!S25/rénumération!R26*100</f>
        <v>16.072982795187059</v>
      </c>
      <c r="S26" s="10">
        <f>'charges sociales'!T25/rénumération!S26*100</f>
        <v>16.003086003827185</v>
      </c>
      <c r="T26" s="10">
        <f>'charges sociales'!U25/rénumération!T26*100</f>
        <v>16.329136418383936</v>
      </c>
      <c r="U26" s="10">
        <f>'charges sociales'!V25/rénumération!U26*100</f>
        <v>16.507431509600707</v>
      </c>
      <c r="V26" s="10">
        <f>'charges sociales'!W25/rénumération!V26*100</f>
        <v>16.323018649485313</v>
      </c>
      <c r="W26" s="10">
        <f>'charges sociales'!X25/rénumération!W26*100</f>
        <v>16.218035608218216</v>
      </c>
      <c r="X26" s="10">
        <f>'charges sociales'!Y25/rénumération!X26*100</f>
        <v>16.336220839305692</v>
      </c>
      <c r="Y26" s="10">
        <f>'charges sociales'!Z25/rénumération!Y26*100</f>
        <v>16.538943304217803</v>
      </c>
      <c r="Z26" s="10">
        <f>'charges sociales'!AA25/rénumération!Z26*100</f>
        <v>16.595355259249743</v>
      </c>
      <c r="AA26" s="10">
        <f>'charges sociales'!AB25/rénumération!AA26*100</f>
        <v>16.493678257887893</v>
      </c>
      <c r="AB26" s="10">
        <f>'charges sociales'!AC25/rénumération!AB26*100</f>
        <v>15.776175735144419</v>
      </c>
      <c r="AC26" s="10">
        <f>'charges sociales'!AD25/rénumération!AC26*100</f>
        <v>15.554014006309455</v>
      </c>
      <c r="AD26" s="10" t="e">
        <f>'charges sociales'!AE25/rénumération!AD26*100</f>
        <v>#VALUE!</v>
      </c>
      <c r="AE26" s="10" t="s">
        <v>96</v>
      </c>
    </row>
    <row r="27" spans="1:31" ht="15" x14ac:dyDescent="0.25">
      <c r="A27" s="7" t="s">
        <v>52</v>
      </c>
      <c r="B27" s="10">
        <f>'charges sociales'!C26/rénumération!B27*100</f>
        <v>15.367302512636977</v>
      </c>
      <c r="C27" s="10">
        <f>'charges sociales'!D26/rénumération!C27*100</f>
        <v>16.078689716271782</v>
      </c>
      <c r="D27" s="10">
        <f>'charges sociales'!E26/rénumération!D27*100</f>
        <v>13.873176138245174</v>
      </c>
      <c r="E27" s="10">
        <f>'charges sociales'!F26/rénumération!E27*100</f>
        <v>15.305264674800654</v>
      </c>
      <c r="F27" s="10">
        <f>'charges sociales'!G26/rénumération!F27*100</f>
        <v>15.048868739364677</v>
      </c>
      <c r="G27" s="10">
        <f>'charges sociales'!H26/rénumération!G27*100</f>
        <v>15.060698928562942</v>
      </c>
      <c r="H27" s="10">
        <f>'charges sociales'!I26/rénumération!H27*100</f>
        <v>15.027729076068244</v>
      </c>
      <c r="I27" s="10">
        <f>'charges sociales'!J26/rénumération!I27*100</f>
        <v>14.472812933999805</v>
      </c>
      <c r="J27" s="10">
        <f>'charges sociales'!K26/rénumération!J27*100</f>
        <v>14.691850333831525</v>
      </c>
      <c r="K27" s="10">
        <f>'charges sociales'!L26/rénumération!K27*100</f>
        <v>14.789777717303911</v>
      </c>
      <c r="L27" s="10">
        <f>'charges sociales'!M26/rénumération!L27*100</f>
        <v>15.03833550726943</v>
      </c>
      <c r="M27" s="10">
        <f>'charges sociales'!N26/rénumération!M27*100</f>
        <v>14.747584731395385</v>
      </c>
      <c r="N27" s="10">
        <f>'charges sociales'!O26/rénumération!N27*100</f>
        <v>14.831806760152386</v>
      </c>
      <c r="O27" s="10">
        <f>'charges sociales'!P26/rénumération!O27*100</f>
        <v>13.681703780527279</v>
      </c>
      <c r="P27" s="10">
        <f>'charges sociales'!Q26/rénumération!P27*100</f>
        <v>14.28827896916823</v>
      </c>
      <c r="Q27" s="10">
        <f>'charges sociales'!R26/rénumération!Q27*100</f>
        <v>14.483099213908289</v>
      </c>
      <c r="R27" s="10">
        <f>'charges sociales'!S26/rénumération!R27*100</f>
        <v>14.282962672326157</v>
      </c>
      <c r="S27" s="10">
        <f>'charges sociales'!T26/rénumération!S27*100</f>
        <v>15.398877165206704</v>
      </c>
      <c r="T27" s="10">
        <f>'charges sociales'!U26/rénumération!T27*100</f>
        <v>15.092371871275329</v>
      </c>
      <c r="U27" s="10">
        <f>'charges sociales'!V26/rénumération!U27*100</f>
        <v>15.280189871622325</v>
      </c>
      <c r="V27" s="10">
        <f>'charges sociales'!W26/rénumération!V27*100</f>
        <v>15.376535734370398</v>
      </c>
      <c r="W27" s="10">
        <f>'charges sociales'!X26/rénumération!W27*100</f>
        <v>15.366285096218846</v>
      </c>
      <c r="X27" s="10">
        <f>'charges sociales'!Y26/rénumération!X27*100</f>
        <v>15.316153801407712</v>
      </c>
      <c r="Y27" s="10">
        <f>'charges sociales'!Z26/rénumération!Y27*100</f>
        <v>14.897414078381315</v>
      </c>
      <c r="Z27" s="10">
        <f>'charges sociales'!AA26/rénumération!Z27*100</f>
        <v>14.740503523972572</v>
      </c>
      <c r="AA27" s="10">
        <f>'charges sociales'!AB26/rénumération!AA27*100</f>
        <v>14.684656070651862</v>
      </c>
      <c r="AB27" s="10">
        <f>'charges sociales'!AC26/rénumération!AB27*100</f>
        <v>14.399482848710532</v>
      </c>
      <c r="AC27" s="10">
        <f>'charges sociales'!AD26/rénumération!AC27*100</f>
        <v>14.635996375373949</v>
      </c>
      <c r="AD27" s="10" t="e">
        <f>'charges sociales'!AE26/rénumération!AD27*100</f>
        <v>#VALUE!</v>
      </c>
      <c r="AE27" s="9" t="s">
        <v>96</v>
      </c>
    </row>
    <row r="28" spans="1:31" ht="15" x14ac:dyDescent="0.25">
      <c r="A28" s="7" t="s">
        <v>53</v>
      </c>
      <c r="B28" s="10">
        <f>'charges sociales'!C27/rénumération!B28*100</f>
        <v>20.740176531206593</v>
      </c>
      <c r="C28" s="10">
        <f>'charges sociales'!D27/rénumération!C28*100</f>
        <v>20.230308898204701</v>
      </c>
      <c r="D28" s="10">
        <f>'charges sociales'!E27/rénumération!D28*100</f>
        <v>20.62043616760598</v>
      </c>
      <c r="E28" s="10">
        <f>'charges sociales'!F27/rénumération!E28*100</f>
        <v>21.203265521597313</v>
      </c>
      <c r="F28" s="10">
        <f>'charges sociales'!G27/rénumération!F28*100</f>
        <v>20.454158489483916</v>
      </c>
      <c r="G28" s="10">
        <f>'charges sociales'!H27/rénumération!G28*100</f>
        <v>20.506103676038318</v>
      </c>
      <c r="H28" s="10">
        <f>'charges sociales'!I27/rénumération!H28*100</f>
        <v>20.610794981864164</v>
      </c>
      <c r="I28" s="10">
        <f>'charges sociales'!J27/rénumération!I28*100</f>
        <v>20.151108460085499</v>
      </c>
      <c r="J28" s="10">
        <f>'charges sociales'!K27/rénumération!J28*100</f>
        <v>19.135839156386115</v>
      </c>
      <c r="K28" s="10">
        <f>'charges sociales'!L27/rénumération!K28*100</f>
        <v>19.043262653898772</v>
      </c>
      <c r="L28" s="10">
        <f>'charges sociales'!M27/rénumération!L28*100</f>
        <v>19.908517782498457</v>
      </c>
      <c r="M28" s="10">
        <f>'charges sociales'!N27/rénumération!M28*100</f>
        <v>20.340255817640237</v>
      </c>
      <c r="N28" s="10">
        <f>'charges sociales'!O27/rénumération!N28*100</f>
        <v>19.635402514635771</v>
      </c>
      <c r="O28" s="10">
        <f>'charges sociales'!P27/rénumération!O28*100</f>
        <v>20.310828358391792</v>
      </c>
      <c r="P28" s="10">
        <f>'charges sociales'!Q27/rénumération!P28*100</f>
        <v>19.629859204817144</v>
      </c>
      <c r="Q28" s="10">
        <f>'charges sociales'!R27/rénumération!Q28*100</f>
        <v>20.397231208042019</v>
      </c>
      <c r="R28" s="10">
        <f>'charges sociales'!S27/rénumération!R28*100</f>
        <v>20.6391747141991</v>
      </c>
      <c r="S28" s="10">
        <f>'charges sociales'!T27/rénumération!S28*100</f>
        <v>20.794964127656062</v>
      </c>
      <c r="T28" s="10">
        <f>'charges sociales'!U27/rénumération!T28*100</f>
        <v>20.951097491184996</v>
      </c>
      <c r="U28" s="10">
        <f>'charges sociales'!V27/rénumération!U28*100</f>
        <v>20.604282570973684</v>
      </c>
      <c r="V28" s="10">
        <f>'charges sociales'!W27/rénumération!V28*100</f>
        <v>20.67966506765702</v>
      </c>
      <c r="W28" s="10">
        <f>'charges sociales'!X27/rénumération!W28*100</f>
        <v>20.464469035397642</v>
      </c>
      <c r="X28" s="10">
        <f>'charges sociales'!Y27/rénumération!X28*100</f>
        <v>20.423973519261921</v>
      </c>
      <c r="Y28" s="10">
        <f>'charges sociales'!Z27/rénumération!Y28*100</f>
        <v>21.243387781200955</v>
      </c>
      <c r="Z28" s="10">
        <f>'charges sociales'!AA27/rénumération!Z28*100</f>
        <v>21.776802621741165</v>
      </c>
      <c r="AA28" s="10">
        <f>'charges sociales'!AB27/rénumération!AA28*100</f>
        <v>21.737894168159457</v>
      </c>
      <c r="AB28" s="10">
        <f>'charges sociales'!AC27/rénumération!AB28*100</f>
        <v>22.021237641889417</v>
      </c>
      <c r="AC28" s="10">
        <f>'charges sociales'!AD27/rénumération!AC28*100</f>
        <v>21.453608183238803</v>
      </c>
      <c r="AD28" s="10" t="e">
        <f>'charges sociales'!AE27/rénumération!AD28*100</f>
        <v>#VALUE!</v>
      </c>
      <c r="AE28" s="10" t="s">
        <v>96</v>
      </c>
    </row>
    <row r="29" spans="1:31" ht="15" x14ac:dyDescent="0.25">
      <c r="A29" s="7" t="s">
        <v>54</v>
      </c>
      <c r="B29" s="10">
        <f>'charges sociales'!C28/rénumération!B29*100</f>
        <v>16.218480355198121</v>
      </c>
      <c r="C29" s="10">
        <f>'charges sociales'!D28/rénumération!C29*100</f>
        <v>15.438184449845698</v>
      </c>
      <c r="D29" s="10">
        <f>'charges sociales'!E28/rénumération!D29*100</f>
        <v>18.146459655051491</v>
      </c>
      <c r="E29" s="10">
        <f>'charges sociales'!F28/rénumération!E29*100</f>
        <v>18.769671579587143</v>
      </c>
      <c r="F29" s="10">
        <f>'charges sociales'!G28/rénumération!F29*100</f>
        <v>23.314725949139817</v>
      </c>
      <c r="G29" s="10">
        <f>'charges sociales'!H28/rénumération!G29*100</f>
        <v>20.440636474908203</v>
      </c>
      <c r="H29" s="10">
        <f>'charges sociales'!I28/rénumération!H29*100</f>
        <v>16.467275270558787</v>
      </c>
      <c r="I29" s="10">
        <f>'charges sociales'!J28/rénumération!I29*100</f>
        <v>16.08579578700995</v>
      </c>
      <c r="J29" s="10">
        <f>'charges sociales'!K28/rénumération!J29*100</f>
        <v>16.373210763467906</v>
      </c>
      <c r="K29" s="10">
        <f>'charges sociales'!L28/rénumération!K29*100</f>
        <v>15.422773755438184</v>
      </c>
      <c r="L29" s="10">
        <f>'charges sociales'!M28/rénumération!L29*100</f>
        <v>15.830138125375342</v>
      </c>
      <c r="M29" s="10">
        <f>'charges sociales'!N28/rénumération!M29*100</f>
        <v>16.353468234162179</v>
      </c>
      <c r="N29" s="10">
        <f>'charges sociales'!O28/rénumération!N29*100</f>
        <v>17.275615895679444</v>
      </c>
      <c r="O29" s="10">
        <f>'charges sociales'!P28/rénumération!O29*100</f>
        <v>15.114051186898736</v>
      </c>
      <c r="P29" s="10">
        <f>'charges sociales'!Q28/rénumération!P29*100</f>
        <v>13.973180171075015</v>
      </c>
      <c r="Q29" s="10">
        <f>'charges sociales'!R28/rénumération!Q29*100</f>
        <v>17.819001238839764</v>
      </c>
      <c r="R29" s="10">
        <f>'charges sociales'!S28/rénumération!R29*100</f>
        <v>15.342262863030459</v>
      </c>
      <c r="S29" s="10">
        <f>'charges sociales'!T28/rénumération!S29*100</f>
        <v>14.68218729605101</v>
      </c>
      <c r="T29" s="10">
        <f>'charges sociales'!U28/rénumération!T29*100</f>
        <v>16.443719751573436</v>
      </c>
      <c r="U29" s="10">
        <f>'charges sociales'!V28/rénumération!U29*100</f>
        <v>15.946419087708257</v>
      </c>
      <c r="V29" s="10">
        <f>'charges sociales'!W28/rénumération!V29*100</f>
        <v>14.586287545349071</v>
      </c>
      <c r="W29" s="10">
        <f>'charges sociales'!X28/rénumération!W29*100</f>
        <v>13.905411286812708</v>
      </c>
      <c r="X29" s="10">
        <f>'charges sociales'!Y28/rénumération!X29*100</f>
        <v>14.352370937301959</v>
      </c>
      <c r="Y29" s="10">
        <f>'charges sociales'!Z28/rénumération!Y29*100</f>
        <v>3.1142746491099209</v>
      </c>
      <c r="Z29" s="10">
        <f>'charges sociales'!AA28/rénumération!Z29*100</f>
        <v>2.5482110979810422</v>
      </c>
      <c r="AA29" s="10">
        <f>'charges sociales'!AB28/rénumération!AA29*100</f>
        <v>2.6555966949620107</v>
      </c>
      <c r="AB29" s="10">
        <f>'charges sociales'!AC28/rénumération!AB29*100</f>
        <v>2.7652352433671514</v>
      </c>
      <c r="AC29" s="10">
        <f>'charges sociales'!AD28/rénumération!AC29*100</f>
        <v>3.0501653803748621</v>
      </c>
      <c r="AD29" s="10" t="e">
        <f>'charges sociales'!AE28/rénumération!AD29*100</f>
        <v>#VALUE!</v>
      </c>
      <c r="AE29" s="9" t="s">
        <v>96</v>
      </c>
    </row>
    <row r="30" spans="1:31" ht="15" x14ac:dyDescent="0.25">
      <c r="A30" s="7" t="s">
        <v>55</v>
      </c>
      <c r="B30" s="10">
        <f>'charges sociales'!C29/rénumération!B30*100</f>
        <v>17.64444773248502</v>
      </c>
      <c r="C30" s="10">
        <f>'charges sociales'!D29/rénumération!C30*100</f>
        <v>15.087946394578545</v>
      </c>
      <c r="D30" s="10">
        <f>'charges sociales'!E29/rénumération!D30*100</f>
        <v>13.765703042227939</v>
      </c>
      <c r="E30" s="10">
        <f>'charges sociales'!F29/rénumération!E30*100</f>
        <v>13.798776780285419</v>
      </c>
      <c r="F30" s="10">
        <f>'charges sociales'!G29/rénumération!F30*100</f>
        <v>13.89015138272209</v>
      </c>
      <c r="G30" s="10">
        <f>'charges sociales'!H29/rénumération!G30*100</f>
        <v>13.800147344451144</v>
      </c>
      <c r="H30" s="10">
        <f>'charges sociales'!I29/rénumération!H30*100</f>
        <v>13.791466193973159</v>
      </c>
      <c r="I30" s="10">
        <f>'charges sociales'!J29/rénumération!I30*100</f>
        <v>14.301068848151907</v>
      </c>
      <c r="J30" s="10">
        <f>'charges sociales'!K29/rénumération!J30*100</f>
        <v>14.708118858212446</v>
      </c>
      <c r="K30" s="10">
        <f>'charges sociales'!L29/rénumération!K30*100</f>
        <v>14.976181853636797</v>
      </c>
      <c r="L30" s="10">
        <f>'charges sociales'!M29/rénumération!L30*100</f>
        <v>14.862046839910171</v>
      </c>
      <c r="M30" s="10">
        <f>'charges sociales'!N29/rénumération!M30*100</f>
        <v>15.311947978802387</v>
      </c>
      <c r="N30" s="10">
        <f>'charges sociales'!O29/rénumération!N30*100</f>
        <v>15.190800037782184</v>
      </c>
      <c r="O30" s="10">
        <f>'charges sociales'!P29/rénumération!O30*100</f>
        <v>15.197286602600341</v>
      </c>
      <c r="P30" s="10">
        <f>'charges sociales'!Q29/rénumération!P30*100</f>
        <v>15.430622009569378</v>
      </c>
      <c r="Q30" s="10">
        <f>'charges sociales'!R29/rénumération!Q30*100</f>
        <v>15.452430513040284</v>
      </c>
      <c r="R30" s="10">
        <f>'charges sociales'!S29/rénumération!R30*100</f>
        <v>15.462289433384383</v>
      </c>
      <c r="S30" s="10">
        <f>'charges sociales'!T29/rénumération!S30*100</f>
        <v>15.462424314377301</v>
      </c>
      <c r="T30" s="10">
        <f>'charges sociales'!U29/rénumération!T30*100</f>
        <v>15.451215451215452</v>
      </c>
      <c r="U30" s="10">
        <f>'charges sociales'!V29/rénumération!U30*100</f>
        <v>15.293848092565012</v>
      </c>
      <c r="V30" s="10">
        <f>'charges sociales'!W29/rénumération!V30*100</f>
        <v>15.193454992103881</v>
      </c>
      <c r="W30" s="10">
        <f>'charges sociales'!X29/rénumération!W30*100</f>
        <v>14.995244199991731</v>
      </c>
      <c r="X30" s="10">
        <f>'charges sociales'!Y29/rénumération!X30*100</f>
        <v>15.030106530801296</v>
      </c>
      <c r="Y30" s="10">
        <f>'charges sociales'!Z29/rénumération!Y30*100</f>
        <v>15.129229949373835</v>
      </c>
      <c r="Z30" s="10">
        <f>'charges sociales'!AA29/rénumération!Z30*100</f>
        <v>14.994034203897655</v>
      </c>
      <c r="AA30" s="10">
        <f>'charges sociales'!AB29/rénumération!AA30*100</f>
        <v>15.126732115954505</v>
      </c>
      <c r="AB30" s="10">
        <f>'charges sociales'!AC29/rénumération!AB30*100</f>
        <v>15.237128090092</v>
      </c>
      <c r="AC30" s="10">
        <f>'charges sociales'!AD29/rénumération!AC30*100</f>
        <v>15.159600204597922</v>
      </c>
      <c r="AD30" s="10" t="e">
        <f>'charges sociales'!AE29/rénumération!AD30*100</f>
        <v>#VALUE!</v>
      </c>
      <c r="AE30" s="10" t="s">
        <v>96</v>
      </c>
    </row>
    <row r="31" spans="1:31" ht="15" x14ac:dyDescent="0.25">
      <c r="A31" s="7" t="s">
        <v>56</v>
      </c>
      <c r="B31" s="10">
        <f>'charges sociales'!C30/rénumération!B31*100</f>
        <v>24.0452165027462</v>
      </c>
      <c r="C31" s="10">
        <f>'charges sociales'!D30/rénumération!C31*100</f>
        <v>24.632394208104163</v>
      </c>
      <c r="D31" s="10">
        <f>'charges sociales'!E30/rénumération!D31*100</f>
        <v>24.217139491508782</v>
      </c>
      <c r="E31" s="10">
        <f>'charges sociales'!F30/rénumération!E31*100</f>
        <v>23.203797963978072</v>
      </c>
      <c r="F31" s="10">
        <f>'charges sociales'!G30/rénumération!F31*100</f>
        <v>22.687543568019734</v>
      </c>
      <c r="G31" s="10">
        <f>'charges sociales'!H30/rénumération!G31*100</f>
        <v>24.354616444648602</v>
      </c>
      <c r="H31" s="10">
        <f>'charges sociales'!I30/rénumération!H31*100</f>
        <v>23.85364388967529</v>
      </c>
      <c r="I31" s="10">
        <f>'charges sociales'!J30/rénumération!I31*100</f>
        <v>24.096822264287727</v>
      </c>
      <c r="J31" s="10">
        <f>'charges sociales'!K30/rénumération!J31*100</f>
        <v>23.990298428767268</v>
      </c>
      <c r="K31" s="10">
        <f>'charges sociales'!L30/rénumération!K31*100</f>
        <v>22.759092241070555</v>
      </c>
      <c r="L31" s="10">
        <f>'charges sociales'!M30/rénumération!L31*100</f>
        <v>22.223869093496177</v>
      </c>
      <c r="M31" s="10">
        <f>'charges sociales'!N30/rénumération!M31*100</f>
        <v>21.4769612659668</v>
      </c>
      <c r="N31" s="10">
        <f>'charges sociales'!O30/rénumération!N31*100</f>
        <v>21.025014991861564</v>
      </c>
      <c r="O31" s="10">
        <f>'charges sociales'!P30/rénumération!O31*100</f>
        <v>23.028302053355461</v>
      </c>
      <c r="P31" s="10">
        <f>'charges sociales'!Q30/rénumération!P31*100</f>
        <v>22.032943553086515</v>
      </c>
      <c r="Q31" s="10">
        <f>'charges sociales'!R30/rénumération!Q31*100</f>
        <v>22.752089765795617</v>
      </c>
      <c r="R31" s="10">
        <f>'charges sociales'!S30/rénumération!R31*100</f>
        <v>22.139216644557706</v>
      </c>
      <c r="S31" s="10">
        <f>'charges sociales'!T30/rénumération!S31*100</f>
        <v>22.470230681082157</v>
      </c>
      <c r="T31" s="10">
        <f>'charges sociales'!U30/rénumération!T31*100</f>
        <v>22.607661349453341</v>
      </c>
      <c r="U31" s="10">
        <f>'charges sociales'!V30/rénumération!U31*100</f>
        <v>23.016201468401771</v>
      </c>
      <c r="V31" s="10">
        <f>'charges sociales'!W30/rénumération!V31*100</f>
        <v>23.293081403608465</v>
      </c>
      <c r="W31" s="10">
        <f>'charges sociales'!X30/rénumération!W31*100</f>
        <v>22.706394536086592</v>
      </c>
      <c r="X31" s="10">
        <f>'charges sociales'!Y30/rénumération!X31*100</f>
        <v>23.299479693769424</v>
      </c>
      <c r="Y31" s="10">
        <f>'charges sociales'!Z30/rénumération!Y31*100</f>
        <v>23.903398042607137</v>
      </c>
      <c r="Z31" s="10">
        <f>'charges sociales'!AA30/rénumération!Z31*100</f>
        <v>23.9461874218734</v>
      </c>
      <c r="AA31" s="10">
        <f>'charges sociales'!AB30/rénumération!AA31*100</f>
        <v>24.06729289391286</v>
      </c>
      <c r="AB31" s="10">
        <f>'charges sociales'!AC30/rénumération!AB31*100</f>
        <v>23.84851688575931</v>
      </c>
      <c r="AC31" s="10">
        <f>'charges sociales'!AD30/rénumération!AC31*100</f>
        <v>23.379877936008882</v>
      </c>
      <c r="AD31" s="10" t="e">
        <f>'charges sociales'!AE30/rénumération!AD31*100</f>
        <v>#VALUE!</v>
      </c>
      <c r="AE31" s="9" t="s">
        <v>96</v>
      </c>
    </row>
    <row r="32" spans="1:31" ht="15" x14ac:dyDescent="0.25">
      <c r="A32" s="7" t="s">
        <v>57</v>
      </c>
      <c r="B32" s="10">
        <f>'charges sociales'!C31/rénumération!B32*100</f>
        <v>22.48336088854975</v>
      </c>
      <c r="C32" s="10">
        <f>'charges sociales'!D31/rénumération!C32*100</f>
        <v>21.72484115079298</v>
      </c>
      <c r="D32" s="10">
        <f>'charges sociales'!E31/rénumération!D32*100</f>
        <v>21.627888253763789</v>
      </c>
      <c r="E32" s="10">
        <f>'charges sociales'!F31/rénumération!E32*100</f>
        <v>21.921894977681077</v>
      </c>
      <c r="F32" s="10">
        <f>'charges sociales'!G31/rénumération!F32*100</f>
        <v>21.190869086908691</v>
      </c>
      <c r="G32" s="10">
        <f>'charges sociales'!H31/rénumération!G32*100</f>
        <v>19.584872023430535</v>
      </c>
      <c r="H32" s="10">
        <f>'charges sociales'!I31/rénumération!H32*100</f>
        <v>20.801176038221243</v>
      </c>
      <c r="I32" s="10">
        <f>'charges sociales'!J31/rénumération!I32*100</f>
        <v>20.283513097072419</v>
      </c>
      <c r="J32" s="10">
        <f>'charges sociales'!K31/rénumération!J32*100</f>
        <v>19.702508508760872</v>
      </c>
      <c r="K32" s="10">
        <f>'charges sociales'!L31/rénumération!K32*100</f>
        <v>19.311663479923517</v>
      </c>
      <c r="L32" s="10">
        <f>'charges sociales'!M31/rénumération!L32*100</f>
        <v>19.040801717967074</v>
      </c>
      <c r="M32" s="10">
        <f>'charges sociales'!N31/rénumération!M32*100</f>
        <v>19.741228317984067</v>
      </c>
      <c r="N32" s="10">
        <f>'charges sociales'!O31/rénumération!N32*100</f>
        <v>18.960310612597066</v>
      </c>
      <c r="O32" s="10">
        <f>'charges sociales'!P31/rénumération!O32*100</f>
        <v>19.025657336726042</v>
      </c>
      <c r="P32" s="10">
        <f>'charges sociales'!Q31/rénumération!P32*100</f>
        <v>18.447515436636284</v>
      </c>
      <c r="Q32" s="10">
        <f>'charges sociales'!R31/rénumération!Q32*100</f>
        <v>17.501362562829286</v>
      </c>
      <c r="R32" s="10">
        <f>'charges sociales'!S31/rénumération!R32*100</f>
        <v>17.916181606519206</v>
      </c>
      <c r="S32" s="10">
        <f>'charges sociales'!T31/rénumération!S32*100</f>
        <v>17.937142857142856</v>
      </c>
      <c r="T32" s="10">
        <f>'charges sociales'!U31/rénumération!T32*100</f>
        <v>17.736316939245437</v>
      </c>
      <c r="U32" s="10">
        <f>'charges sociales'!V31/rénumération!U32*100</f>
        <v>17.439636624432225</v>
      </c>
      <c r="V32" s="10">
        <f>'charges sociales'!W31/rénumération!V32*100</f>
        <v>17.68639053254438</v>
      </c>
      <c r="W32" s="10">
        <f>'charges sociales'!X31/rénumération!W32*100</f>
        <v>18.166283660361792</v>
      </c>
      <c r="X32" s="10">
        <f>'charges sociales'!Y31/rénumération!X32*100</f>
        <v>16.870546318289787</v>
      </c>
      <c r="Y32" s="10">
        <f>'charges sociales'!Z31/rénumération!Y32*100</f>
        <v>16.215436125382439</v>
      </c>
      <c r="Z32" s="10">
        <f>'charges sociales'!AA31/rénumération!Z32*100</f>
        <v>15.928048572887704</v>
      </c>
      <c r="AA32" s="10">
        <f>'charges sociales'!AB31/rénumération!AA32*100</f>
        <v>14.543339150668993</v>
      </c>
      <c r="AB32" s="10">
        <f>'charges sociales'!AC31/rénumération!AB32*100</f>
        <v>15.957042902858381</v>
      </c>
      <c r="AC32" s="10">
        <f>'charges sociales'!AD31/rénumération!AC32*100</f>
        <v>16.339969372128639</v>
      </c>
      <c r="AD32" s="10" t="e">
        <f>'charges sociales'!AE31/rénumération!AD32*100</f>
        <v>#VALUE!</v>
      </c>
      <c r="AE32" s="10" t="s">
        <v>96</v>
      </c>
    </row>
    <row r="33" spans="1:31" ht="15" x14ac:dyDescent="0.25">
      <c r="A33" s="7" t="s">
        <v>58</v>
      </c>
      <c r="B33" s="10">
        <f>'charges sociales'!C32/rénumération!B33*100</f>
        <v>16.7170538814586</v>
      </c>
      <c r="C33" s="10">
        <f>'charges sociales'!D32/rénumération!C33*100</f>
        <v>16.547381814439547</v>
      </c>
      <c r="D33" s="10">
        <f>'charges sociales'!E32/rénumération!D33*100</f>
        <v>16.876911056009465</v>
      </c>
      <c r="E33" s="10">
        <f>'charges sociales'!F32/rénumération!E33*100</f>
        <v>12.021660983430827</v>
      </c>
      <c r="F33" s="10">
        <f>'charges sociales'!G32/rénumération!F33*100</f>
        <v>11.933943493832073</v>
      </c>
      <c r="G33" s="10">
        <f>'charges sociales'!H32/rénumération!G33*100</f>
        <v>13.593735272864368</v>
      </c>
      <c r="H33" s="10">
        <f>'charges sociales'!I32/rénumération!H33*100</f>
        <v>14.424821973550356</v>
      </c>
      <c r="I33" s="10">
        <f>'charges sociales'!J32/rénumération!I33*100</f>
        <v>14.81684784986655</v>
      </c>
      <c r="J33" s="10">
        <f>'charges sociales'!K32/rénumération!J33*100</f>
        <v>15.395151184087915</v>
      </c>
      <c r="K33" s="10">
        <f>'charges sociales'!L32/rénumération!K33*100</f>
        <v>16.114485187847009</v>
      </c>
      <c r="L33" s="10">
        <f>'charges sociales'!M32/rénumération!L33*100</f>
        <v>15.801048286393755</v>
      </c>
      <c r="M33" s="10">
        <f>'charges sociales'!N32/rénumération!M33*100</f>
        <v>14.642764233324401</v>
      </c>
      <c r="N33" s="10">
        <f>'charges sociales'!O32/rénumération!N33*100</f>
        <v>16.029964717559352</v>
      </c>
      <c r="O33" s="10">
        <f>'charges sociales'!P32/rénumération!O33*100</f>
        <v>15.624251399202944</v>
      </c>
      <c r="P33" s="10">
        <f>'charges sociales'!Q32/rénumération!P33*100</f>
        <v>15.926821538501612</v>
      </c>
      <c r="Q33" s="10">
        <f>'charges sociales'!R32/rénumération!Q33*100</f>
        <v>15.674908732733483</v>
      </c>
      <c r="R33" s="10">
        <f>'charges sociales'!S32/rénumération!R33*100</f>
        <v>16.01699326177782</v>
      </c>
      <c r="S33" s="10">
        <f>'charges sociales'!T32/rénumération!S33*100</f>
        <v>16.020734213799788</v>
      </c>
      <c r="T33" s="10">
        <f>'charges sociales'!U32/rénumération!T33*100</f>
        <v>16.256250083781286</v>
      </c>
      <c r="U33" s="10">
        <f>'charges sociales'!V32/rénumération!U33*100</f>
        <v>16.372097542693147</v>
      </c>
      <c r="V33" s="10">
        <f>'charges sociales'!W32/rénumération!V33*100</f>
        <v>16.376987168393207</v>
      </c>
      <c r="W33" s="10">
        <f>'charges sociales'!X32/rénumération!W33*100</f>
        <v>16.264699601242135</v>
      </c>
      <c r="X33" s="10">
        <f>'charges sociales'!Y32/rénumération!X33*100</f>
        <v>16.070147387409548</v>
      </c>
      <c r="Y33" s="10">
        <f>'charges sociales'!Z32/rénumération!Y33*100</f>
        <v>16.843623334762821</v>
      </c>
      <c r="Z33" s="10">
        <f>'charges sociales'!AA32/rénumération!Z33*100</f>
        <v>16.554261617515635</v>
      </c>
      <c r="AA33" s="10">
        <f>'charges sociales'!AB32/rénumération!AA33*100</f>
        <v>16.940219584487149</v>
      </c>
      <c r="AB33" s="10">
        <f>'charges sociales'!AC32/rénumération!AB33*100</f>
        <v>16.975117720576169</v>
      </c>
      <c r="AC33" s="10">
        <f>'charges sociales'!AD32/rénumération!AC33*100</f>
        <v>16.352522296588219</v>
      </c>
      <c r="AD33" s="10" t="e">
        <f>'charges sociales'!AE32/rénumération!AD33*100</f>
        <v>#VALUE!</v>
      </c>
      <c r="AE33" s="9" t="s">
        <v>96</v>
      </c>
    </row>
    <row r="34" spans="1:31" ht="15" x14ac:dyDescent="0.25">
      <c r="A34" s="7" t="s">
        <v>60</v>
      </c>
      <c r="B34" s="10">
        <f>'charges sociales'!C33/rénumération!B34*100</f>
        <v>10.984788939817649</v>
      </c>
      <c r="C34" s="10">
        <f>'charges sociales'!D33/rénumération!C34*100</f>
        <v>11.353480680762958</v>
      </c>
      <c r="D34" s="10">
        <f>'charges sociales'!E33/rénumération!D34*100</f>
        <v>11.233633236849695</v>
      </c>
      <c r="E34" s="10">
        <f>'charges sociales'!F33/rénumération!E34*100</f>
        <v>11.507870766082034</v>
      </c>
      <c r="F34" s="10">
        <f>'charges sociales'!G33/rénumération!F34*100</f>
        <v>11.934921027437666</v>
      </c>
      <c r="G34" s="10">
        <f>'charges sociales'!H33/rénumération!G34*100</f>
        <v>12.001196433535883</v>
      </c>
      <c r="H34" s="10">
        <f>'charges sociales'!I33/rénumération!H34*100</f>
        <v>11.996484825274765</v>
      </c>
      <c r="I34" s="10">
        <f>'charges sociales'!J33/rénumération!I34*100</f>
        <v>12.136476467057125</v>
      </c>
      <c r="J34" s="10">
        <f>'charges sociales'!K33/rénumération!J34*100</f>
        <v>13.037252864574963</v>
      </c>
      <c r="K34" s="10">
        <f>'charges sociales'!L33/rénumération!K34*100</f>
        <v>13.806568880665735</v>
      </c>
      <c r="L34" s="10">
        <f>'charges sociales'!M33/rénumération!L34*100</f>
        <v>14.465935197683169</v>
      </c>
      <c r="M34" s="10">
        <f>'charges sociales'!N33/rénumération!M34*100</f>
        <v>15.03793741349112</v>
      </c>
      <c r="N34" s="10">
        <f>'charges sociales'!O33/rénumération!N34*100</f>
        <v>15.071909796789321</v>
      </c>
      <c r="O34" s="10">
        <f>'charges sociales'!P33/rénumération!O34*100</f>
        <v>13.984395867886674</v>
      </c>
      <c r="P34" s="10">
        <f>'charges sociales'!Q33/rénumération!P34*100</f>
        <v>14.190384469637451</v>
      </c>
      <c r="Q34" s="10">
        <f>'charges sociales'!R33/rénumération!Q34*100</f>
        <v>14.566817130068657</v>
      </c>
      <c r="R34" s="10">
        <f>'charges sociales'!S33/rénumération!R34*100</f>
        <v>13.929148183732293</v>
      </c>
      <c r="S34" s="10">
        <f>'charges sociales'!T33/rénumération!S34*100</f>
        <v>14.847905336759695</v>
      </c>
      <c r="T34" s="10">
        <f>'charges sociales'!U33/rénumération!T34*100</f>
        <v>14.286078131885857</v>
      </c>
      <c r="U34" s="10">
        <f>'charges sociales'!V33/rénumération!U34*100</f>
        <v>13.556929201346051</v>
      </c>
      <c r="V34" s="10">
        <f>'charges sociales'!W33/rénumération!V34*100</f>
        <v>13.161474816328827</v>
      </c>
      <c r="W34" s="10">
        <f>'charges sociales'!X33/rénumération!W34*100</f>
        <v>13.18774195283142</v>
      </c>
      <c r="X34" s="10">
        <f>'charges sociales'!Y33/rénumération!X34*100</f>
        <v>13.628146084822088</v>
      </c>
      <c r="Y34" s="10">
        <f>'charges sociales'!Z33/rénumération!Y34*100</f>
        <v>13.738435906054983</v>
      </c>
      <c r="Z34" s="10">
        <f>'charges sociales'!AA33/rénumération!Z34*100</f>
        <v>14.467788046929378</v>
      </c>
      <c r="AA34" s="10" t="e">
        <f>'charges sociales'!AB33/rénumération!AA34*100</f>
        <v>#VALUE!</v>
      </c>
      <c r="AB34" s="10" t="e">
        <f>'charges sociales'!AC33/rénumération!AB34*100</f>
        <v>#VALUE!</v>
      </c>
      <c r="AC34" s="10" t="e">
        <f>'charges sociales'!AD33/rénumération!AC34*100</f>
        <v>#VALUE!</v>
      </c>
      <c r="AD34" s="10" t="e">
        <f>'charges sociales'!AE33/rénumération!AD34*100</f>
        <v>#VALUE!</v>
      </c>
      <c r="AE34" s="10" t="s">
        <v>96</v>
      </c>
    </row>
    <row r="36" spans="1:31" ht="15" x14ac:dyDescent="0.25">
      <c r="A36" s="1" t="s">
        <v>98</v>
      </c>
    </row>
    <row r="37" spans="1:31" ht="15" x14ac:dyDescent="0.25">
      <c r="A37" s="1" t="s">
        <v>97</v>
      </c>
      <c r="B37" s="3" t="s">
        <v>99</v>
      </c>
    </row>
    <row r="38" spans="1:31" ht="15" x14ac:dyDescent="0.25">
      <c r="A38" s="1" t="s">
        <v>107</v>
      </c>
    </row>
    <row r="39" spans="1:31" ht="15" x14ac:dyDescent="0.25">
      <c r="A39" s="1" t="s">
        <v>105</v>
      </c>
      <c r="B39" s="3" t="s">
        <v>108</v>
      </c>
    </row>
    <row r="40" spans="1:31" ht="15" x14ac:dyDescent="0.25">
      <c r="A40" s="1" t="s">
        <v>109</v>
      </c>
      <c r="B40" s="3" t="s">
        <v>110</v>
      </c>
    </row>
    <row r="41" spans="1:31" ht="15" x14ac:dyDescent="0.25">
      <c r="A41" s="1" t="s">
        <v>106</v>
      </c>
      <c r="B41" s="3" t="s">
        <v>111</v>
      </c>
    </row>
    <row r="42" spans="1:31" ht="15" x14ac:dyDescent="0.25">
      <c r="A42" s="1" t="s">
        <v>104</v>
      </c>
      <c r="B42" s="3" t="s">
        <v>112</v>
      </c>
    </row>
  </sheetData>
  <mergeCells count="1">
    <mergeCell ref="AD10:A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showGridLines="0" workbookViewId="0"/>
  </sheetViews>
  <sheetFormatPr baseColWidth="10" defaultColWidth="8.85546875" defaultRowHeight="15" x14ac:dyDescent="0.25"/>
  <cols>
    <col min="2" max="5" width="79.7109375" customWidth="1"/>
  </cols>
  <sheetData>
    <row r="1" spans="1:3" x14ac:dyDescent="0.25">
      <c r="A1" s="1" t="s">
        <v>32</v>
      </c>
    </row>
    <row r="2" spans="1:3" x14ac:dyDescent="0.25">
      <c r="B2" s="18" t="s">
        <v>33</v>
      </c>
      <c r="C2" s="18" t="s">
        <v>34</v>
      </c>
    </row>
    <row r="3" spans="1:3" x14ac:dyDescent="0.25">
      <c r="B3" s="19" t="s">
        <v>35</v>
      </c>
      <c r="C3" s="19" t="s">
        <v>35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13</v>
      </c>
      <c r="C6" s="2" t="s">
        <v>28</v>
      </c>
    </row>
    <row r="7" spans="1:3" x14ac:dyDescent="0.25">
      <c r="B7" s="13" t="s">
        <v>14</v>
      </c>
      <c r="C7" s="13" t="s">
        <v>19</v>
      </c>
    </row>
    <row r="8" spans="1:3" x14ac:dyDescent="0.25">
      <c r="B8" s="2" t="s">
        <v>15</v>
      </c>
      <c r="C8" s="2" t="s">
        <v>20</v>
      </c>
    </row>
    <row r="9" spans="1:3" x14ac:dyDescent="0.25">
      <c r="B9" s="13" t="s">
        <v>15</v>
      </c>
      <c r="C9" s="13" t="s">
        <v>22</v>
      </c>
    </row>
    <row r="10" spans="1:3" x14ac:dyDescent="0.25">
      <c r="B10" s="2" t="s">
        <v>15</v>
      </c>
      <c r="C10" s="2" t="s">
        <v>24</v>
      </c>
    </row>
    <row r="11" spans="1:3" x14ac:dyDescent="0.25">
      <c r="B11" s="13" t="s">
        <v>15</v>
      </c>
      <c r="C11" s="13" t="s">
        <v>26</v>
      </c>
    </row>
    <row r="12" spans="1:3" x14ac:dyDescent="0.25">
      <c r="B12" s="2" t="s">
        <v>36</v>
      </c>
      <c r="C12" s="2" t="s">
        <v>37</v>
      </c>
    </row>
    <row r="13" spans="1:3" x14ac:dyDescent="0.25">
      <c r="B13" s="13" t="s">
        <v>36</v>
      </c>
      <c r="C13" s="13" t="s">
        <v>38</v>
      </c>
    </row>
    <row r="14" spans="1:3" x14ac:dyDescent="0.25">
      <c r="B14" s="2" t="s">
        <v>36</v>
      </c>
      <c r="C14" s="2" t="s">
        <v>39</v>
      </c>
    </row>
    <row r="15" spans="1:3" x14ac:dyDescent="0.25">
      <c r="B15" s="13" t="s">
        <v>36</v>
      </c>
      <c r="C15" s="13" t="s">
        <v>40</v>
      </c>
    </row>
    <row r="16" spans="1:3" x14ac:dyDescent="0.25">
      <c r="B16" s="2" t="s">
        <v>36</v>
      </c>
      <c r="C16" s="2" t="s">
        <v>41</v>
      </c>
    </row>
    <row r="17" spans="2:3" x14ac:dyDescent="0.25">
      <c r="B17" s="13" t="s">
        <v>36</v>
      </c>
      <c r="C17" s="13" t="s">
        <v>42</v>
      </c>
    </row>
    <row r="18" spans="2:3" x14ac:dyDescent="0.25">
      <c r="B18" s="2" t="s">
        <v>36</v>
      </c>
      <c r="C18" s="2" t="s">
        <v>43</v>
      </c>
    </row>
    <row r="19" spans="2:3" x14ac:dyDescent="0.25">
      <c r="B19" s="13" t="s">
        <v>36</v>
      </c>
      <c r="C19" s="13" t="s">
        <v>44</v>
      </c>
    </row>
    <row r="20" spans="2:3" x14ac:dyDescent="0.25">
      <c r="B20" s="2" t="s">
        <v>36</v>
      </c>
      <c r="C20" s="2" t="s">
        <v>45</v>
      </c>
    </row>
    <row r="21" spans="2:3" x14ac:dyDescent="0.25">
      <c r="B21" s="13" t="s">
        <v>36</v>
      </c>
      <c r="C21" s="13" t="s">
        <v>46</v>
      </c>
    </row>
    <row r="22" spans="2:3" x14ac:dyDescent="0.25">
      <c r="B22" s="2" t="s">
        <v>36</v>
      </c>
      <c r="C22" s="2" t="s">
        <v>47</v>
      </c>
    </row>
    <row r="23" spans="2:3" x14ac:dyDescent="0.25">
      <c r="B23" s="13" t="s">
        <v>36</v>
      </c>
      <c r="C23" s="13" t="s">
        <v>48</v>
      </c>
    </row>
    <row r="24" spans="2:3" x14ac:dyDescent="0.25">
      <c r="B24" s="2" t="s">
        <v>36</v>
      </c>
      <c r="C24" s="2" t="s">
        <v>49</v>
      </c>
    </row>
    <row r="25" spans="2:3" x14ac:dyDescent="0.25">
      <c r="B25" s="13" t="s">
        <v>36</v>
      </c>
      <c r="C25" s="13" t="s">
        <v>50</v>
      </c>
    </row>
    <row r="26" spans="2:3" x14ac:dyDescent="0.25">
      <c r="B26" s="2" t="s">
        <v>36</v>
      </c>
      <c r="C26" s="2" t="s">
        <v>51</v>
      </c>
    </row>
    <row r="27" spans="2:3" x14ac:dyDescent="0.25">
      <c r="B27" s="13" t="s">
        <v>36</v>
      </c>
      <c r="C27" s="13" t="s">
        <v>52</v>
      </c>
    </row>
    <row r="28" spans="2:3" x14ac:dyDescent="0.25">
      <c r="B28" s="2" t="s">
        <v>36</v>
      </c>
      <c r="C28" s="2" t="s">
        <v>53</v>
      </c>
    </row>
    <row r="29" spans="2:3" x14ac:dyDescent="0.25">
      <c r="B29" s="13" t="s">
        <v>36</v>
      </c>
      <c r="C29" s="13" t="s">
        <v>54</v>
      </c>
    </row>
    <row r="30" spans="2:3" x14ac:dyDescent="0.25">
      <c r="B30" s="2" t="s">
        <v>36</v>
      </c>
      <c r="C30" s="2" t="s">
        <v>55</v>
      </c>
    </row>
    <row r="31" spans="2:3" x14ac:dyDescent="0.25">
      <c r="B31" s="13" t="s">
        <v>36</v>
      </c>
      <c r="C31" s="13" t="s">
        <v>56</v>
      </c>
    </row>
    <row r="32" spans="2:3" x14ac:dyDescent="0.25">
      <c r="B32" s="2" t="s">
        <v>36</v>
      </c>
      <c r="C32" s="2" t="s">
        <v>57</v>
      </c>
    </row>
    <row r="33" spans="2:3" x14ac:dyDescent="0.25">
      <c r="B33" s="13" t="s">
        <v>36</v>
      </c>
      <c r="C33" s="13" t="s">
        <v>58</v>
      </c>
    </row>
    <row r="34" spans="2:3" x14ac:dyDescent="0.25">
      <c r="B34" s="2" t="s">
        <v>36</v>
      </c>
      <c r="C34" s="2" t="s">
        <v>59</v>
      </c>
    </row>
    <row r="35" spans="2:3" x14ac:dyDescent="0.25">
      <c r="B35" s="13" t="s">
        <v>36</v>
      </c>
      <c r="C35" s="13" t="s">
        <v>60</v>
      </c>
    </row>
    <row r="36" spans="2:3" x14ac:dyDescent="0.25">
      <c r="B36" s="2" t="s">
        <v>61</v>
      </c>
      <c r="C36" s="2" t="s">
        <v>62</v>
      </c>
    </row>
    <row r="37" spans="2:3" x14ac:dyDescent="0.25">
      <c r="B37" s="13" t="s">
        <v>61</v>
      </c>
      <c r="C37" s="13" t="s">
        <v>63</v>
      </c>
    </row>
    <row r="38" spans="2:3" x14ac:dyDescent="0.25">
      <c r="B38" s="2" t="s">
        <v>61</v>
      </c>
      <c r="C38" s="2" t="s">
        <v>64</v>
      </c>
    </row>
    <row r="39" spans="2:3" x14ac:dyDescent="0.25">
      <c r="B39" s="13" t="s">
        <v>61</v>
      </c>
      <c r="C39" s="13" t="s">
        <v>65</v>
      </c>
    </row>
    <row r="40" spans="2:3" x14ac:dyDescent="0.25">
      <c r="B40" s="2" t="s">
        <v>61</v>
      </c>
      <c r="C40" s="2" t="s">
        <v>66</v>
      </c>
    </row>
    <row r="41" spans="2:3" x14ac:dyDescent="0.25">
      <c r="B41" s="13" t="s">
        <v>61</v>
      </c>
      <c r="C41" s="13" t="s">
        <v>67</v>
      </c>
    </row>
    <row r="42" spans="2:3" x14ac:dyDescent="0.25">
      <c r="B42" s="2" t="s">
        <v>61</v>
      </c>
      <c r="C42" s="2" t="s">
        <v>68</v>
      </c>
    </row>
    <row r="43" spans="2:3" x14ac:dyDescent="0.25">
      <c r="B43" s="13" t="s">
        <v>61</v>
      </c>
      <c r="C43" s="13" t="s">
        <v>69</v>
      </c>
    </row>
    <row r="44" spans="2:3" x14ac:dyDescent="0.25">
      <c r="B44" s="2" t="s">
        <v>61</v>
      </c>
      <c r="C44" s="2" t="s">
        <v>70</v>
      </c>
    </row>
    <row r="45" spans="2:3" x14ac:dyDescent="0.25">
      <c r="B45" s="13" t="s">
        <v>61</v>
      </c>
      <c r="C45" s="13" t="s">
        <v>71</v>
      </c>
    </row>
    <row r="46" spans="2:3" x14ac:dyDescent="0.25">
      <c r="B46" s="2" t="s">
        <v>61</v>
      </c>
      <c r="C46" s="2" t="s">
        <v>72</v>
      </c>
    </row>
    <row r="47" spans="2:3" x14ac:dyDescent="0.25">
      <c r="B47" s="13" t="s">
        <v>61</v>
      </c>
      <c r="C47" s="13" t="s">
        <v>73</v>
      </c>
    </row>
    <row r="48" spans="2:3" x14ac:dyDescent="0.25">
      <c r="B48" s="2" t="s">
        <v>61</v>
      </c>
      <c r="C48" s="2" t="s">
        <v>74</v>
      </c>
    </row>
    <row r="49" spans="2:3" x14ac:dyDescent="0.25">
      <c r="B49" s="13" t="s">
        <v>61</v>
      </c>
      <c r="C49" s="13" t="s">
        <v>75</v>
      </c>
    </row>
    <row r="50" spans="2:3" x14ac:dyDescent="0.25">
      <c r="B50" s="2" t="s">
        <v>61</v>
      </c>
      <c r="C50" s="2" t="s">
        <v>76</v>
      </c>
    </row>
    <row r="51" spans="2:3" x14ac:dyDescent="0.25">
      <c r="B51" s="13" t="s">
        <v>61</v>
      </c>
      <c r="C51" s="13" t="s">
        <v>77</v>
      </c>
    </row>
    <row r="52" spans="2:3" x14ac:dyDescent="0.25">
      <c r="B52" s="2" t="s">
        <v>61</v>
      </c>
      <c r="C52" s="2" t="s">
        <v>78</v>
      </c>
    </row>
    <row r="53" spans="2:3" x14ac:dyDescent="0.25">
      <c r="B53" s="13" t="s">
        <v>61</v>
      </c>
      <c r="C53" s="13" t="s">
        <v>79</v>
      </c>
    </row>
    <row r="54" spans="2:3" x14ac:dyDescent="0.25">
      <c r="B54" s="2" t="s">
        <v>61</v>
      </c>
      <c r="C54" s="2" t="s">
        <v>80</v>
      </c>
    </row>
    <row r="55" spans="2:3" x14ac:dyDescent="0.25">
      <c r="B55" s="13" t="s">
        <v>61</v>
      </c>
      <c r="C55" s="13" t="s">
        <v>81</v>
      </c>
    </row>
    <row r="56" spans="2:3" x14ac:dyDescent="0.25">
      <c r="B56" s="2" t="s">
        <v>61</v>
      </c>
      <c r="C56" s="2" t="s">
        <v>82</v>
      </c>
    </row>
    <row r="57" spans="2:3" x14ac:dyDescent="0.25">
      <c r="B57" s="13" t="s">
        <v>61</v>
      </c>
      <c r="C57" s="13" t="s">
        <v>83</v>
      </c>
    </row>
    <row r="58" spans="2:3" x14ac:dyDescent="0.25">
      <c r="B58" s="2" t="s">
        <v>61</v>
      </c>
      <c r="C58" s="2" t="s">
        <v>84</v>
      </c>
    </row>
    <row r="59" spans="2:3" x14ac:dyDescent="0.25">
      <c r="B59" s="13" t="s">
        <v>61</v>
      </c>
      <c r="C59" s="13" t="s">
        <v>85</v>
      </c>
    </row>
    <row r="60" spans="2:3" x14ac:dyDescent="0.25">
      <c r="B60" s="2" t="s">
        <v>61</v>
      </c>
      <c r="C60" s="2" t="s">
        <v>86</v>
      </c>
    </row>
    <row r="61" spans="2:3" x14ac:dyDescent="0.25">
      <c r="B61" s="13" t="s">
        <v>61</v>
      </c>
      <c r="C61" s="13" t="s">
        <v>87</v>
      </c>
    </row>
    <row r="62" spans="2:3" x14ac:dyDescent="0.25">
      <c r="B62" s="2" t="s">
        <v>61</v>
      </c>
      <c r="C62" s="2" t="s">
        <v>88</v>
      </c>
    </row>
    <row r="63" spans="2:3" x14ac:dyDescent="0.25">
      <c r="B63" s="13" t="s">
        <v>61</v>
      </c>
      <c r="C63" s="13" t="s">
        <v>89</v>
      </c>
    </row>
    <row r="64" spans="2:3" x14ac:dyDescent="0.25">
      <c r="B64" s="2" t="s">
        <v>61</v>
      </c>
      <c r="C64" s="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B12" sqref="B12:AC34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2" t="s">
        <v>92</v>
      </c>
      <c r="B2" s="1" t="s">
        <v>0</v>
      </c>
    </row>
    <row r="3" spans="1:30" x14ac:dyDescent="0.25">
      <c r="A3" s="2" t="s">
        <v>93</v>
      </c>
      <c r="B3" s="2" t="s">
        <v>6</v>
      </c>
    </row>
    <row r="5" spans="1:30" x14ac:dyDescent="0.25">
      <c r="A5" s="1" t="s">
        <v>12</v>
      </c>
      <c r="C5" s="2" t="s">
        <v>17</v>
      </c>
    </row>
    <row r="6" spans="1:30" x14ac:dyDescent="0.25">
      <c r="A6" s="1" t="s">
        <v>13</v>
      </c>
      <c r="C6" s="2" t="s">
        <v>18</v>
      </c>
    </row>
    <row r="7" spans="1:30" x14ac:dyDescent="0.25">
      <c r="A7" s="1" t="s">
        <v>14</v>
      </c>
      <c r="C7" s="2" t="s">
        <v>19</v>
      </c>
    </row>
    <row r="8" spans="1:30" x14ac:dyDescent="0.25">
      <c r="A8" s="1" t="s">
        <v>15</v>
      </c>
      <c r="C8" s="2" t="s">
        <v>20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v>1230141.8999999999</v>
      </c>
      <c r="C12" s="17">
        <v>1230456.7</v>
      </c>
      <c r="D12" s="17">
        <v>1281376.8</v>
      </c>
      <c r="E12" s="17">
        <v>1321390.2</v>
      </c>
      <c r="F12" s="17">
        <v>1357083.6</v>
      </c>
      <c r="G12" s="17">
        <v>1438089.1</v>
      </c>
      <c r="H12" s="17">
        <v>1460775.9</v>
      </c>
      <c r="I12" s="17">
        <v>1460214.2</v>
      </c>
      <c r="J12" s="17">
        <v>1476431.6</v>
      </c>
      <c r="K12" s="17">
        <v>1523672.6</v>
      </c>
      <c r="L12" s="17">
        <v>1556352.7</v>
      </c>
      <c r="M12" s="17">
        <v>1648298.3</v>
      </c>
      <c r="N12" s="17">
        <v>1716992.8</v>
      </c>
      <c r="O12" s="17">
        <v>1686402.4</v>
      </c>
      <c r="P12" s="17">
        <v>1447975.4</v>
      </c>
      <c r="Q12" s="17">
        <v>1591990.4</v>
      </c>
      <c r="R12" s="21">
        <v>1667786</v>
      </c>
      <c r="S12" s="17">
        <v>1627390.1</v>
      </c>
      <c r="T12" s="21">
        <v>1615511</v>
      </c>
      <c r="U12" s="17">
        <v>1673161.7</v>
      </c>
      <c r="V12" s="17">
        <v>1744244.1</v>
      </c>
      <c r="W12" s="17">
        <v>1790085.1</v>
      </c>
      <c r="X12" s="17">
        <v>1861194.4</v>
      </c>
      <c r="Y12" s="17">
        <v>1901759.8</v>
      </c>
      <c r="Z12" s="17">
        <v>1915407.6</v>
      </c>
      <c r="AA12" s="17">
        <v>1781578.6</v>
      </c>
      <c r="AB12" s="21">
        <v>1963155</v>
      </c>
      <c r="AC12" s="17">
        <v>2031254.8</v>
      </c>
      <c r="AD12" s="10" t="s">
        <v>97</v>
      </c>
    </row>
    <row r="13" spans="1:30" x14ac:dyDescent="0.25">
      <c r="A13" s="7" t="s">
        <v>38</v>
      </c>
      <c r="B13" s="16">
        <v>1419279.3</v>
      </c>
      <c r="C13" s="16">
        <v>1421104.6</v>
      </c>
      <c r="D13" s="16">
        <v>1475673.2</v>
      </c>
      <c r="E13" s="16">
        <v>1515698.4</v>
      </c>
      <c r="F13" s="20">
        <v>1551424</v>
      </c>
      <c r="G13" s="16">
        <v>1634493.7</v>
      </c>
      <c r="H13" s="20">
        <v>1652941</v>
      </c>
      <c r="I13" s="20">
        <v>1646719</v>
      </c>
      <c r="J13" s="16">
        <v>1661703.5</v>
      </c>
      <c r="K13" s="16">
        <v>1711965.7</v>
      </c>
      <c r="L13" s="16">
        <v>1744290.2</v>
      </c>
      <c r="M13" s="16">
        <v>1839703.2</v>
      </c>
      <c r="N13" s="16">
        <v>1908209.9</v>
      </c>
      <c r="O13" s="16">
        <v>1872071.2</v>
      </c>
      <c r="P13" s="16">
        <v>1617819.8</v>
      </c>
      <c r="Q13" s="16">
        <v>1770346.9</v>
      </c>
      <c r="R13" s="16">
        <v>1850145.6</v>
      </c>
      <c r="S13" s="16">
        <v>1807548.2</v>
      </c>
      <c r="T13" s="16">
        <v>1793690.8</v>
      </c>
      <c r="U13" s="16">
        <v>1856285.4</v>
      </c>
      <c r="V13" s="16">
        <v>1925327.8</v>
      </c>
      <c r="W13" s="16">
        <v>1970619.3</v>
      </c>
      <c r="X13" s="16">
        <v>2045480.9</v>
      </c>
      <c r="Y13" s="16">
        <v>2088050.7</v>
      </c>
      <c r="Z13" s="16">
        <v>2098215.4</v>
      </c>
      <c r="AA13" s="9" t="s">
        <v>97</v>
      </c>
      <c r="AB13" s="9" t="s">
        <v>97</v>
      </c>
      <c r="AC13" s="9" t="s">
        <v>97</v>
      </c>
      <c r="AD13" s="9" t="s">
        <v>97</v>
      </c>
    </row>
    <row r="14" spans="1:30" x14ac:dyDescent="0.25">
      <c r="A14" s="7" t="s">
        <v>39</v>
      </c>
      <c r="B14" s="17">
        <v>1106704.3</v>
      </c>
      <c r="C14" s="17">
        <v>1104589.6000000001</v>
      </c>
      <c r="D14" s="17">
        <v>1148683.8999999999</v>
      </c>
      <c r="E14" s="17">
        <v>1183392.7</v>
      </c>
      <c r="F14" s="17">
        <v>1212837.1000000001</v>
      </c>
      <c r="G14" s="17">
        <v>1284901.2</v>
      </c>
      <c r="H14" s="17">
        <v>1305872.5</v>
      </c>
      <c r="I14" s="17">
        <v>1300351.6000000001</v>
      </c>
      <c r="J14" s="17">
        <v>1309672.3</v>
      </c>
      <c r="K14" s="17">
        <v>1345484.4</v>
      </c>
      <c r="L14" s="21">
        <v>1370445</v>
      </c>
      <c r="M14" s="17">
        <v>1441954.4</v>
      </c>
      <c r="N14" s="17">
        <v>1497854.6</v>
      </c>
      <c r="O14" s="17">
        <v>1459082.5</v>
      </c>
      <c r="P14" s="17">
        <v>1245015.8999999999</v>
      </c>
      <c r="Q14" s="17">
        <v>1365998.4</v>
      </c>
      <c r="R14" s="17">
        <v>1426381.1</v>
      </c>
      <c r="S14" s="17">
        <v>1393292.1</v>
      </c>
      <c r="T14" s="17">
        <v>1386137.2</v>
      </c>
      <c r="U14" s="21">
        <v>1431695</v>
      </c>
      <c r="V14" s="17">
        <v>1488843.7</v>
      </c>
      <c r="W14" s="17">
        <v>1526326.1</v>
      </c>
      <c r="X14" s="17">
        <v>1583836.7</v>
      </c>
      <c r="Y14" s="17">
        <v>1613748.3</v>
      </c>
      <c r="Z14" s="21">
        <v>1619697</v>
      </c>
      <c r="AA14" s="21">
        <v>1507147</v>
      </c>
      <c r="AB14" s="17">
        <v>1669216.7</v>
      </c>
      <c r="AC14" s="17">
        <v>1710862.8</v>
      </c>
      <c r="AD14" s="10" t="s">
        <v>97</v>
      </c>
    </row>
    <row r="15" spans="1:30" x14ac:dyDescent="0.25">
      <c r="A15" s="7" t="s">
        <v>40</v>
      </c>
      <c r="B15" s="16">
        <v>38177.300000000003</v>
      </c>
      <c r="C15" s="20">
        <v>39265</v>
      </c>
      <c r="D15" s="16">
        <v>41729.4</v>
      </c>
      <c r="E15" s="16">
        <v>42985.3</v>
      </c>
      <c r="F15" s="16">
        <v>43300.9</v>
      </c>
      <c r="G15" s="16">
        <v>45751.6</v>
      </c>
      <c r="H15" s="16">
        <v>46076.1</v>
      </c>
      <c r="I15" s="20">
        <v>46269</v>
      </c>
      <c r="J15" s="16">
        <v>46176.5</v>
      </c>
      <c r="K15" s="16">
        <v>48527.1</v>
      </c>
      <c r="L15" s="16">
        <v>49811.7</v>
      </c>
      <c r="M15" s="16">
        <v>48655.5</v>
      </c>
      <c r="N15" s="16">
        <v>51741.8</v>
      </c>
      <c r="O15" s="20">
        <v>50013</v>
      </c>
      <c r="P15" s="16">
        <v>45654.8</v>
      </c>
      <c r="Q15" s="16">
        <v>48437.8</v>
      </c>
      <c r="R15" s="16">
        <v>48500.4</v>
      </c>
      <c r="S15" s="16">
        <v>47737.599999999999</v>
      </c>
      <c r="T15" s="16">
        <v>48232.1</v>
      </c>
      <c r="U15" s="16">
        <v>49735.4</v>
      </c>
      <c r="V15" s="16">
        <v>51092.3</v>
      </c>
      <c r="W15" s="16">
        <v>50252.2</v>
      </c>
      <c r="X15" s="16">
        <v>51023.5</v>
      </c>
      <c r="Y15" s="20">
        <v>51024</v>
      </c>
      <c r="Z15" s="16">
        <v>53115.6</v>
      </c>
      <c r="AA15" s="16">
        <v>50673.3</v>
      </c>
      <c r="AB15" s="16">
        <v>52347.3</v>
      </c>
      <c r="AC15" s="16">
        <v>54761.5</v>
      </c>
      <c r="AD15" s="9" t="s">
        <v>97</v>
      </c>
    </row>
    <row r="16" spans="1:30" x14ac:dyDescent="0.25">
      <c r="A16" s="7" t="s">
        <v>41</v>
      </c>
      <c r="B16" s="17">
        <v>2428.4</v>
      </c>
      <c r="C16" s="17">
        <v>2538.1</v>
      </c>
      <c r="D16" s="17">
        <v>2765.1</v>
      </c>
      <c r="E16" s="17">
        <v>2502.1999999999998</v>
      </c>
      <c r="F16" s="17">
        <v>2394.6999999999998</v>
      </c>
      <c r="G16" s="17">
        <v>2806.5</v>
      </c>
      <c r="H16" s="17">
        <v>3002.4</v>
      </c>
      <c r="I16" s="17">
        <v>3191.8</v>
      </c>
      <c r="J16" s="17">
        <v>3583.5</v>
      </c>
      <c r="K16" s="17">
        <v>3666.6</v>
      </c>
      <c r="L16" s="17">
        <v>3898.2</v>
      </c>
      <c r="M16" s="17">
        <v>4298.6000000000004</v>
      </c>
      <c r="N16" s="17">
        <v>4940.5</v>
      </c>
      <c r="O16" s="17">
        <v>5042.6000000000004</v>
      </c>
      <c r="P16" s="21">
        <v>4622</v>
      </c>
      <c r="Q16" s="17">
        <v>4456.3</v>
      </c>
      <c r="R16" s="17">
        <v>4747.8</v>
      </c>
      <c r="S16" s="17">
        <v>5224.1000000000004</v>
      </c>
      <c r="T16" s="17">
        <v>4924.7</v>
      </c>
      <c r="U16" s="21">
        <v>5025</v>
      </c>
      <c r="V16" s="21">
        <v>5386</v>
      </c>
      <c r="W16" s="17">
        <v>5632.1</v>
      </c>
      <c r="X16" s="17">
        <v>5725.8</v>
      </c>
      <c r="Y16" s="17">
        <v>5912.3</v>
      </c>
      <c r="Z16" s="17">
        <v>5995.3</v>
      </c>
      <c r="AA16" s="17">
        <v>5249.2</v>
      </c>
      <c r="AB16" s="17">
        <v>5381.5</v>
      </c>
      <c r="AC16" s="21">
        <v>6674</v>
      </c>
      <c r="AD16" s="10" t="s">
        <v>97</v>
      </c>
    </row>
    <row r="17" spans="1:30" x14ac:dyDescent="0.25">
      <c r="A17" s="7" t="s">
        <v>42</v>
      </c>
      <c r="B17" s="16">
        <v>13677.2</v>
      </c>
      <c r="C17" s="16">
        <v>14958.6</v>
      </c>
      <c r="D17" s="16">
        <v>15427.6</v>
      </c>
      <c r="E17" s="16">
        <v>15597.2</v>
      </c>
      <c r="F17" s="16">
        <v>16500.3</v>
      </c>
      <c r="G17" s="16">
        <v>18061.599999999999</v>
      </c>
      <c r="H17" s="16">
        <v>18814.599999999999</v>
      </c>
      <c r="I17" s="16">
        <v>19552.7</v>
      </c>
      <c r="J17" s="16">
        <v>19607.099999999999</v>
      </c>
      <c r="K17" s="16">
        <v>21298.799999999999</v>
      </c>
      <c r="L17" s="16">
        <v>24375.7</v>
      </c>
      <c r="M17" s="16">
        <v>29397.599999999999</v>
      </c>
      <c r="N17" s="16">
        <v>31311.5</v>
      </c>
      <c r="O17" s="16">
        <v>33867.800000000003</v>
      </c>
      <c r="P17" s="16">
        <v>29646.6</v>
      </c>
      <c r="Q17" s="16">
        <v>33099.699999999997</v>
      </c>
      <c r="R17" s="16">
        <v>36758.699999999997</v>
      </c>
      <c r="S17" s="16">
        <v>35277.599999999999</v>
      </c>
      <c r="T17" s="16">
        <v>34834.6</v>
      </c>
      <c r="U17" s="16">
        <v>36080.1</v>
      </c>
      <c r="V17" s="16">
        <v>38816.199999999997</v>
      </c>
      <c r="W17" s="16">
        <v>40591.4</v>
      </c>
      <c r="X17" s="16">
        <v>44108.800000000003</v>
      </c>
      <c r="Y17" s="16">
        <v>44940.9</v>
      </c>
      <c r="Z17" s="16">
        <v>47045.5</v>
      </c>
      <c r="AA17" s="16">
        <v>41688.9</v>
      </c>
      <c r="AB17" s="16">
        <v>43800.3</v>
      </c>
      <c r="AC17" s="16">
        <v>47115.1</v>
      </c>
      <c r="AD17" s="9" t="s">
        <v>97</v>
      </c>
    </row>
    <row r="18" spans="1:30" x14ac:dyDescent="0.25">
      <c r="A18" s="7" t="s">
        <v>43</v>
      </c>
      <c r="B18" s="17">
        <v>25378.7</v>
      </c>
      <c r="C18" s="17">
        <v>24464.3</v>
      </c>
      <c r="D18" s="17">
        <v>26651.599999999999</v>
      </c>
      <c r="E18" s="17">
        <v>27169.3</v>
      </c>
      <c r="F18" s="17">
        <v>27530.5</v>
      </c>
      <c r="G18" s="17">
        <v>28529.200000000001</v>
      </c>
      <c r="H18" s="17">
        <v>28985.8</v>
      </c>
      <c r="I18" s="21">
        <v>28282</v>
      </c>
      <c r="J18" s="17">
        <v>27453.8</v>
      </c>
      <c r="K18" s="17">
        <v>27925.1</v>
      </c>
      <c r="L18" s="17">
        <v>27439.5</v>
      </c>
      <c r="M18" s="21">
        <v>28911</v>
      </c>
      <c r="N18" s="17">
        <v>29259.200000000001</v>
      </c>
      <c r="O18" s="17">
        <v>29077.8</v>
      </c>
      <c r="P18" s="17">
        <v>25618.3</v>
      </c>
      <c r="Q18" s="17">
        <v>26587.4</v>
      </c>
      <c r="R18" s="17">
        <v>28249.1</v>
      </c>
      <c r="S18" s="17">
        <v>29402.2</v>
      </c>
      <c r="T18" s="17">
        <v>30221.4</v>
      </c>
      <c r="U18" s="17">
        <v>30627.3</v>
      </c>
      <c r="V18" s="17">
        <v>30467.9</v>
      </c>
      <c r="W18" s="17">
        <v>32297.1</v>
      </c>
      <c r="X18" s="17">
        <v>35322.5</v>
      </c>
      <c r="Y18" s="17">
        <v>36380.199999999997</v>
      </c>
      <c r="Z18" s="17">
        <v>38260.699999999997</v>
      </c>
      <c r="AA18" s="21">
        <v>36005</v>
      </c>
      <c r="AB18" s="17">
        <v>41347.9</v>
      </c>
      <c r="AC18" s="17">
        <v>48490.2</v>
      </c>
      <c r="AD18" s="10" t="s">
        <v>97</v>
      </c>
    </row>
    <row r="19" spans="1:30" x14ac:dyDescent="0.25">
      <c r="A19" s="7" t="s">
        <v>44</v>
      </c>
      <c r="B19" s="16">
        <v>406581.6</v>
      </c>
      <c r="C19" s="16">
        <v>395696.2</v>
      </c>
      <c r="D19" s="20">
        <v>411255</v>
      </c>
      <c r="E19" s="16">
        <v>415586.4</v>
      </c>
      <c r="F19" s="16">
        <v>419974.8</v>
      </c>
      <c r="G19" s="16">
        <v>450180.6</v>
      </c>
      <c r="H19" s="16">
        <v>456449.7</v>
      </c>
      <c r="I19" s="16">
        <v>445336.3</v>
      </c>
      <c r="J19" s="16">
        <v>449895.6</v>
      </c>
      <c r="K19" s="16">
        <v>466309.4</v>
      </c>
      <c r="L19" s="16">
        <v>474231.3</v>
      </c>
      <c r="M19" s="16">
        <v>515037.6</v>
      </c>
      <c r="N19" s="16">
        <v>536808.6</v>
      </c>
      <c r="O19" s="16">
        <v>525581.19999999995</v>
      </c>
      <c r="P19" s="16">
        <v>424078.2</v>
      </c>
      <c r="Q19" s="20">
        <v>505064</v>
      </c>
      <c r="R19" s="16">
        <v>547124.19999999995</v>
      </c>
      <c r="S19" s="16">
        <v>537321.5</v>
      </c>
      <c r="T19" s="16">
        <v>536979.6</v>
      </c>
      <c r="U19" s="16">
        <v>563822.9</v>
      </c>
      <c r="V19" s="20">
        <v>569921</v>
      </c>
      <c r="W19" s="16">
        <v>592204.9</v>
      </c>
      <c r="X19" s="20">
        <v>613634</v>
      </c>
      <c r="Y19" s="16">
        <v>619162.19999999995</v>
      </c>
      <c r="Z19" s="16">
        <v>612095.19999999995</v>
      </c>
      <c r="AA19" s="16">
        <v>563765.9</v>
      </c>
      <c r="AB19" s="16">
        <v>616711.5</v>
      </c>
      <c r="AC19" s="16">
        <v>614944.80000000005</v>
      </c>
      <c r="AD19" s="16">
        <v>121.316</v>
      </c>
    </row>
    <row r="20" spans="1:30" x14ac:dyDescent="0.25">
      <c r="A20" s="7" t="s">
        <v>45</v>
      </c>
      <c r="B20" s="17">
        <v>16492.900000000001</v>
      </c>
      <c r="C20" s="21">
        <v>15773</v>
      </c>
      <c r="D20" s="21">
        <v>15887</v>
      </c>
      <c r="E20" s="21">
        <v>16516</v>
      </c>
      <c r="F20" s="17">
        <v>18126.099999999999</v>
      </c>
      <c r="G20" s="21">
        <v>18614</v>
      </c>
      <c r="H20" s="17">
        <v>20441.400000000001</v>
      </c>
      <c r="I20" s="17">
        <v>21528.1</v>
      </c>
      <c r="J20" s="17">
        <v>22005.1</v>
      </c>
      <c r="K20" s="21">
        <v>21467</v>
      </c>
      <c r="L20" s="17">
        <v>21636.3</v>
      </c>
      <c r="M20" s="17">
        <v>21589.599999999999</v>
      </c>
      <c r="N20" s="17">
        <v>22626.9</v>
      </c>
      <c r="O20" s="17">
        <v>21239.8</v>
      </c>
      <c r="P20" s="17">
        <v>20315.5</v>
      </c>
      <c r="Q20" s="17">
        <v>17601.599999999999</v>
      </c>
      <c r="R20" s="21">
        <v>15373</v>
      </c>
      <c r="S20" s="17">
        <v>14057.7</v>
      </c>
      <c r="T20" s="17">
        <v>12843.1</v>
      </c>
      <c r="U20" s="17">
        <v>13141.4</v>
      </c>
      <c r="V20" s="17">
        <v>13382.4</v>
      </c>
      <c r="W20" s="17">
        <v>12842.6</v>
      </c>
      <c r="X20" s="17">
        <v>13426.5</v>
      </c>
      <c r="Y20" s="17">
        <v>14197.5</v>
      </c>
      <c r="Z20" s="17">
        <v>14419.3</v>
      </c>
      <c r="AA20" s="17">
        <v>14923.8</v>
      </c>
      <c r="AB20" s="17">
        <v>17077.599999999999</v>
      </c>
      <c r="AC20" s="17">
        <v>17637.2</v>
      </c>
      <c r="AD20" s="10" t="s">
        <v>97</v>
      </c>
    </row>
    <row r="21" spans="1:30" x14ac:dyDescent="0.25">
      <c r="A21" s="7" t="s">
        <v>46</v>
      </c>
      <c r="B21" s="16">
        <v>100837.6</v>
      </c>
      <c r="C21" s="16">
        <v>103679.6</v>
      </c>
      <c r="D21" s="16">
        <v>110254.1</v>
      </c>
      <c r="E21" s="16">
        <v>116280.2</v>
      </c>
      <c r="F21" s="16">
        <v>122430.1</v>
      </c>
      <c r="G21" s="16">
        <v>128585.9</v>
      </c>
      <c r="H21" s="16">
        <v>132979.1</v>
      </c>
      <c r="I21" s="20">
        <v>133161</v>
      </c>
      <c r="J21" s="16">
        <v>135137.9</v>
      </c>
      <c r="K21" s="16">
        <v>135678.6</v>
      </c>
      <c r="L21" s="16">
        <v>137513.9</v>
      </c>
      <c r="M21" s="16">
        <v>140767.79999999999</v>
      </c>
      <c r="N21" s="16">
        <v>142188.29999999999</v>
      </c>
      <c r="O21" s="16">
        <v>138541.20000000001</v>
      </c>
      <c r="P21" s="16">
        <v>122691.6</v>
      </c>
      <c r="Q21" s="20">
        <v>122263</v>
      </c>
      <c r="R21" s="16">
        <v>120304.8</v>
      </c>
      <c r="S21" s="16">
        <v>113268.2</v>
      </c>
      <c r="T21" s="16">
        <v>112092.4</v>
      </c>
      <c r="U21" s="16">
        <v>114411.4</v>
      </c>
      <c r="V21" s="16">
        <v>119695.3</v>
      </c>
      <c r="W21" s="16">
        <v>122445.8</v>
      </c>
      <c r="X21" s="16">
        <v>129403.8</v>
      </c>
      <c r="Y21" s="16">
        <v>127924.3</v>
      </c>
      <c r="Z21" s="16">
        <v>128502.39999999999</v>
      </c>
      <c r="AA21" s="16">
        <v>109140.4</v>
      </c>
      <c r="AB21" s="16">
        <v>123419.1</v>
      </c>
      <c r="AC21" s="16">
        <v>128904.4</v>
      </c>
      <c r="AD21" s="16">
        <v>108.923</v>
      </c>
    </row>
    <row r="22" spans="1:30" x14ac:dyDescent="0.25">
      <c r="A22" s="7" t="s">
        <v>47</v>
      </c>
      <c r="B22" s="17">
        <v>162079.20000000001</v>
      </c>
      <c r="C22" s="17">
        <v>163953.20000000001</v>
      </c>
      <c r="D22" s="17">
        <v>170954.1</v>
      </c>
      <c r="E22" s="17">
        <v>179975.4</v>
      </c>
      <c r="F22" s="17">
        <v>186750.4</v>
      </c>
      <c r="G22" s="17">
        <v>196356.1</v>
      </c>
      <c r="H22" s="17">
        <v>198578.7</v>
      </c>
      <c r="I22" s="17">
        <v>198254.6</v>
      </c>
      <c r="J22" s="17">
        <v>202609.6</v>
      </c>
      <c r="K22" s="17">
        <v>207557.7</v>
      </c>
      <c r="L22" s="17">
        <v>211020.9</v>
      </c>
      <c r="M22" s="17">
        <v>216606.5</v>
      </c>
      <c r="N22" s="17">
        <v>220960.5</v>
      </c>
      <c r="O22" s="17">
        <v>213785.7</v>
      </c>
      <c r="P22" s="17">
        <v>201303.3</v>
      </c>
      <c r="Q22" s="21">
        <v>206056</v>
      </c>
      <c r="R22" s="17">
        <v>214383.8</v>
      </c>
      <c r="S22" s="17">
        <v>213857.4</v>
      </c>
      <c r="T22" s="17">
        <v>213611.9</v>
      </c>
      <c r="U22" s="17">
        <v>217065.2</v>
      </c>
      <c r="V22" s="17">
        <v>218513.9</v>
      </c>
      <c r="W22" s="17">
        <v>220385.9</v>
      </c>
      <c r="X22" s="17">
        <v>225320.3</v>
      </c>
      <c r="Y22" s="17">
        <v>229061.4</v>
      </c>
      <c r="Z22" s="17">
        <v>233789.6</v>
      </c>
      <c r="AA22" s="17">
        <v>210829.4</v>
      </c>
      <c r="AB22" s="17">
        <v>218586.6</v>
      </c>
      <c r="AC22" s="17">
        <v>220459.6</v>
      </c>
      <c r="AD22" s="10" t="s">
        <v>97</v>
      </c>
    </row>
    <row r="23" spans="1:30" x14ac:dyDescent="0.25">
      <c r="A23" s="7" t="s">
        <v>48</v>
      </c>
      <c r="B23" s="16">
        <v>234775.3</v>
      </c>
      <c r="C23" s="16">
        <v>233878.3</v>
      </c>
      <c r="D23" s="16">
        <v>236400.1</v>
      </c>
      <c r="E23" s="16">
        <v>239460.3</v>
      </c>
      <c r="F23" s="20">
        <v>240019</v>
      </c>
      <c r="G23" s="16">
        <v>247000.9</v>
      </c>
      <c r="H23" s="16">
        <v>246158.2</v>
      </c>
      <c r="I23" s="16">
        <v>246029.6</v>
      </c>
      <c r="J23" s="16">
        <v>241040.1</v>
      </c>
      <c r="K23" s="16">
        <v>245047.6</v>
      </c>
      <c r="L23" s="16">
        <v>246683.5</v>
      </c>
      <c r="M23" s="16">
        <v>257663.9</v>
      </c>
      <c r="N23" s="16">
        <v>265672.5</v>
      </c>
      <c r="O23" s="20">
        <v>257023</v>
      </c>
      <c r="P23" s="16">
        <v>209531.6</v>
      </c>
      <c r="Q23" s="16">
        <v>229274.2</v>
      </c>
      <c r="R23" s="16">
        <v>232969.8</v>
      </c>
      <c r="S23" s="16">
        <v>223656.3</v>
      </c>
      <c r="T23" s="16">
        <v>220664.5</v>
      </c>
      <c r="U23" s="16">
        <v>221155.3</v>
      </c>
      <c r="V23" s="16">
        <v>226773.9</v>
      </c>
      <c r="W23" s="16">
        <v>233517.1</v>
      </c>
      <c r="X23" s="16">
        <v>241632.8</v>
      </c>
      <c r="Y23" s="16">
        <v>245797.9</v>
      </c>
      <c r="Z23" s="16">
        <v>244707.1</v>
      </c>
      <c r="AA23" s="16">
        <v>211968.4</v>
      </c>
      <c r="AB23" s="16">
        <v>243960.5</v>
      </c>
      <c r="AC23" s="16">
        <v>244408.4</v>
      </c>
      <c r="AD23" s="9" t="s">
        <v>97</v>
      </c>
    </row>
    <row r="24" spans="1:30" x14ac:dyDescent="0.25">
      <c r="A24" s="7" t="s">
        <v>49</v>
      </c>
      <c r="B24" s="17">
        <v>9314.2999999999993</v>
      </c>
      <c r="C24" s="21">
        <v>9738</v>
      </c>
      <c r="D24" s="17">
        <v>11100.8</v>
      </c>
      <c r="E24" s="17">
        <v>12173.9</v>
      </c>
      <c r="F24" s="21">
        <v>12919</v>
      </c>
      <c r="G24" s="17">
        <v>13509.4</v>
      </c>
      <c r="H24" s="17">
        <v>14128.9</v>
      </c>
      <c r="I24" s="17">
        <v>15151.8</v>
      </c>
      <c r="J24" s="17">
        <v>16423.099999999999</v>
      </c>
      <c r="K24" s="17">
        <v>17417.2</v>
      </c>
      <c r="L24" s="17">
        <v>18338.8</v>
      </c>
      <c r="M24" s="17">
        <v>19575.599999999999</v>
      </c>
      <c r="N24" s="17">
        <v>20781.900000000001</v>
      </c>
      <c r="O24" s="17">
        <v>20072.7</v>
      </c>
      <c r="P24" s="21">
        <v>16516</v>
      </c>
      <c r="Q24" s="17">
        <v>18037.3</v>
      </c>
      <c r="R24" s="17">
        <v>18150.400000000001</v>
      </c>
      <c r="S24" s="17">
        <v>17921.8</v>
      </c>
      <c r="T24" s="17">
        <v>17536.400000000001</v>
      </c>
      <c r="U24" s="17">
        <v>18780.8</v>
      </c>
      <c r="V24" s="17">
        <v>20410.8</v>
      </c>
      <c r="W24" s="17">
        <v>20471.5</v>
      </c>
      <c r="X24" s="17">
        <v>21138.1</v>
      </c>
      <c r="Y24" s="17">
        <v>21721.1</v>
      </c>
      <c r="Z24" s="21">
        <v>22102</v>
      </c>
      <c r="AA24" s="17">
        <v>20352.8</v>
      </c>
      <c r="AB24" s="21">
        <v>21978</v>
      </c>
      <c r="AC24" s="17">
        <v>23143.8</v>
      </c>
      <c r="AD24" s="10" t="s">
        <v>97</v>
      </c>
    </row>
    <row r="25" spans="1:30" x14ac:dyDescent="0.25">
      <c r="A25" s="7" t="s">
        <v>50</v>
      </c>
      <c r="B25" s="16">
        <v>51084.4</v>
      </c>
      <c r="C25" s="16">
        <v>51954.1</v>
      </c>
      <c r="D25" s="20">
        <v>53265</v>
      </c>
      <c r="E25" s="16">
        <v>55770.2</v>
      </c>
      <c r="F25" s="16">
        <v>58130.400000000001</v>
      </c>
      <c r="G25" s="16">
        <v>61343.6</v>
      </c>
      <c r="H25" s="16">
        <v>62902.6</v>
      </c>
      <c r="I25" s="16">
        <v>62552.5</v>
      </c>
      <c r="J25" s="16">
        <v>61939.5</v>
      </c>
      <c r="K25" s="16">
        <v>64318.1</v>
      </c>
      <c r="L25" s="16">
        <v>66388.5</v>
      </c>
      <c r="M25" s="16">
        <v>67986.3</v>
      </c>
      <c r="N25" s="16">
        <v>71773.2</v>
      </c>
      <c r="O25" s="16">
        <v>71336.7</v>
      </c>
      <c r="P25" s="16">
        <v>64147.1</v>
      </c>
      <c r="Q25" s="20">
        <v>66918</v>
      </c>
      <c r="R25" s="20">
        <v>69946</v>
      </c>
      <c r="S25" s="16">
        <v>69289.899999999994</v>
      </c>
      <c r="T25" s="16">
        <v>68642.5</v>
      </c>
      <c r="U25" s="20">
        <v>70276</v>
      </c>
      <c r="V25" s="20">
        <v>70778</v>
      </c>
      <c r="W25" s="16">
        <v>72301.2</v>
      </c>
      <c r="X25" s="16">
        <v>76699.7</v>
      </c>
      <c r="Y25" s="16">
        <v>79745.8</v>
      </c>
      <c r="Z25" s="16">
        <v>80066.3</v>
      </c>
      <c r="AA25" s="16">
        <v>78256.600000000006</v>
      </c>
      <c r="AB25" s="16">
        <v>86362.1</v>
      </c>
      <c r="AC25" s="16">
        <v>89628.4</v>
      </c>
      <c r="AD25" s="16">
        <v>133.197</v>
      </c>
    </row>
    <row r="26" spans="1:30" x14ac:dyDescent="0.25">
      <c r="A26" s="7" t="s">
        <v>51</v>
      </c>
      <c r="B26" s="17">
        <v>34547.4</v>
      </c>
      <c r="C26" s="17">
        <v>34864.1</v>
      </c>
      <c r="D26" s="17">
        <v>35827.699999999997</v>
      </c>
      <c r="E26" s="17">
        <v>36842.1</v>
      </c>
      <c r="F26" s="17">
        <v>38470.400000000001</v>
      </c>
      <c r="G26" s="17">
        <v>40957.4</v>
      </c>
      <c r="H26" s="17">
        <v>42075.5</v>
      </c>
      <c r="I26" s="17">
        <v>41507.699999999997</v>
      </c>
      <c r="J26" s="17">
        <v>41784.300000000003</v>
      </c>
      <c r="K26" s="17">
        <v>43049.8</v>
      </c>
      <c r="L26" s="17">
        <v>44973.2</v>
      </c>
      <c r="M26" s="17">
        <v>48538.400000000001</v>
      </c>
      <c r="N26" s="17">
        <v>52317.1</v>
      </c>
      <c r="O26" s="17">
        <v>52886.1</v>
      </c>
      <c r="P26" s="17">
        <v>45097.9</v>
      </c>
      <c r="Q26" s="17">
        <v>48759.3</v>
      </c>
      <c r="R26" s="17">
        <v>52284.800000000003</v>
      </c>
      <c r="S26" s="17">
        <v>53350.6</v>
      </c>
      <c r="T26" s="17">
        <v>53489.5</v>
      </c>
      <c r="U26" s="17">
        <v>54686.1</v>
      </c>
      <c r="V26" s="17">
        <v>55153.1</v>
      </c>
      <c r="W26" s="17">
        <v>57555.8</v>
      </c>
      <c r="X26" s="21">
        <v>59412</v>
      </c>
      <c r="Y26" s="21">
        <v>62062</v>
      </c>
      <c r="Z26" s="17">
        <v>62581.9</v>
      </c>
      <c r="AA26" s="17">
        <v>58037.8</v>
      </c>
      <c r="AB26" s="17">
        <v>65391.4</v>
      </c>
      <c r="AC26" s="17">
        <v>68088.3</v>
      </c>
      <c r="AD26" s="10" t="s">
        <v>97</v>
      </c>
    </row>
    <row r="27" spans="1:30" x14ac:dyDescent="0.25">
      <c r="A27" s="7" t="s">
        <v>52</v>
      </c>
      <c r="B27" s="16">
        <v>25827.8</v>
      </c>
      <c r="C27" s="16">
        <v>25551.599999999999</v>
      </c>
      <c r="D27" s="16">
        <v>25410.5</v>
      </c>
      <c r="E27" s="16">
        <v>25461.9</v>
      </c>
      <c r="F27" s="16">
        <v>26142.5</v>
      </c>
      <c r="G27" s="16">
        <v>26180.400000000001</v>
      </c>
      <c r="H27" s="16">
        <v>25865.200000000001</v>
      </c>
      <c r="I27" s="16">
        <v>26506.1</v>
      </c>
      <c r="J27" s="20">
        <v>29691</v>
      </c>
      <c r="K27" s="16">
        <v>33536.400000000001</v>
      </c>
      <c r="L27" s="16">
        <v>35140.5</v>
      </c>
      <c r="M27" s="20">
        <v>40936</v>
      </c>
      <c r="N27" s="16">
        <v>46696.9</v>
      </c>
      <c r="O27" s="16">
        <v>50601.7</v>
      </c>
      <c r="P27" s="16">
        <v>51515.7</v>
      </c>
      <c r="Q27" s="16">
        <v>58683.8</v>
      </c>
      <c r="R27" s="16">
        <v>61942.6</v>
      </c>
      <c r="S27" s="16">
        <v>63626.9</v>
      </c>
      <c r="T27" s="16">
        <v>61408.6</v>
      </c>
      <c r="U27" s="20">
        <v>68552</v>
      </c>
      <c r="V27" s="16">
        <v>73402.399999999994</v>
      </c>
      <c r="W27" s="16">
        <v>77268.100000000006</v>
      </c>
      <c r="X27" s="16">
        <v>78715.100000000006</v>
      </c>
      <c r="Y27" s="16">
        <v>83277.7</v>
      </c>
      <c r="Z27" s="16">
        <v>88450.1</v>
      </c>
      <c r="AA27" s="16">
        <v>83599.7</v>
      </c>
      <c r="AB27" s="16">
        <v>81800.100000000006</v>
      </c>
      <c r="AC27" s="16">
        <v>92466.2</v>
      </c>
      <c r="AD27" s="9" t="s">
        <v>97</v>
      </c>
    </row>
    <row r="28" spans="1:30" x14ac:dyDescent="0.25">
      <c r="A28" s="7" t="s">
        <v>53</v>
      </c>
      <c r="B28" s="17">
        <v>17358.099999999999</v>
      </c>
      <c r="C28" s="21">
        <v>19314</v>
      </c>
      <c r="D28" s="17">
        <v>20545.099999999999</v>
      </c>
      <c r="E28" s="17">
        <v>21062.9</v>
      </c>
      <c r="F28" s="17">
        <v>21312.5</v>
      </c>
      <c r="G28" s="17">
        <v>21780.5</v>
      </c>
      <c r="H28" s="17">
        <v>22111.200000000001</v>
      </c>
      <c r="I28" s="17">
        <v>21990.2</v>
      </c>
      <c r="J28" s="17">
        <v>21749.3</v>
      </c>
      <c r="K28" s="17">
        <v>21885.4</v>
      </c>
      <c r="L28" s="17">
        <v>21625.4</v>
      </c>
      <c r="M28" s="17">
        <v>21864.2</v>
      </c>
      <c r="N28" s="17">
        <v>22349.4</v>
      </c>
      <c r="O28" s="21">
        <v>21807</v>
      </c>
      <c r="P28" s="17">
        <v>19462.400000000001</v>
      </c>
      <c r="Q28" s="17">
        <v>20837.099999999999</v>
      </c>
      <c r="R28" s="21">
        <v>20959</v>
      </c>
      <c r="S28" s="17">
        <v>20230.099999999999</v>
      </c>
      <c r="T28" s="17">
        <v>20389.2</v>
      </c>
      <c r="U28" s="17">
        <v>20941.400000000001</v>
      </c>
      <c r="V28" s="17">
        <v>21534.6</v>
      </c>
      <c r="W28" s="17">
        <v>21981.7</v>
      </c>
      <c r="X28" s="17">
        <v>23305.7</v>
      </c>
      <c r="Y28" s="17">
        <v>24135.5</v>
      </c>
      <c r="Z28" s="17">
        <v>24272.6</v>
      </c>
      <c r="AA28" s="17">
        <v>22516.400000000001</v>
      </c>
      <c r="AB28" s="17">
        <v>23942.400000000001</v>
      </c>
      <c r="AC28" s="17">
        <v>24275.8</v>
      </c>
      <c r="AD28" s="10" t="s">
        <v>97</v>
      </c>
    </row>
    <row r="29" spans="1:30" x14ac:dyDescent="0.25">
      <c r="A29" s="7" t="s">
        <v>54</v>
      </c>
      <c r="B29" s="16">
        <v>18106.900000000001</v>
      </c>
      <c r="C29" s="16">
        <v>19432.5</v>
      </c>
      <c r="D29" s="16">
        <v>18053.900000000001</v>
      </c>
      <c r="E29" s="16">
        <v>16857.2</v>
      </c>
      <c r="F29" s="16">
        <v>16526.7</v>
      </c>
      <c r="G29" s="20">
        <v>17910</v>
      </c>
      <c r="H29" s="16">
        <v>19904.3</v>
      </c>
      <c r="I29" s="20">
        <v>21099</v>
      </c>
      <c r="J29" s="16">
        <v>22295.200000000001</v>
      </c>
      <c r="K29" s="16">
        <v>24325.5</v>
      </c>
      <c r="L29" s="16">
        <v>25213.5</v>
      </c>
      <c r="M29" s="16">
        <v>27284.3</v>
      </c>
      <c r="N29" s="16">
        <v>27152.9</v>
      </c>
      <c r="O29" s="16">
        <v>31534.400000000001</v>
      </c>
      <c r="P29" s="16">
        <v>29669.3</v>
      </c>
      <c r="Q29" s="20">
        <v>29970</v>
      </c>
      <c r="R29" s="16">
        <v>33182.199999999997</v>
      </c>
      <c r="S29" s="16">
        <v>28789.200000000001</v>
      </c>
      <c r="T29" s="16">
        <v>28642.799999999999</v>
      </c>
      <c r="U29" s="16">
        <v>31582.5</v>
      </c>
      <c r="V29" s="20">
        <v>33155</v>
      </c>
      <c r="W29" s="16">
        <v>33572.800000000003</v>
      </c>
      <c r="X29" s="16">
        <v>36378.9</v>
      </c>
      <c r="Y29" s="16">
        <v>38724.1</v>
      </c>
      <c r="Z29" s="16">
        <v>38111.4</v>
      </c>
      <c r="AA29" s="16">
        <v>35040.199999999997</v>
      </c>
      <c r="AB29" s="16">
        <v>36947.1</v>
      </c>
      <c r="AC29" s="16">
        <v>37053.699999999997</v>
      </c>
      <c r="AD29" s="9" t="s">
        <v>97</v>
      </c>
    </row>
    <row r="30" spans="1:30" x14ac:dyDescent="0.25">
      <c r="A30" s="7" t="s">
        <v>55</v>
      </c>
      <c r="B30" s="17">
        <v>3589.2</v>
      </c>
      <c r="C30" s="17">
        <v>3785.4</v>
      </c>
      <c r="D30" s="17">
        <v>4072.5</v>
      </c>
      <c r="E30" s="17">
        <v>4154.2</v>
      </c>
      <c r="F30" s="17">
        <v>4282.2</v>
      </c>
      <c r="G30" s="17">
        <v>4684.1000000000004</v>
      </c>
      <c r="H30" s="17">
        <v>4926.8999999999996</v>
      </c>
      <c r="I30" s="21">
        <v>5192</v>
      </c>
      <c r="J30" s="17">
        <v>5489.7</v>
      </c>
      <c r="K30" s="17">
        <v>5806.3</v>
      </c>
      <c r="L30" s="17">
        <v>6017.3</v>
      </c>
      <c r="M30" s="21">
        <v>6439</v>
      </c>
      <c r="N30" s="17">
        <v>7004.1</v>
      </c>
      <c r="O30" s="17">
        <v>7081.7</v>
      </c>
      <c r="P30" s="17">
        <v>5978.2</v>
      </c>
      <c r="Q30" s="17">
        <v>6356.1</v>
      </c>
      <c r="R30" s="17">
        <v>6561.1</v>
      </c>
      <c r="S30" s="21">
        <v>6373</v>
      </c>
      <c r="T30" s="17">
        <v>6325.9</v>
      </c>
      <c r="U30" s="17">
        <v>6612.2</v>
      </c>
      <c r="V30" s="17">
        <v>6798.5</v>
      </c>
      <c r="W30" s="17">
        <v>7176.6</v>
      </c>
      <c r="X30" s="17">
        <v>7732.7</v>
      </c>
      <c r="Y30" s="17">
        <v>7985.3</v>
      </c>
      <c r="Z30" s="17">
        <v>8639.5</v>
      </c>
      <c r="AA30" s="17">
        <v>8385.2000000000007</v>
      </c>
      <c r="AB30" s="17">
        <v>9284.5</v>
      </c>
      <c r="AC30" s="17">
        <v>8980.5</v>
      </c>
      <c r="AD30" s="17">
        <v>142.405</v>
      </c>
    </row>
    <row r="31" spans="1:30" x14ac:dyDescent="0.25">
      <c r="A31" s="7" t="s">
        <v>56</v>
      </c>
      <c r="B31" s="16">
        <v>3221.9</v>
      </c>
      <c r="C31" s="20">
        <v>3288</v>
      </c>
      <c r="D31" s="16">
        <v>3505.2</v>
      </c>
      <c r="E31" s="16">
        <v>4073.8</v>
      </c>
      <c r="F31" s="20">
        <v>4067</v>
      </c>
      <c r="G31" s="16">
        <v>4586.2</v>
      </c>
      <c r="H31" s="16">
        <v>5350.2</v>
      </c>
      <c r="I31" s="16">
        <v>5522.4</v>
      </c>
      <c r="J31" s="16">
        <v>6464.8</v>
      </c>
      <c r="K31" s="16">
        <v>7796.8</v>
      </c>
      <c r="L31" s="16">
        <v>8824.4</v>
      </c>
      <c r="M31" s="16">
        <v>9914.1</v>
      </c>
      <c r="N31" s="16">
        <v>10925.9</v>
      </c>
      <c r="O31" s="16">
        <v>11276.4</v>
      </c>
      <c r="P31" s="20">
        <v>9600</v>
      </c>
      <c r="Q31" s="16">
        <v>12400.6</v>
      </c>
      <c r="R31" s="16">
        <v>12913.1</v>
      </c>
      <c r="S31" s="16">
        <v>12963.3</v>
      </c>
      <c r="T31" s="16">
        <v>12845.8</v>
      </c>
      <c r="U31" s="16">
        <v>15440.3</v>
      </c>
      <c r="V31" s="16">
        <v>17391.8</v>
      </c>
      <c r="W31" s="16">
        <v>17219.599999999999</v>
      </c>
      <c r="X31" s="16">
        <v>17416.3</v>
      </c>
      <c r="Y31" s="16">
        <v>19526.2</v>
      </c>
      <c r="Z31" s="20">
        <v>20976</v>
      </c>
      <c r="AA31" s="16">
        <v>18113.099999999999</v>
      </c>
      <c r="AB31" s="20">
        <v>20126</v>
      </c>
      <c r="AC31" s="16">
        <v>20266.900000000001</v>
      </c>
      <c r="AD31" s="9" t="s">
        <v>97</v>
      </c>
    </row>
    <row r="32" spans="1:30" x14ac:dyDescent="0.25">
      <c r="A32" s="7" t="s">
        <v>57</v>
      </c>
      <c r="B32" s="21">
        <v>17142</v>
      </c>
      <c r="C32" s="21">
        <v>17757</v>
      </c>
      <c r="D32" s="17">
        <v>19528.3</v>
      </c>
      <c r="E32" s="17">
        <v>21584.2</v>
      </c>
      <c r="F32" s="17">
        <v>23616.400000000001</v>
      </c>
      <c r="G32" s="17">
        <v>26970.9</v>
      </c>
      <c r="H32" s="17">
        <v>27946.400000000001</v>
      </c>
      <c r="I32" s="17">
        <v>28874.5</v>
      </c>
      <c r="J32" s="17">
        <v>29704.9</v>
      </c>
      <c r="K32" s="17">
        <v>31158.6</v>
      </c>
      <c r="L32" s="17">
        <v>32347.599999999999</v>
      </c>
      <c r="M32" s="17">
        <v>36044.300000000003</v>
      </c>
      <c r="N32" s="17">
        <v>39680.699999999997</v>
      </c>
      <c r="O32" s="21">
        <v>38645</v>
      </c>
      <c r="P32" s="17">
        <v>29673.9</v>
      </c>
      <c r="Q32" s="21">
        <v>31926</v>
      </c>
      <c r="R32" s="17">
        <v>31942.400000000001</v>
      </c>
      <c r="S32" s="21">
        <v>28243</v>
      </c>
      <c r="T32" s="17">
        <v>28474.799999999999</v>
      </c>
      <c r="U32" s="21">
        <v>28222</v>
      </c>
      <c r="V32" s="21">
        <v>28326</v>
      </c>
      <c r="W32" s="17">
        <v>29714.9</v>
      </c>
      <c r="X32" s="17">
        <v>31923.3</v>
      </c>
      <c r="Y32" s="17">
        <v>30549.9</v>
      </c>
      <c r="Z32" s="17">
        <v>31513.5</v>
      </c>
      <c r="AA32" s="21">
        <v>30737</v>
      </c>
      <c r="AB32" s="17">
        <v>30831.9</v>
      </c>
      <c r="AC32" s="17">
        <v>30356.400000000001</v>
      </c>
      <c r="AD32" s="10" t="s">
        <v>97</v>
      </c>
    </row>
    <row r="33" spans="1:30" x14ac:dyDescent="0.25">
      <c r="A33" s="7" t="s">
        <v>58</v>
      </c>
      <c r="B33" s="16">
        <v>32699.200000000001</v>
      </c>
      <c r="C33" s="20">
        <v>33883</v>
      </c>
      <c r="D33" s="16">
        <v>36726.5</v>
      </c>
      <c r="E33" s="16">
        <v>40020.6</v>
      </c>
      <c r="F33" s="16">
        <v>43179.8</v>
      </c>
      <c r="G33" s="20">
        <v>47252</v>
      </c>
      <c r="H33" s="16">
        <v>46841.599999999999</v>
      </c>
      <c r="I33" s="16">
        <v>49002.1</v>
      </c>
      <c r="J33" s="16">
        <v>50689.5</v>
      </c>
      <c r="K33" s="20">
        <v>53571</v>
      </c>
      <c r="L33" s="16">
        <v>55116.2</v>
      </c>
      <c r="M33" s="16">
        <v>59202.2</v>
      </c>
      <c r="N33" s="16">
        <v>61628.4</v>
      </c>
      <c r="O33" s="20">
        <v>59065</v>
      </c>
      <c r="P33" s="16">
        <v>45361.9</v>
      </c>
      <c r="Q33" s="16">
        <v>55157.3</v>
      </c>
      <c r="R33" s="16">
        <v>58371.6</v>
      </c>
      <c r="S33" s="16">
        <v>54195.199999999997</v>
      </c>
      <c r="T33" s="16">
        <v>52320.1</v>
      </c>
      <c r="U33" s="16">
        <v>51725.9</v>
      </c>
      <c r="V33" s="16">
        <v>54604.800000000003</v>
      </c>
      <c r="W33" s="16">
        <v>54857.2</v>
      </c>
      <c r="X33" s="16">
        <v>56920.2</v>
      </c>
      <c r="Y33" s="16">
        <v>58268.6</v>
      </c>
      <c r="Z33" s="16">
        <v>57201.5</v>
      </c>
      <c r="AA33" s="16">
        <v>54006.8</v>
      </c>
      <c r="AB33" s="16">
        <v>63659.6</v>
      </c>
      <c r="AC33" s="16">
        <v>65425.3</v>
      </c>
      <c r="AD33" s="9" t="s">
        <v>97</v>
      </c>
    </row>
    <row r="34" spans="1:30" x14ac:dyDescent="0.25">
      <c r="A34" s="7" t="s">
        <v>60</v>
      </c>
      <c r="B34" s="17">
        <v>181548.2</v>
      </c>
      <c r="C34" s="17">
        <v>182967.3</v>
      </c>
      <c r="D34" s="17">
        <v>186157.3</v>
      </c>
      <c r="E34" s="17">
        <v>186762.4</v>
      </c>
      <c r="F34" s="17">
        <v>187386.2</v>
      </c>
      <c r="G34" s="17">
        <v>190678.7</v>
      </c>
      <c r="H34" s="17">
        <v>187985.4</v>
      </c>
      <c r="I34" s="17">
        <v>183367.4</v>
      </c>
      <c r="J34" s="17">
        <v>182781.1</v>
      </c>
      <c r="K34" s="17">
        <v>186170.1</v>
      </c>
      <c r="L34" s="17">
        <v>186389.9</v>
      </c>
      <c r="M34" s="21">
        <v>190857</v>
      </c>
      <c r="N34" s="17">
        <v>191816.9</v>
      </c>
      <c r="O34" s="17">
        <v>186498.3</v>
      </c>
      <c r="P34" s="17">
        <v>170431.1</v>
      </c>
      <c r="Q34" s="17">
        <v>178357.3</v>
      </c>
      <c r="R34" s="17">
        <v>182365.2</v>
      </c>
      <c r="S34" s="17">
        <v>180231.6</v>
      </c>
      <c r="T34" s="17">
        <v>178288.3</v>
      </c>
      <c r="U34" s="17">
        <v>183349.7</v>
      </c>
      <c r="V34" s="17">
        <v>182459.8</v>
      </c>
      <c r="W34" s="17">
        <v>182952.5</v>
      </c>
      <c r="X34" s="17">
        <v>187207.8</v>
      </c>
      <c r="Y34" s="17">
        <v>189358.1</v>
      </c>
      <c r="Z34" s="17">
        <v>186355.4</v>
      </c>
      <c r="AA34" s="10" t="s">
        <v>97</v>
      </c>
      <c r="AB34" s="10" t="s">
        <v>97</v>
      </c>
      <c r="AC34" s="10" t="s">
        <v>97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D42" sqref="D42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2" t="s">
        <v>92</v>
      </c>
      <c r="B2" s="1" t="s">
        <v>0</v>
      </c>
    </row>
    <row r="3" spans="1:30" x14ac:dyDescent="0.25">
      <c r="A3" s="2" t="s">
        <v>93</v>
      </c>
      <c r="B3" s="2" t="s">
        <v>6</v>
      </c>
    </row>
    <row r="5" spans="1:30" x14ac:dyDescent="0.25">
      <c r="A5" s="1" t="s">
        <v>12</v>
      </c>
      <c r="C5" s="2" t="s">
        <v>17</v>
      </c>
    </row>
    <row r="6" spans="1:30" x14ac:dyDescent="0.25">
      <c r="A6" s="1" t="s">
        <v>13</v>
      </c>
      <c r="C6" s="2" t="s">
        <v>28</v>
      </c>
    </row>
    <row r="7" spans="1:30" x14ac:dyDescent="0.25">
      <c r="A7" s="1" t="s">
        <v>14</v>
      </c>
      <c r="C7" s="2" t="s">
        <v>19</v>
      </c>
    </row>
    <row r="8" spans="1:30" x14ac:dyDescent="0.25">
      <c r="A8" s="1" t="s">
        <v>15</v>
      </c>
      <c r="C8" s="2" t="s">
        <v>20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v>1143535.3</v>
      </c>
      <c r="C12" s="17">
        <v>1171223.3</v>
      </c>
      <c r="D12" s="17">
        <v>1208627.6000000001</v>
      </c>
      <c r="E12" s="17">
        <v>1260655.8999999999</v>
      </c>
      <c r="F12" s="17">
        <v>1289688.5</v>
      </c>
      <c r="G12" s="17">
        <v>1375080.1</v>
      </c>
      <c r="H12" s="17">
        <v>1414427.7</v>
      </c>
      <c r="I12" s="17">
        <v>1427022.5</v>
      </c>
      <c r="J12" s="17">
        <v>1428768.4</v>
      </c>
      <c r="K12" s="17">
        <v>1476581.6</v>
      </c>
      <c r="L12" s="17">
        <v>1513918.1</v>
      </c>
      <c r="M12" s="17">
        <v>1597746.3</v>
      </c>
      <c r="N12" s="17">
        <v>1701596.7</v>
      </c>
      <c r="O12" s="17">
        <v>1692081.6</v>
      </c>
      <c r="P12" s="17">
        <v>1469924.4</v>
      </c>
      <c r="Q12" s="17">
        <v>1591990.4</v>
      </c>
      <c r="R12" s="17">
        <v>1676340.2</v>
      </c>
      <c r="S12" s="17">
        <v>1663347.6</v>
      </c>
      <c r="T12" s="17">
        <v>1664840.6</v>
      </c>
      <c r="U12" s="17">
        <v>1732540.7</v>
      </c>
      <c r="V12" s="17">
        <v>1869357.8</v>
      </c>
      <c r="W12" s="17">
        <v>1931283.9</v>
      </c>
      <c r="X12" s="17">
        <v>2000803.9</v>
      </c>
      <c r="Y12" s="21">
        <v>2052420</v>
      </c>
      <c r="Z12" s="17">
        <v>2097856.7999999998</v>
      </c>
      <c r="AA12" s="17">
        <v>1978708.9</v>
      </c>
      <c r="AB12" s="21">
        <v>2185728</v>
      </c>
      <c r="AC12" s="17">
        <v>2389060.7999999998</v>
      </c>
      <c r="AD12" s="10" t="s">
        <v>97</v>
      </c>
    </row>
    <row r="13" spans="1:30" x14ac:dyDescent="0.25">
      <c r="A13" s="7" t="s">
        <v>38</v>
      </c>
      <c r="B13" s="16">
        <v>1302901.8</v>
      </c>
      <c r="C13" s="16">
        <v>1341990.8</v>
      </c>
      <c r="D13" s="16">
        <v>1416565.6</v>
      </c>
      <c r="E13" s="20">
        <v>1474938</v>
      </c>
      <c r="F13" s="16">
        <v>1509822.2</v>
      </c>
      <c r="G13" s="16">
        <v>1617358.3</v>
      </c>
      <c r="H13" s="16">
        <v>1644192.3</v>
      </c>
      <c r="I13" s="16">
        <v>1658254.9</v>
      </c>
      <c r="J13" s="16">
        <v>1641364.8</v>
      </c>
      <c r="K13" s="16">
        <v>1691596.4</v>
      </c>
      <c r="L13" s="16">
        <v>1729748.7</v>
      </c>
      <c r="M13" s="16">
        <v>1818827.8</v>
      </c>
      <c r="N13" s="16">
        <v>1920171.6</v>
      </c>
      <c r="O13" s="16">
        <v>1882549.6</v>
      </c>
      <c r="P13" s="16">
        <v>1629309.6</v>
      </c>
      <c r="Q13" s="16">
        <v>1770346.9</v>
      </c>
      <c r="R13" s="16">
        <v>1856078.7</v>
      </c>
      <c r="S13" s="16">
        <v>1860348.8</v>
      </c>
      <c r="T13" s="16">
        <v>1864904.4</v>
      </c>
      <c r="U13" s="20">
        <v>1949570</v>
      </c>
      <c r="V13" s="16">
        <v>2116711.5</v>
      </c>
      <c r="W13" s="20">
        <v>2153381</v>
      </c>
      <c r="X13" s="16">
        <v>2215778.2000000002</v>
      </c>
      <c r="Y13" s="16">
        <v>2269616.6</v>
      </c>
      <c r="Z13" s="16">
        <v>2317094.2999999998</v>
      </c>
      <c r="AA13" s="9" t="s">
        <v>97</v>
      </c>
      <c r="AB13" s="9" t="s">
        <v>97</v>
      </c>
      <c r="AC13" s="9" t="s">
        <v>97</v>
      </c>
      <c r="AD13" s="9" t="s">
        <v>97</v>
      </c>
    </row>
    <row r="14" spans="1:30" x14ac:dyDescent="0.25">
      <c r="A14" s="7" t="s">
        <v>39</v>
      </c>
      <c r="B14" s="17">
        <v>1036627.2</v>
      </c>
      <c r="C14" s="21">
        <v>1056119</v>
      </c>
      <c r="D14" s="17">
        <v>1085338.5</v>
      </c>
      <c r="E14" s="17">
        <v>1131031.3</v>
      </c>
      <c r="F14" s="17">
        <v>1157740.7</v>
      </c>
      <c r="G14" s="17">
        <v>1227208.8999999999</v>
      </c>
      <c r="H14" s="17">
        <v>1264230.3</v>
      </c>
      <c r="I14" s="21">
        <v>1271684</v>
      </c>
      <c r="J14" s="17">
        <v>1273136.7</v>
      </c>
      <c r="K14" s="17">
        <v>1309586.8999999999</v>
      </c>
      <c r="L14" s="17">
        <v>1332329.5</v>
      </c>
      <c r="M14" s="17">
        <v>1396612.4</v>
      </c>
      <c r="N14" s="17">
        <v>1477654.3</v>
      </c>
      <c r="O14" s="17">
        <v>1456644.1</v>
      </c>
      <c r="P14" s="17">
        <v>1271414.3999999999</v>
      </c>
      <c r="Q14" s="17">
        <v>1365998.4</v>
      </c>
      <c r="R14" s="17">
        <v>1430355.8</v>
      </c>
      <c r="S14" s="17">
        <v>1420081.9</v>
      </c>
      <c r="T14" s="17">
        <v>1426006.5</v>
      </c>
      <c r="U14" s="17">
        <v>1478090.9</v>
      </c>
      <c r="V14" s="17">
        <v>1594720.3</v>
      </c>
      <c r="W14" s="17">
        <v>1648484.4</v>
      </c>
      <c r="X14" s="17">
        <v>1705946.4</v>
      </c>
      <c r="Y14" s="17">
        <v>1748252.6</v>
      </c>
      <c r="Z14" s="17">
        <v>1781871.3</v>
      </c>
      <c r="AA14" s="17">
        <v>1679936.7</v>
      </c>
      <c r="AB14" s="17">
        <v>1849501.1</v>
      </c>
      <c r="AC14" s="17">
        <v>2012178.9</v>
      </c>
      <c r="AD14" s="10" t="s">
        <v>97</v>
      </c>
    </row>
    <row r="15" spans="1:30" x14ac:dyDescent="0.25">
      <c r="A15" s="7" t="s">
        <v>40</v>
      </c>
      <c r="B15" s="20">
        <v>40386</v>
      </c>
      <c r="C15" s="16">
        <v>39963.4</v>
      </c>
      <c r="D15" s="16">
        <v>41036.800000000003</v>
      </c>
      <c r="E15" s="16">
        <v>41950.7</v>
      </c>
      <c r="F15" s="16">
        <v>41936.400000000001</v>
      </c>
      <c r="G15" s="16">
        <v>44958.1</v>
      </c>
      <c r="H15" s="16">
        <v>45044.1</v>
      </c>
      <c r="I15" s="16">
        <v>45892.2</v>
      </c>
      <c r="J15" s="16">
        <v>45555.1</v>
      </c>
      <c r="K15" s="16">
        <v>47758.1</v>
      </c>
      <c r="L15" s="16">
        <v>49205.9</v>
      </c>
      <c r="M15" s="20">
        <v>48833</v>
      </c>
      <c r="N15" s="16">
        <v>51750.1</v>
      </c>
      <c r="O15" s="16">
        <v>49218.5</v>
      </c>
      <c r="P15" s="16">
        <v>44757.5</v>
      </c>
      <c r="Q15" s="16">
        <v>48437.8</v>
      </c>
      <c r="R15" s="16">
        <v>48609.1</v>
      </c>
      <c r="S15" s="16">
        <v>48751.5</v>
      </c>
      <c r="T15" s="16">
        <v>49356.1</v>
      </c>
      <c r="U15" s="16">
        <v>50636.1</v>
      </c>
      <c r="V15" s="16">
        <v>52893.3</v>
      </c>
      <c r="W15" s="16">
        <v>53145.4</v>
      </c>
      <c r="X15" s="16">
        <v>55315.8</v>
      </c>
      <c r="Y15" s="16">
        <v>56005.1</v>
      </c>
      <c r="Z15" s="16">
        <v>59094.8</v>
      </c>
      <c r="AA15" s="20">
        <v>56474</v>
      </c>
      <c r="AB15" s="16">
        <v>61190.3</v>
      </c>
      <c r="AC15" s="16">
        <v>70070.7</v>
      </c>
      <c r="AD15" s="9" t="s">
        <v>97</v>
      </c>
    </row>
    <row r="16" spans="1:30" x14ac:dyDescent="0.25">
      <c r="A16" s="7" t="s">
        <v>41</v>
      </c>
      <c r="B16" s="17">
        <v>1437.1</v>
      </c>
      <c r="C16" s="17">
        <v>881.3</v>
      </c>
      <c r="D16" s="17">
        <v>1297.2</v>
      </c>
      <c r="E16" s="17">
        <v>1542.5</v>
      </c>
      <c r="F16" s="21">
        <v>1486</v>
      </c>
      <c r="G16" s="21">
        <v>1728</v>
      </c>
      <c r="H16" s="17">
        <v>2072.3000000000002</v>
      </c>
      <c r="I16" s="17">
        <v>2349.6</v>
      </c>
      <c r="J16" s="17">
        <v>2609.3000000000002</v>
      </c>
      <c r="K16" s="17">
        <v>2693.8</v>
      </c>
      <c r="L16" s="17">
        <v>3250.5</v>
      </c>
      <c r="M16" s="17">
        <v>3684.1</v>
      </c>
      <c r="N16" s="17">
        <v>4552.3</v>
      </c>
      <c r="O16" s="17">
        <v>4595.2</v>
      </c>
      <c r="P16" s="17">
        <v>4819.3</v>
      </c>
      <c r="Q16" s="17">
        <v>4456.3</v>
      </c>
      <c r="R16" s="17">
        <v>5469.6</v>
      </c>
      <c r="S16" s="17">
        <v>5937.5</v>
      </c>
      <c r="T16" s="17">
        <v>5369.1</v>
      </c>
      <c r="U16" s="17">
        <v>5605.1</v>
      </c>
      <c r="V16" s="21">
        <v>6242</v>
      </c>
      <c r="W16" s="17">
        <v>7021.3</v>
      </c>
      <c r="X16" s="17">
        <v>7360.5</v>
      </c>
      <c r="Y16" s="17">
        <v>7616.1</v>
      </c>
      <c r="Z16" s="17">
        <v>8239.4</v>
      </c>
      <c r="AA16" s="17">
        <v>7860.8</v>
      </c>
      <c r="AB16" s="17">
        <v>8155.2</v>
      </c>
      <c r="AC16" s="17">
        <v>11459.6</v>
      </c>
      <c r="AD16" s="10" t="s">
        <v>97</v>
      </c>
    </row>
    <row r="17" spans="1:30" x14ac:dyDescent="0.25">
      <c r="A17" s="7" t="s">
        <v>42</v>
      </c>
      <c r="B17" s="16">
        <v>9919.2999999999993</v>
      </c>
      <c r="C17" s="16">
        <v>11882.4</v>
      </c>
      <c r="D17" s="16">
        <v>12750.9</v>
      </c>
      <c r="E17" s="20">
        <v>13678</v>
      </c>
      <c r="F17" s="20">
        <v>13805</v>
      </c>
      <c r="G17" s="16">
        <v>15670.5</v>
      </c>
      <c r="H17" s="16">
        <v>17902.099999999999</v>
      </c>
      <c r="I17" s="20">
        <v>19521</v>
      </c>
      <c r="J17" s="16">
        <v>19201.7</v>
      </c>
      <c r="K17" s="16">
        <v>21952.7</v>
      </c>
      <c r="L17" s="20">
        <v>24959</v>
      </c>
      <c r="M17" s="16">
        <v>28971.8</v>
      </c>
      <c r="N17" s="16">
        <v>32246.5</v>
      </c>
      <c r="O17" s="16">
        <v>35599.300000000003</v>
      </c>
      <c r="P17" s="16">
        <v>30460.2</v>
      </c>
      <c r="Q17" s="16">
        <v>33099.699999999997</v>
      </c>
      <c r="R17" s="16">
        <v>36521.199999999997</v>
      </c>
      <c r="S17" s="16">
        <v>35677.9</v>
      </c>
      <c r="T17" s="16">
        <v>35023.199999999997</v>
      </c>
      <c r="U17" s="16">
        <v>37426.5</v>
      </c>
      <c r="V17" s="16">
        <v>40561.199999999997</v>
      </c>
      <c r="W17" s="16">
        <v>42640.4</v>
      </c>
      <c r="X17" s="16">
        <v>45685.9</v>
      </c>
      <c r="Y17" s="16">
        <v>47837.3</v>
      </c>
      <c r="Z17" s="16">
        <v>51027.199999999997</v>
      </c>
      <c r="AA17" s="20">
        <v>46079</v>
      </c>
      <c r="AB17" s="20">
        <v>50220</v>
      </c>
      <c r="AC17" s="16">
        <v>57991.9</v>
      </c>
      <c r="AD17" s="9" t="s">
        <v>97</v>
      </c>
    </row>
    <row r="18" spans="1:30" x14ac:dyDescent="0.25">
      <c r="A18" s="7" t="s">
        <v>43</v>
      </c>
      <c r="B18" s="17">
        <v>20816.099999999999</v>
      </c>
      <c r="C18" s="17">
        <v>20959.5</v>
      </c>
      <c r="D18" s="17">
        <v>22400.2</v>
      </c>
      <c r="E18" s="21">
        <v>22974</v>
      </c>
      <c r="F18" s="17">
        <v>23802.3</v>
      </c>
      <c r="G18" s="17">
        <v>25180.400000000001</v>
      </c>
      <c r="H18" s="17">
        <v>25833.599999999999</v>
      </c>
      <c r="I18" s="17">
        <v>26444.7</v>
      </c>
      <c r="J18" s="17">
        <v>25595.1</v>
      </c>
      <c r="K18" s="17">
        <v>25807.1</v>
      </c>
      <c r="L18" s="17">
        <v>25614.7</v>
      </c>
      <c r="M18" s="17">
        <v>27212.9</v>
      </c>
      <c r="N18" s="17">
        <v>27892.9</v>
      </c>
      <c r="O18" s="17">
        <v>28323.8</v>
      </c>
      <c r="P18" s="17">
        <v>25683.599999999999</v>
      </c>
      <c r="Q18" s="17">
        <v>26587.4</v>
      </c>
      <c r="R18" s="17">
        <v>27374.2</v>
      </c>
      <c r="S18" s="17">
        <v>29108.6</v>
      </c>
      <c r="T18" s="17">
        <v>30479.1</v>
      </c>
      <c r="U18" s="17">
        <v>31519.3</v>
      </c>
      <c r="V18" s="17">
        <v>33863.599999999999</v>
      </c>
      <c r="W18" s="17">
        <v>36617.9</v>
      </c>
      <c r="X18" s="17">
        <v>38352.6</v>
      </c>
      <c r="Y18" s="17">
        <v>39570.1</v>
      </c>
      <c r="Z18" s="17">
        <v>41497.4</v>
      </c>
      <c r="AA18" s="17">
        <v>39922.400000000001</v>
      </c>
      <c r="AB18" s="17">
        <v>43001.3</v>
      </c>
      <c r="AC18" s="21">
        <v>44375</v>
      </c>
      <c r="AD18" s="10" t="s">
        <v>97</v>
      </c>
    </row>
    <row r="19" spans="1:30" x14ac:dyDescent="0.25">
      <c r="A19" s="7" t="s">
        <v>44</v>
      </c>
      <c r="B19" s="16">
        <v>406173.9</v>
      </c>
      <c r="C19" s="16">
        <v>394759.9</v>
      </c>
      <c r="D19" s="20">
        <v>394993</v>
      </c>
      <c r="E19" s="16">
        <v>408363.4</v>
      </c>
      <c r="F19" s="20">
        <v>411785</v>
      </c>
      <c r="G19" s="20">
        <v>433333</v>
      </c>
      <c r="H19" s="20">
        <v>441920</v>
      </c>
      <c r="I19" s="20">
        <v>435006</v>
      </c>
      <c r="J19" s="20">
        <v>438766</v>
      </c>
      <c r="K19" s="20">
        <v>453270</v>
      </c>
      <c r="L19" s="20">
        <v>459258</v>
      </c>
      <c r="M19" s="20">
        <v>492752</v>
      </c>
      <c r="N19" s="20">
        <v>521260</v>
      </c>
      <c r="O19" s="20">
        <v>510560</v>
      </c>
      <c r="P19" s="20">
        <v>432487</v>
      </c>
      <c r="Q19" s="20">
        <v>505064</v>
      </c>
      <c r="R19" s="20">
        <v>544988</v>
      </c>
      <c r="S19" s="20">
        <v>553357</v>
      </c>
      <c r="T19" s="20">
        <v>560167</v>
      </c>
      <c r="U19" s="20">
        <v>592055</v>
      </c>
      <c r="V19" s="20">
        <v>615764</v>
      </c>
      <c r="W19" s="20">
        <v>647696</v>
      </c>
      <c r="X19" s="20">
        <v>666185</v>
      </c>
      <c r="Y19" s="20">
        <v>674397</v>
      </c>
      <c r="Z19" s="20">
        <v>680205</v>
      </c>
      <c r="AA19" s="20">
        <v>637987</v>
      </c>
      <c r="AB19" s="20">
        <v>684032</v>
      </c>
      <c r="AC19" s="20">
        <v>714822</v>
      </c>
      <c r="AD19" s="20">
        <v>783169</v>
      </c>
    </row>
    <row r="20" spans="1:30" x14ac:dyDescent="0.25">
      <c r="A20" s="7" t="s">
        <v>45</v>
      </c>
      <c r="B20" s="17">
        <v>11496.1</v>
      </c>
      <c r="C20" s="21">
        <v>11584</v>
      </c>
      <c r="D20" s="17">
        <v>11474.5</v>
      </c>
      <c r="E20" s="21">
        <v>11601</v>
      </c>
      <c r="F20" s="17">
        <v>13346.1</v>
      </c>
      <c r="G20" s="17">
        <v>13572.2</v>
      </c>
      <c r="H20" s="17">
        <v>15126.8</v>
      </c>
      <c r="I20" s="17">
        <v>16077.9</v>
      </c>
      <c r="J20" s="17">
        <v>16378.4</v>
      </c>
      <c r="K20" s="17">
        <v>16942.7</v>
      </c>
      <c r="L20" s="17">
        <v>17107.900000000001</v>
      </c>
      <c r="M20" s="17">
        <v>18427.2</v>
      </c>
      <c r="N20" s="21">
        <v>19695</v>
      </c>
      <c r="O20" s="17">
        <v>20578.3</v>
      </c>
      <c r="P20" s="17">
        <v>18146.400000000001</v>
      </c>
      <c r="Q20" s="17">
        <v>17601.599999999999</v>
      </c>
      <c r="R20" s="17">
        <v>16205.9</v>
      </c>
      <c r="S20" s="17">
        <v>14680.4</v>
      </c>
      <c r="T20" s="17">
        <v>13696.7</v>
      </c>
      <c r="U20" s="17">
        <v>13529.3</v>
      </c>
      <c r="V20" s="17">
        <v>14628.7</v>
      </c>
      <c r="W20" s="17">
        <v>14133.7</v>
      </c>
      <c r="X20" s="17">
        <v>14343.4</v>
      </c>
      <c r="Y20" s="17">
        <v>14674.4</v>
      </c>
      <c r="Z20" s="21">
        <v>14325</v>
      </c>
      <c r="AA20" s="17">
        <v>14112.5</v>
      </c>
      <c r="AB20" s="17">
        <v>15771.8</v>
      </c>
      <c r="AC20" s="17">
        <v>18820.8</v>
      </c>
      <c r="AD20" s="10" t="s">
        <v>97</v>
      </c>
    </row>
    <row r="21" spans="1:30" x14ac:dyDescent="0.25">
      <c r="A21" s="7" t="s">
        <v>46</v>
      </c>
      <c r="B21" s="16">
        <v>76481.399999999994</v>
      </c>
      <c r="C21" s="16">
        <v>82779.199999999997</v>
      </c>
      <c r="D21" s="16">
        <v>86764.4</v>
      </c>
      <c r="E21" s="16">
        <v>91591.6</v>
      </c>
      <c r="F21" s="20">
        <v>97101</v>
      </c>
      <c r="G21" s="20">
        <v>105163</v>
      </c>
      <c r="H21" s="20">
        <v>110985</v>
      </c>
      <c r="I21" s="20">
        <v>114239</v>
      </c>
      <c r="J21" s="20">
        <v>117972</v>
      </c>
      <c r="K21" s="20">
        <v>121788</v>
      </c>
      <c r="L21" s="20">
        <v>127133</v>
      </c>
      <c r="M21" s="20">
        <v>133862</v>
      </c>
      <c r="N21" s="20">
        <v>138735</v>
      </c>
      <c r="O21" s="20">
        <v>140862</v>
      </c>
      <c r="P21" s="20">
        <v>123932</v>
      </c>
      <c r="Q21" s="20">
        <v>122263</v>
      </c>
      <c r="R21" s="20">
        <v>122318</v>
      </c>
      <c r="S21" s="20">
        <v>114709</v>
      </c>
      <c r="T21" s="20">
        <v>114183</v>
      </c>
      <c r="U21" s="20">
        <v>116718</v>
      </c>
      <c r="V21" s="20">
        <v>121760</v>
      </c>
      <c r="W21" s="20">
        <v>125539</v>
      </c>
      <c r="X21" s="20">
        <v>131687</v>
      </c>
      <c r="Y21" s="20">
        <v>132748</v>
      </c>
      <c r="Z21" s="20">
        <v>135933</v>
      </c>
      <c r="AA21" s="20">
        <v>122991</v>
      </c>
      <c r="AB21" s="20">
        <v>138189</v>
      </c>
      <c r="AC21" s="20">
        <v>153552</v>
      </c>
      <c r="AD21" s="20">
        <v>168075</v>
      </c>
    </row>
    <row r="22" spans="1:30" x14ac:dyDescent="0.25">
      <c r="A22" s="7" t="s">
        <v>47</v>
      </c>
      <c r="B22" s="17">
        <v>182274.1</v>
      </c>
      <c r="C22" s="17">
        <v>183143.7</v>
      </c>
      <c r="D22" s="17">
        <v>188182.7</v>
      </c>
      <c r="E22" s="17">
        <v>197023.2</v>
      </c>
      <c r="F22" s="21">
        <v>202352</v>
      </c>
      <c r="G22" s="21">
        <v>214063</v>
      </c>
      <c r="H22" s="21">
        <v>215816</v>
      </c>
      <c r="I22" s="21">
        <v>215708</v>
      </c>
      <c r="J22" s="21">
        <v>213518</v>
      </c>
      <c r="K22" s="21">
        <v>216150</v>
      </c>
      <c r="L22" s="21">
        <v>216311</v>
      </c>
      <c r="M22" s="21">
        <v>216736</v>
      </c>
      <c r="N22" s="21">
        <v>225774</v>
      </c>
      <c r="O22" s="21">
        <v>221245</v>
      </c>
      <c r="P22" s="21">
        <v>205065</v>
      </c>
      <c r="Q22" s="21">
        <v>206056</v>
      </c>
      <c r="R22" s="21">
        <v>213988</v>
      </c>
      <c r="S22" s="21">
        <v>216433</v>
      </c>
      <c r="T22" s="21">
        <v>219221</v>
      </c>
      <c r="U22" s="21">
        <v>221005</v>
      </c>
      <c r="V22" s="21">
        <v>229377</v>
      </c>
      <c r="W22" s="21">
        <v>229736</v>
      </c>
      <c r="X22" s="21">
        <v>232855</v>
      </c>
      <c r="Y22" s="21">
        <v>235663</v>
      </c>
      <c r="Z22" s="21">
        <v>243954</v>
      </c>
      <c r="AA22" s="21">
        <v>219140</v>
      </c>
      <c r="AB22" s="21">
        <v>226092</v>
      </c>
      <c r="AC22" s="21">
        <v>251870</v>
      </c>
      <c r="AD22" s="10" t="s">
        <v>97</v>
      </c>
    </row>
    <row r="23" spans="1:30" x14ac:dyDescent="0.25">
      <c r="A23" s="7" t="s">
        <v>48</v>
      </c>
      <c r="B23" s="16">
        <v>170655.8</v>
      </c>
      <c r="C23" s="16">
        <v>192765.9</v>
      </c>
      <c r="D23" s="16">
        <v>202328.1</v>
      </c>
      <c r="E23" s="16">
        <v>208263.5</v>
      </c>
      <c r="F23" s="20">
        <v>209543</v>
      </c>
      <c r="G23" s="16">
        <v>218174.1</v>
      </c>
      <c r="H23" s="16">
        <v>223562.5</v>
      </c>
      <c r="I23" s="16">
        <v>226927.4</v>
      </c>
      <c r="J23" s="16">
        <v>224971.2</v>
      </c>
      <c r="K23" s="16">
        <v>230863.5</v>
      </c>
      <c r="L23" s="16">
        <v>232242.4</v>
      </c>
      <c r="M23" s="16">
        <v>242302.5</v>
      </c>
      <c r="N23" s="16">
        <v>257654.7</v>
      </c>
      <c r="O23" s="16">
        <v>253356.3</v>
      </c>
      <c r="P23" s="16">
        <v>216301.3</v>
      </c>
      <c r="Q23" s="16">
        <v>229274.2</v>
      </c>
      <c r="R23" s="16">
        <v>234354.9</v>
      </c>
      <c r="S23" s="16">
        <v>224967.6</v>
      </c>
      <c r="T23" s="16">
        <v>223850.2</v>
      </c>
      <c r="U23" s="16">
        <v>227450.1</v>
      </c>
      <c r="V23" s="16">
        <v>238294.5</v>
      </c>
      <c r="W23" s="16">
        <v>250824.4</v>
      </c>
      <c r="X23" s="16">
        <v>258993.2</v>
      </c>
      <c r="Y23" s="16">
        <v>265881.90000000002</v>
      </c>
      <c r="Z23" s="20">
        <v>267416</v>
      </c>
      <c r="AA23" s="16">
        <v>242447.8</v>
      </c>
      <c r="AB23" s="16">
        <v>282921.7</v>
      </c>
      <c r="AC23" s="16">
        <v>290593.59999999998</v>
      </c>
      <c r="AD23" s="9" t="s">
        <v>97</v>
      </c>
    </row>
    <row r="24" spans="1:30" x14ac:dyDescent="0.25">
      <c r="A24" s="7" t="s">
        <v>49</v>
      </c>
      <c r="B24" s="17">
        <v>6451.5</v>
      </c>
      <c r="C24" s="17">
        <v>6641.9</v>
      </c>
      <c r="D24" s="17">
        <v>8237.6</v>
      </c>
      <c r="E24" s="17">
        <v>8672.9</v>
      </c>
      <c r="F24" s="17">
        <v>8903.2000000000007</v>
      </c>
      <c r="G24" s="17">
        <v>9790.2000000000007</v>
      </c>
      <c r="H24" s="17">
        <v>11507.3</v>
      </c>
      <c r="I24" s="17">
        <v>13316.3</v>
      </c>
      <c r="J24" s="17">
        <v>14013.3</v>
      </c>
      <c r="K24" s="21">
        <v>15900</v>
      </c>
      <c r="L24" s="17">
        <v>17321.2</v>
      </c>
      <c r="M24" s="17">
        <v>18140.8</v>
      </c>
      <c r="N24" s="17">
        <v>19515.7</v>
      </c>
      <c r="O24" s="17">
        <v>19788.5</v>
      </c>
      <c r="P24" s="17">
        <v>16206.1</v>
      </c>
      <c r="Q24" s="17">
        <v>18037.3</v>
      </c>
      <c r="R24" s="17">
        <v>18834.5</v>
      </c>
      <c r="S24" s="17">
        <v>18518.3</v>
      </c>
      <c r="T24" s="17">
        <v>19133.3</v>
      </c>
      <c r="U24" s="17">
        <v>20655.8</v>
      </c>
      <c r="V24" s="21">
        <v>22801</v>
      </c>
      <c r="W24" s="17">
        <v>22792.799999999999</v>
      </c>
      <c r="X24" s="17">
        <v>24295.4</v>
      </c>
      <c r="Y24" s="17">
        <v>25174.799999999999</v>
      </c>
      <c r="Z24" s="17">
        <v>25548.799999999999</v>
      </c>
      <c r="AA24" s="17">
        <v>23873.3</v>
      </c>
      <c r="AB24" s="17">
        <v>25765.7</v>
      </c>
      <c r="AC24" s="17">
        <v>29056.400000000001</v>
      </c>
      <c r="AD24" s="10" t="s">
        <v>97</v>
      </c>
    </row>
    <row r="25" spans="1:30" x14ac:dyDescent="0.25">
      <c r="A25" s="7" t="s">
        <v>50</v>
      </c>
      <c r="B25" s="16">
        <v>53103.3</v>
      </c>
      <c r="C25" s="16">
        <v>52124.2</v>
      </c>
      <c r="D25" s="16">
        <v>52347.5</v>
      </c>
      <c r="E25" s="16">
        <v>55457.5</v>
      </c>
      <c r="F25" s="20">
        <v>57187</v>
      </c>
      <c r="G25" s="20">
        <v>60357</v>
      </c>
      <c r="H25" s="20">
        <v>63238</v>
      </c>
      <c r="I25" s="20">
        <v>62854</v>
      </c>
      <c r="J25" s="20">
        <v>62445</v>
      </c>
      <c r="K25" s="20">
        <v>64925</v>
      </c>
      <c r="L25" s="20">
        <v>67769</v>
      </c>
      <c r="M25" s="20">
        <v>69730</v>
      </c>
      <c r="N25" s="20">
        <v>74330</v>
      </c>
      <c r="O25" s="20">
        <v>74158</v>
      </c>
      <c r="P25" s="20">
        <v>65630</v>
      </c>
      <c r="Q25" s="20">
        <v>66918</v>
      </c>
      <c r="R25" s="20">
        <v>70259</v>
      </c>
      <c r="S25" s="20">
        <v>70097</v>
      </c>
      <c r="T25" s="20">
        <v>67949</v>
      </c>
      <c r="U25" s="20">
        <v>69578</v>
      </c>
      <c r="V25" s="20">
        <v>74533</v>
      </c>
      <c r="W25" s="20">
        <v>76862</v>
      </c>
      <c r="X25" s="20">
        <v>81583</v>
      </c>
      <c r="Y25" s="20">
        <v>85581</v>
      </c>
      <c r="Z25" s="20">
        <v>87602</v>
      </c>
      <c r="AA25" s="20">
        <v>86236</v>
      </c>
      <c r="AB25" s="20">
        <v>96563</v>
      </c>
      <c r="AC25" s="20">
        <v>109386</v>
      </c>
      <c r="AD25" s="20">
        <v>120265</v>
      </c>
    </row>
    <row r="26" spans="1:30" x14ac:dyDescent="0.25">
      <c r="A26" s="7" t="s">
        <v>51</v>
      </c>
      <c r="B26" s="17">
        <v>33009.699999999997</v>
      </c>
      <c r="C26" s="17">
        <v>32966.6</v>
      </c>
      <c r="D26" s="17">
        <v>33444.6</v>
      </c>
      <c r="E26" s="17">
        <v>34569.300000000003</v>
      </c>
      <c r="F26" s="17">
        <v>36470.800000000003</v>
      </c>
      <c r="G26" s="17">
        <v>38908.400000000001</v>
      </c>
      <c r="H26" s="17">
        <v>40446.699999999997</v>
      </c>
      <c r="I26" s="17">
        <v>40192.9</v>
      </c>
      <c r="J26" s="17">
        <v>40467.4</v>
      </c>
      <c r="K26" s="17">
        <v>42014.6</v>
      </c>
      <c r="L26" s="17">
        <v>44228.9</v>
      </c>
      <c r="M26" s="17">
        <v>47735.5</v>
      </c>
      <c r="N26" s="17">
        <v>51552.4</v>
      </c>
      <c r="O26" s="17">
        <v>51165.9</v>
      </c>
      <c r="P26" s="17">
        <v>47129.8</v>
      </c>
      <c r="Q26" s="17">
        <v>48759.3</v>
      </c>
      <c r="R26" s="17">
        <v>51467.7</v>
      </c>
      <c r="S26" s="17">
        <v>53234.6</v>
      </c>
      <c r="T26" s="17">
        <v>53431.4</v>
      </c>
      <c r="U26" s="21">
        <v>55169</v>
      </c>
      <c r="V26" s="17">
        <v>57458.7</v>
      </c>
      <c r="W26" s="17">
        <v>60962.9</v>
      </c>
      <c r="X26" s="17">
        <v>62210.5</v>
      </c>
      <c r="Y26" s="17">
        <v>64836.800000000003</v>
      </c>
      <c r="Z26" s="17">
        <v>65893.899999999994</v>
      </c>
      <c r="AA26" s="17">
        <v>61607.199999999997</v>
      </c>
      <c r="AB26" s="17">
        <v>68586.399999999994</v>
      </c>
      <c r="AC26" s="17">
        <v>71145.600000000006</v>
      </c>
      <c r="AD26" s="10" t="s">
        <v>97</v>
      </c>
    </row>
    <row r="27" spans="1:30" x14ac:dyDescent="0.25">
      <c r="A27" s="7" t="s">
        <v>52</v>
      </c>
      <c r="B27" s="16">
        <v>21086.9</v>
      </c>
      <c r="C27" s="16">
        <v>23123.599999999999</v>
      </c>
      <c r="D27" s="16">
        <v>24818.5</v>
      </c>
      <c r="E27" s="16">
        <v>26870.2</v>
      </c>
      <c r="F27" s="16">
        <v>26804.2</v>
      </c>
      <c r="G27" s="16">
        <v>29976.5</v>
      </c>
      <c r="H27" s="16">
        <v>30952.6</v>
      </c>
      <c r="I27" s="16">
        <v>30127.5</v>
      </c>
      <c r="J27" s="16">
        <v>29878.400000000001</v>
      </c>
      <c r="K27" s="20">
        <v>33865</v>
      </c>
      <c r="L27" s="16">
        <v>39417.4</v>
      </c>
      <c r="M27" s="16">
        <v>44751.4</v>
      </c>
      <c r="N27" s="16">
        <v>51224.7</v>
      </c>
      <c r="O27" s="16">
        <v>58921.7</v>
      </c>
      <c r="P27" s="16">
        <v>51771.4</v>
      </c>
      <c r="Q27" s="16">
        <v>58683.8</v>
      </c>
      <c r="R27" s="16">
        <v>61620.6</v>
      </c>
      <c r="S27" s="16">
        <v>64512.9</v>
      </c>
      <c r="T27" s="16">
        <v>61147.8</v>
      </c>
      <c r="U27" s="20">
        <v>69538</v>
      </c>
      <c r="V27" s="16">
        <v>76807.399999999994</v>
      </c>
      <c r="W27" s="16">
        <v>78511.899999999994</v>
      </c>
      <c r="X27" s="16">
        <v>79605.100000000006</v>
      </c>
      <c r="Y27" s="20">
        <v>83602</v>
      </c>
      <c r="Z27" s="16">
        <v>90126.3</v>
      </c>
      <c r="AA27" s="16">
        <v>86668.5</v>
      </c>
      <c r="AB27" s="16">
        <v>100055.4</v>
      </c>
      <c r="AC27" s="16">
        <v>114445.3</v>
      </c>
      <c r="AD27" s="9" t="s">
        <v>97</v>
      </c>
    </row>
    <row r="28" spans="1:30" x14ac:dyDescent="0.25">
      <c r="A28" s="7" t="s">
        <v>53</v>
      </c>
      <c r="B28" s="17">
        <v>14506.6</v>
      </c>
      <c r="C28" s="17">
        <v>16016.8</v>
      </c>
      <c r="D28" s="17">
        <v>17075.5</v>
      </c>
      <c r="E28" s="17">
        <v>17707.3</v>
      </c>
      <c r="F28" s="21">
        <v>18694</v>
      </c>
      <c r="G28" s="17">
        <v>19325.5</v>
      </c>
      <c r="H28" s="17">
        <v>19928.900000000001</v>
      </c>
      <c r="I28" s="17">
        <v>20235.099999999999</v>
      </c>
      <c r="J28" s="17">
        <v>19684.599999999999</v>
      </c>
      <c r="K28" s="17">
        <v>19872.5</v>
      </c>
      <c r="L28" s="21">
        <v>19925</v>
      </c>
      <c r="M28" s="17">
        <v>20521.900000000001</v>
      </c>
      <c r="N28" s="17">
        <v>21485.5</v>
      </c>
      <c r="O28" s="17">
        <v>21316.2</v>
      </c>
      <c r="P28" s="17">
        <v>19529.400000000001</v>
      </c>
      <c r="Q28" s="17">
        <v>20837.099999999999</v>
      </c>
      <c r="R28" s="17">
        <v>19974.7</v>
      </c>
      <c r="S28" s="17">
        <v>19175.8</v>
      </c>
      <c r="T28" s="17">
        <v>19684.400000000001</v>
      </c>
      <c r="U28" s="17">
        <v>20405.5</v>
      </c>
      <c r="V28" s="17">
        <v>21814.9</v>
      </c>
      <c r="W28" s="17">
        <v>22664.799999999999</v>
      </c>
      <c r="X28" s="17">
        <v>24184.799999999999</v>
      </c>
      <c r="Y28" s="17">
        <v>25160.400000000001</v>
      </c>
      <c r="Z28" s="17">
        <v>25500.5</v>
      </c>
      <c r="AA28" s="17">
        <v>24098.6</v>
      </c>
      <c r="AB28" s="17">
        <v>26715.4</v>
      </c>
      <c r="AC28" s="17">
        <v>29679.5</v>
      </c>
      <c r="AD28" s="10" t="s">
        <v>97</v>
      </c>
    </row>
    <row r="29" spans="1:30" x14ac:dyDescent="0.25">
      <c r="A29" s="7" t="s">
        <v>54</v>
      </c>
      <c r="B29" s="16">
        <v>6824.6</v>
      </c>
      <c r="C29" s="16">
        <v>7421.7</v>
      </c>
      <c r="D29" s="16">
        <v>7530.1</v>
      </c>
      <c r="E29" s="16">
        <v>7928.5</v>
      </c>
      <c r="F29" s="16">
        <v>6536.2</v>
      </c>
      <c r="G29" s="20">
        <v>8043</v>
      </c>
      <c r="H29" s="20">
        <v>9941</v>
      </c>
      <c r="I29" s="16">
        <v>10620.2</v>
      </c>
      <c r="J29" s="16">
        <v>10757.2</v>
      </c>
      <c r="K29" s="16">
        <v>12830.6</v>
      </c>
      <c r="L29" s="16">
        <v>16849.3</v>
      </c>
      <c r="M29" s="16">
        <v>20517.7</v>
      </c>
      <c r="N29" s="16">
        <v>26838.5</v>
      </c>
      <c r="O29" s="16">
        <v>32169.8</v>
      </c>
      <c r="P29" s="16">
        <v>26303.599999999999</v>
      </c>
      <c r="Q29" s="20">
        <v>29970</v>
      </c>
      <c r="R29" s="16">
        <v>35895.4</v>
      </c>
      <c r="S29" s="16">
        <v>29642.400000000001</v>
      </c>
      <c r="T29" s="16">
        <v>28894.9</v>
      </c>
      <c r="U29" s="16">
        <v>32383.7</v>
      </c>
      <c r="V29" s="16">
        <v>32391.200000000001</v>
      </c>
      <c r="W29" s="16">
        <v>33707.599999999999</v>
      </c>
      <c r="X29" s="16">
        <v>36930.699999999997</v>
      </c>
      <c r="Y29" s="16">
        <v>39033.199999999997</v>
      </c>
      <c r="Z29" s="20">
        <v>38488</v>
      </c>
      <c r="AA29" s="16">
        <v>34968.6</v>
      </c>
      <c r="AB29" s="16">
        <v>37855.800000000003</v>
      </c>
      <c r="AC29" s="16">
        <v>43966.2</v>
      </c>
      <c r="AD29" s="9" t="s">
        <v>97</v>
      </c>
    </row>
    <row r="30" spans="1:30" x14ac:dyDescent="0.25">
      <c r="A30" s="7" t="s">
        <v>55</v>
      </c>
      <c r="B30" s="17">
        <v>3525.3</v>
      </c>
      <c r="C30" s="17">
        <v>3684.5</v>
      </c>
      <c r="D30" s="17">
        <v>4073.9</v>
      </c>
      <c r="E30" s="17">
        <v>4406.1000000000004</v>
      </c>
      <c r="F30" s="17">
        <v>4670.8999999999996</v>
      </c>
      <c r="G30" s="17">
        <v>4736.3999999999996</v>
      </c>
      <c r="H30" s="17">
        <v>5098.5</v>
      </c>
      <c r="I30" s="17">
        <v>5379.3</v>
      </c>
      <c r="J30" s="17">
        <v>5694.3</v>
      </c>
      <c r="K30" s="17">
        <v>5937.2</v>
      </c>
      <c r="L30" s="17">
        <v>6001.8</v>
      </c>
      <c r="M30" s="17">
        <v>6443.4</v>
      </c>
      <c r="N30" s="17">
        <v>7146.2</v>
      </c>
      <c r="O30" s="17">
        <v>7282.3</v>
      </c>
      <c r="P30" s="17">
        <v>6209.3</v>
      </c>
      <c r="Q30" s="17">
        <v>6356.1</v>
      </c>
      <c r="R30" s="17">
        <v>6748.9</v>
      </c>
      <c r="S30" s="17">
        <v>6790.4</v>
      </c>
      <c r="T30" s="17">
        <v>6984.6</v>
      </c>
      <c r="U30" s="17">
        <v>7385.1</v>
      </c>
      <c r="V30" s="21">
        <v>7747</v>
      </c>
      <c r="W30" s="17">
        <v>8156.2</v>
      </c>
      <c r="X30" s="17">
        <v>8848.7999999999993</v>
      </c>
      <c r="Y30" s="17">
        <v>9316.7000000000007</v>
      </c>
      <c r="Z30" s="17">
        <v>10007.200000000001</v>
      </c>
      <c r="AA30" s="17">
        <v>9657.2999999999993</v>
      </c>
      <c r="AB30" s="21">
        <v>10439</v>
      </c>
      <c r="AC30" s="17">
        <v>11333.6</v>
      </c>
      <c r="AD30" s="17">
        <v>12521.4</v>
      </c>
    </row>
    <row r="31" spans="1:30" x14ac:dyDescent="0.25">
      <c r="A31" s="7" t="s">
        <v>56</v>
      </c>
      <c r="B31" s="20">
        <v>2917</v>
      </c>
      <c r="C31" s="16">
        <v>3068.2</v>
      </c>
      <c r="D31" s="16">
        <v>3308.2</v>
      </c>
      <c r="E31" s="16">
        <v>3708.6</v>
      </c>
      <c r="F31" s="16">
        <v>3443.8</v>
      </c>
      <c r="G31" s="16">
        <v>4473.2</v>
      </c>
      <c r="H31" s="16">
        <v>5100.8999999999996</v>
      </c>
      <c r="I31" s="20">
        <v>5113</v>
      </c>
      <c r="J31" s="16">
        <v>5937.8</v>
      </c>
      <c r="K31" s="16">
        <v>7090.5</v>
      </c>
      <c r="L31" s="16">
        <v>8120.1</v>
      </c>
      <c r="M31" s="16">
        <v>9419.1</v>
      </c>
      <c r="N31" s="16">
        <v>11459.1</v>
      </c>
      <c r="O31" s="16">
        <v>12559.6</v>
      </c>
      <c r="P31" s="16">
        <v>9727.5</v>
      </c>
      <c r="Q31" s="16">
        <v>12400.6</v>
      </c>
      <c r="R31" s="16">
        <v>13050.7</v>
      </c>
      <c r="S31" s="16">
        <v>13356.9</v>
      </c>
      <c r="T31" s="16">
        <v>13032.4</v>
      </c>
      <c r="U31" s="16">
        <v>14742.9</v>
      </c>
      <c r="V31" s="16">
        <v>15694.5</v>
      </c>
      <c r="W31" s="16">
        <v>15114.6</v>
      </c>
      <c r="X31" s="20">
        <v>15198</v>
      </c>
      <c r="Y31" s="16">
        <v>16969.3</v>
      </c>
      <c r="Z31" s="16">
        <v>18625.2</v>
      </c>
      <c r="AA31" s="16">
        <v>17021.099999999999</v>
      </c>
      <c r="AB31" s="16">
        <v>20453.7</v>
      </c>
      <c r="AC31" s="16">
        <v>22290.9</v>
      </c>
      <c r="AD31" s="9" t="s">
        <v>97</v>
      </c>
    </row>
    <row r="32" spans="1:30" x14ac:dyDescent="0.25">
      <c r="A32" s="7" t="s">
        <v>57</v>
      </c>
      <c r="B32" s="17">
        <v>22820.3</v>
      </c>
      <c r="C32" s="17">
        <v>22279.5</v>
      </c>
      <c r="D32" s="17">
        <v>24264.6</v>
      </c>
      <c r="E32" s="17">
        <v>27431.3</v>
      </c>
      <c r="F32" s="21">
        <v>28971</v>
      </c>
      <c r="G32" s="21">
        <v>32951</v>
      </c>
      <c r="H32" s="21">
        <v>34135</v>
      </c>
      <c r="I32" s="21">
        <v>33955</v>
      </c>
      <c r="J32" s="21">
        <v>33305</v>
      </c>
      <c r="K32" s="21">
        <v>34201</v>
      </c>
      <c r="L32" s="21">
        <v>34939</v>
      </c>
      <c r="M32" s="21">
        <v>37710</v>
      </c>
      <c r="N32" s="21">
        <v>41399</v>
      </c>
      <c r="O32" s="21">
        <v>40386</v>
      </c>
      <c r="P32" s="21">
        <v>30295</v>
      </c>
      <c r="Q32" s="21">
        <v>31926</v>
      </c>
      <c r="R32" s="21">
        <v>32196</v>
      </c>
      <c r="S32" s="21">
        <v>29071</v>
      </c>
      <c r="T32" s="21">
        <v>29636</v>
      </c>
      <c r="U32" s="21">
        <v>29907</v>
      </c>
      <c r="V32" s="21">
        <v>31041</v>
      </c>
      <c r="W32" s="21">
        <v>31683</v>
      </c>
      <c r="X32" s="21">
        <v>34400</v>
      </c>
      <c r="Y32" s="21">
        <v>34072</v>
      </c>
      <c r="Z32" s="21">
        <v>34569</v>
      </c>
      <c r="AA32" s="21">
        <v>33952</v>
      </c>
      <c r="AB32" s="21">
        <v>36739</v>
      </c>
      <c r="AC32" s="21">
        <v>42279</v>
      </c>
      <c r="AD32" s="10" t="s">
        <v>97</v>
      </c>
    </row>
    <row r="33" spans="1:30" x14ac:dyDescent="0.25">
      <c r="A33" s="7" t="s">
        <v>58</v>
      </c>
      <c r="B33" s="16">
        <v>40373.300000000003</v>
      </c>
      <c r="C33" s="16">
        <v>44193.7</v>
      </c>
      <c r="D33" s="16">
        <v>46254.5</v>
      </c>
      <c r="E33" s="16">
        <v>47959.6</v>
      </c>
      <c r="F33" s="16">
        <v>50611.1</v>
      </c>
      <c r="G33" s="16">
        <v>57482.7</v>
      </c>
      <c r="H33" s="16">
        <v>51987.9</v>
      </c>
      <c r="I33" s="16">
        <v>52957.3</v>
      </c>
      <c r="J33" s="16">
        <v>53574.1</v>
      </c>
      <c r="K33" s="16">
        <v>53941.7</v>
      </c>
      <c r="L33" s="16">
        <v>54173.5</v>
      </c>
      <c r="M33" s="16">
        <v>57854.6</v>
      </c>
      <c r="N33" s="16">
        <v>61673.1</v>
      </c>
      <c r="O33" s="16">
        <v>56036.3</v>
      </c>
      <c r="P33" s="16">
        <v>43257.4</v>
      </c>
      <c r="Q33" s="16">
        <v>55157.3</v>
      </c>
      <c r="R33" s="16">
        <v>60263.1</v>
      </c>
      <c r="S33" s="16">
        <v>59863.199999999997</v>
      </c>
      <c r="T33" s="16">
        <v>58788.1</v>
      </c>
      <c r="U33" s="16">
        <v>57324.3</v>
      </c>
      <c r="V33" s="16">
        <v>61970.8</v>
      </c>
      <c r="W33" s="16">
        <v>61509.3</v>
      </c>
      <c r="X33" s="16">
        <v>62621.9</v>
      </c>
      <c r="Y33" s="16">
        <v>61335.5</v>
      </c>
      <c r="Z33" s="16">
        <v>61060.3</v>
      </c>
      <c r="AA33" s="16">
        <v>59400.800000000003</v>
      </c>
      <c r="AB33" s="16">
        <v>71171.899999999994</v>
      </c>
      <c r="AC33" s="16">
        <v>75591.199999999997</v>
      </c>
      <c r="AD33" s="9" t="s">
        <v>97</v>
      </c>
    </row>
    <row r="34" spans="1:30" x14ac:dyDescent="0.25">
      <c r="A34" s="7" t="s">
        <v>60</v>
      </c>
      <c r="B34" s="16">
        <v>159363.70000000001</v>
      </c>
      <c r="C34" s="20">
        <v>170768</v>
      </c>
      <c r="D34" s="16">
        <v>207938.8</v>
      </c>
      <c r="E34" s="16">
        <v>214276.4</v>
      </c>
      <c r="F34" s="16">
        <v>220133.9</v>
      </c>
      <c r="G34" s="20">
        <v>242277</v>
      </c>
      <c r="H34" s="16">
        <v>229773.1</v>
      </c>
      <c r="I34" s="16">
        <v>231251.7</v>
      </c>
      <c r="J34" s="16">
        <v>212612.9</v>
      </c>
      <c r="K34" s="16">
        <v>215038.5</v>
      </c>
      <c r="L34" s="16">
        <v>215848.2</v>
      </c>
      <c r="M34" s="16">
        <v>221084.6</v>
      </c>
      <c r="N34" s="16">
        <v>218568.3</v>
      </c>
      <c r="O34" s="16">
        <v>190478.2</v>
      </c>
      <c r="P34" s="16">
        <v>159405.79999999999</v>
      </c>
      <c r="Q34" s="16">
        <v>178357.3</v>
      </c>
      <c r="R34" s="20">
        <v>179753</v>
      </c>
      <c r="S34" s="16">
        <v>197016.8</v>
      </c>
      <c r="T34" s="16">
        <v>200058.9</v>
      </c>
      <c r="U34" s="16">
        <v>217019.8</v>
      </c>
      <c r="V34" s="16">
        <v>247354.8</v>
      </c>
      <c r="W34" s="16">
        <v>222090.8</v>
      </c>
      <c r="X34" s="16">
        <v>214998.8</v>
      </c>
      <c r="Y34" s="16">
        <v>217189.8</v>
      </c>
      <c r="Z34" s="16">
        <v>219344.5</v>
      </c>
      <c r="AA34" s="9" t="s">
        <v>97</v>
      </c>
      <c r="AB34" s="9" t="s">
        <v>97</v>
      </c>
      <c r="AC34" s="9" t="s">
        <v>97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7"/>
  <sheetViews>
    <sheetView workbookViewId="0">
      <pane xSplit="1" ySplit="11" topLeftCell="O12" activePane="bottomRight" state="frozen"/>
      <selection pane="topRight"/>
      <selection pane="bottomLeft"/>
      <selection pane="bottomRight" activeCell="A19" sqref="A19:XFD19"/>
    </sheetView>
  </sheetViews>
  <sheetFormatPr baseColWidth="10" defaultColWidth="8.85546875" defaultRowHeight="11.45" customHeight="1" x14ac:dyDescent="0.25"/>
  <cols>
    <col min="1" max="1" width="29.85546875" style="22" customWidth="1"/>
    <col min="2" max="30" width="10" style="22" customWidth="1"/>
    <col min="31" max="16384" width="8.85546875" style="22"/>
  </cols>
  <sheetData>
    <row r="1" spans="1:30" x14ac:dyDescent="0.25">
      <c r="A1" s="3" t="s">
        <v>91</v>
      </c>
    </row>
    <row r="2" spans="1:30" x14ac:dyDescent="0.25">
      <c r="A2" s="3" t="s">
        <v>92</v>
      </c>
      <c r="B2" s="1" t="s">
        <v>0</v>
      </c>
    </row>
    <row r="3" spans="1:30" x14ac:dyDescent="0.25">
      <c r="A3" s="3" t="s">
        <v>93</v>
      </c>
      <c r="B3" s="3" t="s">
        <v>6</v>
      </c>
    </row>
    <row r="5" spans="1:30" x14ac:dyDescent="0.25">
      <c r="A5" s="1" t="s">
        <v>12</v>
      </c>
      <c r="C5" s="3" t="s">
        <v>17</v>
      </c>
    </row>
    <row r="6" spans="1:30" x14ac:dyDescent="0.25">
      <c r="A6" s="1" t="s">
        <v>13</v>
      </c>
      <c r="C6" s="3" t="s">
        <v>28</v>
      </c>
    </row>
    <row r="7" spans="1:30" x14ac:dyDescent="0.25">
      <c r="A7" s="1" t="s">
        <v>14</v>
      </c>
      <c r="C7" s="3" t="s">
        <v>19</v>
      </c>
    </row>
    <row r="8" spans="1:30" x14ac:dyDescent="0.25">
      <c r="A8" s="1" t="s">
        <v>15</v>
      </c>
      <c r="C8" s="3" t="s">
        <v>20</v>
      </c>
    </row>
    <row r="10" spans="1:30" x14ac:dyDescent="0.25">
      <c r="A10" s="5" t="s">
        <v>94</v>
      </c>
      <c r="B10" s="23" t="s">
        <v>62</v>
      </c>
      <c r="C10" s="23" t="s">
        <v>63</v>
      </c>
      <c r="D10" s="23" t="s">
        <v>64</v>
      </c>
      <c r="E10" s="23" t="s">
        <v>65</v>
      </c>
      <c r="F10" s="23" t="s">
        <v>66</v>
      </c>
      <c r="G10" s="23" t="s">
        <v>67</v>
      </c>
      <c r="H10" s="23" t="s">
        <v>68</v>
      </c>
      <c r="I10" s="23" t="s">
        <v>69</v>
      </c>
      <c r="J10" s="23" t="s">
        <v>70</v>
      </c>
      <c r="K10" s="23" t="s">
        <v>71</v>
      </c>
      <c r="L10" s="23" t="s">
        <v>72</v>
      </c>
      <c r="M10" s="23" t="s">
        <v>73</v>
      </c>
      <c r="N10" s="23" t="s">
        <v>74</v>
      </c>
      <c r="O10" s="23" t="s">
        <v>75</v>
      </c>
      <c r="P10" s="23" t="s">
        <v>76</v>
      </c>
      <c r="Q10" s="23" t="s">
        <v>77</v>
      </c>
      <c r="R10" s="23" t="s">
        <v>78</v>
      </c>
      <c r="S10" s="23" t="s">
        <v>79</v>
      </c>
      <c r="T10" s="23" t="s">
        <v>80</v>
      </c>
      <c r="U10" s="23" t="s">
        <v>81</v>
      </c>
      <c r="V10" s="23" t="s">
        <v>82</v>
      </c>
      <c r="W10" s="23" t="s">
        <v>83</v>
      </c>
      <c r="X10" s="23" t="s">
        <v>84</v>
      </c>
      <c r="Y10" s="23" t="s">
        <v>85</v>
      </c>
      <c r="Z10" s="23" t="s">
        <v>86</v>
      </c>
      <c r="AA10" s="23" t="s">
        <v>87</v>
      </c>
      <c r="AB10" s="23" t="s">
        <v>88</v>
      </c>
      <c r="AC10" s="23" t="s">
        <v>89</v>
      </c>
      <c r="AD10" s="23" t="s">
        <v>90</v>
      </c>
    </row>
    <row r="11" spans="1:30" x14ac:dyDescent="0.25">
      <c r="A11" s="6" t="s">
        <v>95</v>
      </c>
      <c r="B11" s="17"/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31">
        <f>'VA volume'!B12/'VA volume'!$B12</f>
        <v>1</v>
      </c>
      <c r="C12" s="31">
        <f>'VA volume'!C12/'VA volume'!$B12</f>
        <v>1.0002559054366005</v>
      </c>
      <c r="D12" s="31">
        <f>'VA volume'!D12/'VA volume'!$B12</f>
        <v>1.0416495853039394</v>
      </c>
      <c r="E12" s="31">
        <f>'VA volume'!E12/'VA volume'!$B12</f>
        <v>1.0741770522571421</v>
      </c>
      <c r="F12" s="31">
        <f>'VA volume'!F12/'VA volume'!$B12</f>
        <v>1.1031927292290427</v>
      </c>
      <c r="G12" s="31">
        <f>'VA volume'!G12/'VA volume'!$B12</f>
        <v>1.1690432624073697</v>
      </c>
      <c r="H12" s="31">
        <f>'VA volume'!H12/'VA volume'!$B12</f>
        <v>1.187485687626769</v>
      </c>
      <c r="I12" s="31">
        <f>'VA volume'!I12/'VA volume'!$B12</f>
        <v>1.1870290736377649</v>
      </c>
      <c r="J12" s="31">
        <f>'VA volume'!J12/'VA volume'!$B12</f>
        <v>1.200212430777295</v>
      </c>
      <c r="K12" s="31">
        <f>'VA volume'!K12/'VA volume'!$B12</f>
        <v>1.2386153174686596</v>
      </c>
      <c r="L12" s="31">
        <f>'VA volume'!L12/'VA volume'!$B12</f>
        <v>1.2651814396371672</v>
      </c>
      <c r="M12" s="31">
        <f>'VA volume'!M12/'VA volume'!$B12</f>
        <v>1.3399253370688375</v>
      </c>
      <c r="N12" s="31">
        <f>'VA volume'!N12/'VA volume'!$B12</f>
        <v>1.3957680817148006</v>
      </c>
      <c r="O12" s="31">
        <f>'VA volume'!O12/'VA volume'!$B12</f>
        <v>1.3709007066583132</v>
      </c>
      <c r="P12" s="31">
        <f>'VA volume'!P12/'VA volume'!$B12</f>
        <v>1.1770799775212926</v>
      </c>
      <c r="Q12" s="31">
        <f>'VA volume'!Q12/'VA volume'!$B12</f>
        <v>1.2941518372799106</v>
      </c>
      <c r="R12" s="31">
        <f>'VA volume'!R12/'VA volume'!$B12</f>
        <v>1.3557671679990739</v>
      </c>
      <c r="S12" s="31">
        <f>'VA volume'!S12/'VA volume'!$B12</f>
        <v>1.3229287613079437</v>
      </c>
      <c r="T12" s="31">
        <f>'VA volume'!T12/'VA volume'!$B12</f>
        <v>1.3132720704822753</v>
      </c>
      <c r="U12" s="31">
        <f>'VA volume'!U12/'VA volume'!$B12</f>
        <v>1.3601371516570568</v>
      </c>
      <c r="V12" s="31">
        <f>'VA volume'!V12/'VA volume'!$B12</f>
        <v>1.4179210544734719</v>
      </c>
      <c r="W12" s="31">
        <f>'VA volume'!W12/'VA volume'!$B12</f>
        <v>1.4551858610783035</v>
      </c>
      <c r="X12" s="31">
        <f>'VA volume'!X12/'VA volume'!$B12</f>
        <v>1.5129916312906666</v>
      </c>
      <c r="Y12" s="31">
        <f>'VA volume'!Y12/'VA volume'!$B12</f>
        <v>1.5459678269637025</v>
      </c>
      <c r="Z12" s="31">
        <f>'VA volume'!Z12/'VA volume'!$B12</f>
        <v>1.5570623193958357</v>
      </c>
      <c r="AA12" s="31">
        <f>'VA volume'!AA12/'VA volume'!$B12</f>
        <v>1.4482708051810935</v>
      </c>
      <c r="AB12" s="31">
        <f>'VA volume'!AB12/'VA volume'!$B12</f>
        <v>1.5958768659127862</v>
      </c>
      <c r="AC12" s="31">
        <f>'VA volume'!AC12/'VA volume'!$B12</f>
        <v>1.6512361703962772</v>
      </c>
      <c r="AD12" s="10" t="s">
        <v>97</v>
      </c>
    </row>
    <row r="13" spans="1:30" x14ac:dyDescent="0.25">
      <c r="A13" s="7" t="s">
        <v>38</v>
      </c>
      <c r="B13" s="31">
        <f>'VA volume'!B13/'VA volume'!$B13</f>
        <v>1</v>
      </c>
      <c r="C13" s="31">
        <f>'VA volume'!C13/'VA volume'!$B13</f>
        <v>1.0012860752636921</v>
      </c>
      <c r="D13" s="31">
        <f>'VA volume'!D13/'VA volume'!$B13</f>
        <v>1.0397341805802423</v>
      </c>
      <c r="E13" s="31">
        <f>'VA volume'!E13/'VA volume'!$B13</f>
        <v>1.0679352541814708</v>
      </c>
      <c r="F13" s="31">
        <f>'VA volume'!F13/'VA volume'!$B13</f>
        <v>1.0931069029189673</v>
      </c>
      <c r="G13" s="31">
        <f>'VA volume'!G13/'VA volume'!$B13</f>
        <v>1.151636397430724</v>
      </c>
      <c r="H13" s="31">
        <f>'VA volume'!H13/'VA volume'!$B13</f>
        <v>1.1646340505353667</v>
      </c>
      <c r="I13" s="31">
        <f>'VA volume'!I13/'VA volume'!$B13</f>
        <v>1.1602501354032289</v>
      </c>
      <c r="J13" s="31">
        <f>'VA volume'!J13/'VA volume'!$B13</f>
        <v>1.1708079586590179</v>
      </c>
      <c r="K13" s="31">
        <f>'VA volume'!K13/'VA volume'!$B13</f>
        <v>1.2062218479477576</v>
      </c>
      <c r="L13" s="31">
        <f>'VA volume'!L13/'VA volume'!$B13</f>
        <v>1.2289971396045867</v>
      </c>
      <c r="M13" s="31">
        <f>'VA volume'!M13/'VA volume'!$B13</f>
        <v>1.296223512877275</v>
      </c>
      <c r="N13" s="31">
        <f>'VA volume'!N13/'VA volume'!$B13</f>
        <v>1.3444921658478355</v>
      </c>
      <c r="O13" s="31">
        <f>'VA volume'!O13/'VA volume'!$B13</f>
        <v>1.3190294538925496</v>
      </c>
      <c r="P13" s="31">
        <f>'VA volume'!P13/'VA volume'!$B13</f>
        <v>1.1398882517345248</v>
      </c>
      <c r="Q13" s="31">
        <f>'VA volume'!Q13/'VA volume'!$B13</f>
        <v>1.2473562462300407</v>
      </c>
      <c r="R13" s="31">
        <f>'VA volume'!R13/'VA volume'!$B13</f>
        <v>1.3035810499032854</v>
      </c>
      <c r="S13" s="31">
        <f>'VA volume'!S13/'VA volume'!$B13</f>
        <v>1.2735676480309408</v>
      </c>
      <c r="T13" s="31">
        <f>'VA volume'!T13/'VA volume'!$B13</f>
        <v>1.2638039602212192</v>
      </c>
      <c r="U13" s="31">
        <f>'VA volume'!U13/'VA volume'!$B13</f>
        <v>1.3079070483167055</v>
      </c>
      <c r="V13" s="31">
        <f>'VA volume'!V13/'VA volume'!$B13</f>
        <v>1.3565531463750651</v>
      </c>
      <c r="W13" s="31">
        <f>'VA volume'!W13/'VA volume'!$B13</f>
        <v>1.3884647651804687</v>
      </c>
      <c r="X13" s="31">
        <f>'VA volume'!X13/'VA volume'!$B13</f>
        <v>1.4412109723575901</v>
      </c>
      <c r="Y13" s="31">
        <f>'VA volume'!Y13/'VA volume'!$B13</f>
        <v>1.4712049277404384</v>
      </c>
      <c r="Z13" s="31">
        <f>'VA volume'!Z13/'VA volume'!$B13</f>
        <v>1.4783668020804643</v>
      </c>
      <c r="AA13" s="31" t="e">
        <f>'VA volume'!AA13/'VA volume'!$B13</f>
        <v>#VALUE!</v>
      </c>
      <c r="AB13" s="31" t="e">
        <f>'VA volume'!AB13/'VA volume'!$B13</f>
        <v>#VALUE!</v>
      </c>
      <c r="AC13" s="31" t="e">
        <f>'VA volume'!AC13/'VA volume'!$B13</f>
        <v>#VALUE!</v>
      </c>
      <c r="AD13" s="9" t="s">
        <v>97</v>
      </c>
    </row>
    <row r="14" spans="1:30" x14ac:dyDescent="0.25">
      <c r="A14" s="7" t="s">
        <v>39</v>
      </c>
      <c r="B14" s="31">
        <f>'VA volume'!B14/'VA volume'!$B14</f>
        <v>1</v>
      </c>
      <c r="C14" s="31">
        <f>'VA volume'!C14/'VA volume'!$B14</f>
        <v>0.99808919148502451</v>
      </c>
      <c r="D14" s="31">
        <f>'VA volume'!D14/'VA volume'!$B14</f>
        <v>1.0379320835746277</v>
      </c>
      <c r="E14" s="31">
        <f>'VA volume'!E14/'VA volume'!$B14</f>
        <v>1.0692943905612367</v>
      </c>
      <c r="F14" s="31">
        <f>'VA volume'!F14/'VA volume'!$B14</f>
        <v>1.0958998713567842</v>
      </c>
      <c r="G14" s="31">
        <f>'VA volume'!G14/'VA volume'!$B14</f>
        <v>1.161015819672879</v>
      </c>
      <c r="H14" s="31">
        <f>'VA volume'!H14/'VA volume'!$B14</f>
        <v>1.1799651451611781</v>
      </c>
      <c r="I14" s="31">
        <f>'VA volume'!I14/'VA volume'!$B14</f>
        <v>1.1749765497432332</v>
      </c>
      <c r="J14" s="31">
        <f>'VA volume'!J14/'VA volume'!$B14</f>
        <v>1.1833985826204887</v>
      </c>
      <c r="K14" s="31">
        <f>'VA volume'!K14/'VA volume'!$B14</f>
        <v>1.2157578135370033</v>
      </c>
      <c r="L14" s="31">
        <f>'VA volume'!L14/'VA volume'!$B14</f>
        <v>1.2383118056015505</v>
      </c>
      <c r="M14" s="31">
        <f>'VA volume'!M14/'VA volume'!$B14</f>
        <v>1.3029265360223141</v>
      </c>
      <c r="N14" s="31">
        <f>'VA volume'!N14/'VA volume'!$B14</f>
        <v>1.353437047276314</v>
      </c>
      <c r="O14" s="31">
        <f>'VA volume'!O14/'VA volume'!$B14</f>
        <v>1.3184032085173971</v>
      </c>
      <c r="P14" s="31">
        <f>'VA volume'!P14/'VA volume'!$B14</f>
        <v>1.1249761115051238</v>
      </c>
      <c r="Q14" s="31">
        <f>'VA volume'!Q14/'VA volume'!$B14</f>
        <v>1.2342939301853257</v>
      </c>
      <c r="R14" s="31">
        <f>'VA volume'!R14/'VA volume'!$B14</f>
        <v>1.2888547555114767</v>
      </c>
      <c r="S14" s="31">
        <f>'VA volume'!S14/'VA volume'!$B14</f>
        <v>1.2589560734515985</v>
      </c>
      <c r="T14" s="31">
        <f>'VA volume'!T14/'VA volume'!$B14</f>
        <v>1.2524910222179493</v>
      </c>
      <c r="U14" s="31">
        <f>'VA volume'!U14/'VA volume'!$B14</f>
        <v>1.2936563090971995</v>
      </c>
      <c r="V14" s="31">
        <f>'VA volume'!V14/'VA volume'!$B14</f>
        <v>1.3452949446387801</v>
      </c>
      <c r="W14" s="31">
        <f>'VA volume'!W14/'VA volume'!$B14</f>
        <v>1.3791634314604182</v>
      </c>
      <c r="X14" s="31">
        <f>'VA volume'!X14/'VA volume'!$B14</f>
        <v>1.4311290739540814</v>
      </c>
      <c r="Y14" s="31">
        <f>'VA volume'!Y14/'VA volume'!$B14</f>
        <v>1.4581567090685379</v>
      </c>
      <c r="Z14" s="31">
        <f>'VA volume'!Z14/'VA volume'!$B14</f>
        <v>1.4635318576064085</v>
      </c>
      <c r="AA14" s="31">
        <f>'VA volume'!AA14/'VA volume'!$B14</f>
        <v>1.361833508733995</v>
      </c>
      <c r="AB14" s="31">
        <f>'VA volume'!AB14/'VA volume'!$B14</f>
        <v>1.5082770528676901</v>
      </c>
      <c r="AC14" s="31">
        <f>'VA volume'!AC14/'VA volume'!$B14</f>
        <v>1.5459077912681825</v>
      </c>
      <c r="AD14" s="10" t="s">
        <v>97</v>
      </c>
    </row>
    <row r="15" spans="1:30" x14ac:dyDescent="0.25">
      <c r="A15" s="7" t="s">
        <v>40</v>
      </c>
      <c r="B15" s="31">
        <f>'VA volume'!B15/'VA volume'!$B15</f>
        <v>1</v>
      </c>
      <c r="C15" s="31">
        <f>'VA volume'!C15/'VA volume'!$B15</f>
        <v>1.0284907523580766</v>
      </c>
      <c r="D15" s="31">
        <f>'VA volume'!D15/'VA volume'!$B15</f>
        <v>1.0930422004699127</v>
      </c>
      <c r="E15" s="31">
        <f>'VA volume'!E15/'VA volume'!$B15</f>
        <v>1.1259387122714284</v>
      </c>
      <c r="F15" s="31">
        <f>'VA volume'!F15/'VA volume'!$B15</f>
        <v>1.134205404782423</v>
      </c>
      <c r="G15" s="31">
        <f>'VA volume'!G15/'VA volume'!$B15</f>
        <v>1.1983980009062976</v>
      </c>
      <c r="H15" s="31">
        <f>'VA volume'!H15/'VA volume'!$B15</f>
        <v>1.2068978162415884</v>
      </c>
      <c r="I15" s="31">
        <f>'VA volume'!I15/'VA volume'!$B15</f>
        <v>1.2119505570063884</v>
      </c>
      <c r="J15" s="31">
        <f>'VA volume'!J15/'VA volume'!$B15</f>
        <v>1.2095276512482547</v>
      </c>
      <c r="K15" s="31">
        <f>'VA volume'!K15/'VA volume'!$B15</f>
        <v>1.2710982704381921</v>
      </c>
      <c r="L15" s="31">
        <f>'VA volume'!L15/'VA volume'!$B15</f>
        <v>1.3047465378641232</v>
      </c>
      <c r="M15" s="31">
        <f>'VA volume'!M15/'VA volume'!$B15</f>
        <v>1.2744615255662395</v>
      </c>
      <c r="N15" s="31">
        <f>'VA volume'!N15/'VA volume'!$B15</f>
        <v>1.3553027584454636</v>
      </c>
      <c r="O15" s="31">
        <f>'VA volume'!O15/'VA volume'!$B15</f>
        <v>1.3100193046653377</v>
      </c>
      <c r="P15" s="31">
        <f>'VA volume'!P15/'VA volume'!$B15</f>
        <v>1.1958624627723804</v>
      </c>
      <c r="Q15" s="31">
        <f>'VA volume'!Q15/'VA volume'!$B15</f>
        <v>1.2687591841225021</v>
      </c>
      <c r="R15" s="31">
        <f>'VA volume'!R15/'VA volume'!$B15</f>
        <v>1.2703989019653039</v>
      </c>
      <c r="S15" s="31">
        <f>'VA volume'!S15/'VA volume'!$B15</f>
        <v>1.2504184423728235</v>
      </c>
      <c r="T15" s="31">
        <f>'VA volume'!T15/'VA volume'!$B15</f>
        <v>1.2633711655879278</v>
      </c>
      <c r="U15" s="31">
        <f>'VA volume'!U15/'VA volume'!$B15</f>
        <v>1.30274796803336</v>
      </c>
      <c r="V15" s="31">
        <f>'VA volume'!V15/'VA volume'!$B15</f>
        <v>1.3382900309870001</v>
      </c>
      <c r="W15" s="31">
        <f>'VA volume'!W15/'VA volume'!$B15</f>
        <v>1.3162848079879927</v>
      </c>
      <c r="X15" s="31">
        <f>'VA volume'!X15/'VA volume'!$B15</f>
        <v>1.3364879129744638</v>
      </c>
      <c r="Y15" s="31">
        <f>'VA volume'!Y15/'VA volume'!$B15</f>
        <v>1.3365010097623455</v>
      </c>
      <c r="Z15" s="31">
        <f>'VA volume'!Z15/'VA volume'!$B15</f>
        <v>1.3912874928295085</v>
      </c>
      <c r="AA15" s="31">
        <f>'VA volume'!AA15/'VA volume'!$B15</f>
        <v>1.3273149227420482</v>
      </c>
      <c r="AB15" s="31">
        <f>'VA volume'!AB15/'VA volume'!$B15</f>
        <v>1.3711629685703284</v>
      </c>
      <c r="AC15" s="31">
        <f>'VA volume'!AC15/'VA volume'!$B15</f>
        <v>1.4343994991788314</v>
      </c>
      <c r="AD15" s="9" t="s">
        <v>97</v>
      </c>
    </row>
    <row r="16" spans="1:30" x14ac:dyDescent="0.25">
      <c r="A16" s="7" t="s">
        <v>41</v>
      </c>
      <c r="B16" s="31">
        <f>'VA volume'!B16/'VA volume'!$B16</f>
        <v>1</v>
      </c>
      <c r="C16" s="31">
        <f>'VA volume'!C16/'VA volume'!$B16</f>
        <v>1.045173776972492</v>
      </c>
      <c r="D16" s="31">
        <f>'VA volume'!D16/'VA volume'!$B16</f>
        <v>1.1386509635974302</v>
      </c>
      <c r="E16" s="31">
        <f>'VA volume'!E16/'VA volume'!$B16</f>
        <v>1.0303903804974468</v>
      </c>
      <c r="F16" s="31">
        <f>'VA volume'!F16/'VA volume'!$B16</f>
        <v>0.9861225498270465</v>
      </c>
      <c r="G16" s="31">
        <f>'VA volume'!G16/'VA volume'!$B16</f>
        <v>1.1556992258277055</v>
      </c>
      <c r="H16" s="31">
        <f>'VA volume'!H16/'VA volume'!$B16</f>
        <v>1.2363696260912536</v>
      </c>
      <c r="I16" s="31">
        <f>'VA volume'!I16/'VA volume'!$B16</f>
        <v>1.3143633668258936</v>
      </c>
      <c r="J16" s="31">
        <f>'VA volume'!J16/'VA volume'!$B16</f>
        <v>1.4756629879756218</v>
      </c>
      <c r="K16" s="31">
        <f>'VA volume'!K16/'VA volume'!$B16</f>
        <v>1.5098830505682752</v>
      </c>
      <c r="L16" s="31">
        <f>'VA volume'!L16/'VA volume'!$B16</f>
        <v>1.6052544885521329</v>
      </c>
      <c r="M16" s="31">
        <f>'VA volume'!M16/'VA volume'!$B16</f>
        <v>1.7701367155328611</v>
      </c>
      <c r="N16" s="31">
        <f>'VA volume'!N16/'VA volume'!$B16</f>
        <v>2.0344671388568605</v>
      </c>
      <c r="O16" s="31">
        <f>'VA volume'!O16/'VA volume'!$B16</f>
        <v>2.076511283149399</v>
      </c>
      <c r="P16" s="31">
        <f>'VA volume'!P16/'VA volume'!$B16</f>
        <v>1.9033108219403723</v>
      </c>
      <c r="Q16" s="31">
        <f>'VA volume'!Q16/'VA volume'!$B16</f>
        <v>1.8350765936419042</v>
      </c>
      <c r="R16" s="31">
        <f>'VA volume'!R16/'VA volume'!$B16</f>
        <v>1.9551144786690826</v>
      </c>
      <c r="S16" s="31">
        <f>'VA volume'!S16/'VA volume'!$B16</f>
        <v>2.1512518530719817</v>
      </c>
      <c r="T16" s="31">
        <f>'VA volume'!T16/'VA volume'!$B16</f>
        <v>2.0279607972327458</v>
      </c>
      <c r="U16" s="31">
        <f>'VA volume'!U16/'VA volume'!$B16</f>
        <v>2.0692637127326634</v>
      </c>
      <c r="V16" s="31">
        <f>'VA volume'!V16/'VA volume'!$B16</f>
        <v>2.2179212650304727</v>
      </c>
      <c r="W16" s="31">
        <f>'VA volume'!W16/'VA volume'!$B16</f>
        <v>2.3192637127326634</v>
      </c>
      <c r="X16" s="31">
        <f>'VA volume'!X16/'VA volume'!$B16</f>
        <v>2.3578487893263054</v>
      </c>
      <c r="Y16" s="31">
        <f>'VA volume'!Y16/'VA volume'!$B16</f>
        <v>2.4346483281172788</v>
      </c>
      <c r="Z16" s="31">
        <f>'VA volume'!Z16/'VA volume'!$B16</f>
        <v>2.4688272113325644</v>
      </c>
      <c r="AA16" s="31">
        <f>'VA volume'!AA16/'VA volume'!$B16</f>
        <v>2.1615878767913026</v>
      </c>
      <c r="AB16" s="31">
        <f>'VA volume'!AB16/'VA volume'!$B16</f>
        <v>2.2160681930489212</v>
      </c>
      <c r="AC16" s="31">
        <f>'VA volume'!AC16/'VA volume'!$B16</f>
        <v>2.7483116455279197</v>
      </c>
      <c r="AD16" s="10" t="s">
        <v>97</v>
      </c>
    </row>
    <row r="17" spans="1:30" x14ac:dyDescent="0.25">
      <c r="A17" s="7" t="s">
        <v>42</v>
      </c>
      <c r="B17" s="31">
        <f>'VA volume'!B17/'VA volume'!$B17</f>
        <v>1</v>
      </c>
      <c r="C17" s="31">
        <f>'VA volume'!C17/'VA volume'!$B17</f>
        <v>1.0936887667066357</v>
      </c>
      <c r="D17" s="31">
        <f>'VA volume'!D17/'VA volume'!$B17</f>
        <v>1.1279794109905537</v>
      </c>
      <c r="E17" s="31">
        <f>'VA volume'!E17/'VA volume'!$B17</f>
        <v>1.1403796098616676</v>
      </c>
      <c r="F17" s="31">
        <f>'VA volume'!F17/'VA volume'!$B17</f>
        <v>1.2064092065627467</v>
      </c>
      <c r="G17" s="31">
        <f>'VA volume'!G17/'VA volume'!$B17</f>
        <v>1.3205626882695287</v>
      </c>
      <c r="H17" s="31">
        <f>'VA volume'!H17/'VA volume'!$B17</f>
        <v>1.3756178165121515</v>
      </c>
      <c r="I17" s="31">
        <f>'VA volume'!I17/'VA volume'!$B17</f>
        <v>1.4295835404907438</v>
      </c>
      <c r="J17" s="31">
        <f>'VA volume'!J17/'VA volume'!$B17</f>
        <v>1.4335609627701575</v>
      </c>
      <c r="K17" s="31">
        <f>'VA volume'!K17/'VA volume'!$B17</f>
        <v>1.5572485596467112</v>
      </c>
      <c r="L17" s="31">
        <f>'VA volume'!L17/'VA volume'!$B17</f>
        <v>1.7822141958880473</v>
      </c>
      <c r="M17" s="31">
        <f>'VA volume'!M17/'VA volume'!$B17</f>
        <v>2.1493873014944578</v>
      </c>
      <c r="N17" s="31">
        <f>'VA volume'!N17/'VA volume'!$B17</f>
        <v>2.2893209136372938</v>
      </c>
      <c r="O17" s="31">
        <f>'VA volume'!O17/'VA volume'!$B17</f>
        <v>2.4762232035796803</v>
      </c>
      <c r="P17" s="31">
        <f>'VA volume'!P17/'VA volume'!$B17</f>
        <v>2.1675927821483927</v>
      </c>
      <c r="Q17" s="31">
        <f>'VA volume'!Q17/'VA volume'!$B17</f>
        <v>2.4200640481969988</v>
      </c>
      <c r="R17" s="31">
        <f>'VA volume'!R17/'VA volume'!$B17</f>
        <v>2.6875895651156667</v>
      </c>
      <c r="S17" s="31">
        <f>'VA volume'!S17/'VA volume'!$B17</f>
        <v>2.5792998566958145</v>
      </c>
      <c r="T17" s="31">
        <f>'VA volume'!T17/'VA volume'!$B17</f>
        <v>2.5469101862954404</v>
      </c>
      <c r="U17" s="31">
        <f>'VA volume'!U17/'VA volume'!$B17</f>
        <v>2.6379741467551834</v>
      </c>
      <c r="V17" s="31">
        <f>'VA volume'!V17/'VA volume'!$B17</f>
        <v>2.8380224022460734</v>
      </c>
      <c r="W17" s="31">
        <f>'VA volume'!W17/'VA volume'!$B17</f>
        <v>2.967815049864007</v>
      </c>
      <c r="X17" s="31">
        <f>'VA volume'!X17/'VA volume'!$B17</f>
        <v>3.2249875705553768</v>
      </c>
      <c r="Y17" s="31">
        <f>'VA volume'!Y17/'VA volume'!$B17</f>
        <v>3.2858260462667799</v>
      </c>
      <c r="Z17" s="31">
        <f>'VA volume'!Z17/'VA volume'!$B17</f>
        <v>3.4397025707016056</v>
      </c>
      <c r="AA17" s="31">
        <f>'VA volume'!AA17/'VA volume'!$B17</f>
        <v>3.0480580820635801</v>
      </c>
      <c r="AB17" s="31">
        <f>'VA volume'!AB17/'VA volume'!$B17</f>
        <v>3.2024317842833327</v>
      </c>
      <c r="AC17" s="31">
        <f>'VA volume'!AC17/'VA volume'!$B17</f>
        <v>3.4447913315590908</v>
      </c>
      <c r="AD17" s="9" t="s">
        <v>97</v>
      </c>
    </row>
    <row r="18" spans="1:30" x14ac:dyDescent="0.25">
      <c r="A18" s="7" t="s">
        <v>43</v>
      </c>
      <c r="B18" s="31">
        <f>'VA volume'!B18/'VA volume'!$B18</f>
        <v>1</v>
      </c>
      <c r="C18" s="31">
        <f>'VA volume'!C18/'VA volume'!$B18</f>
        <v>0.963969785686422</v>
      </c>
      <c r="D18" s="31">
        <f>'VA volume'!D18/'VA volume'!$B18</f>
        <v>1.050156233376808</v>
      </c>
      <c r="E18" s="31">
        <f>'VA volume'!E18/'VA volume'!$B18</f>
        <v>1.0705552293852718</v>
      </c>
      <c r="F18" s="31">
        <f>'VA volume'!F18/'VA volume'!$B18</f>
        <v>1.0847876368765934</v>
      </c>
      <c r="G18" s="31">
        <f>'VA volume'!G18/'VA volume'!$B18</f>
        <v>1.12413953433391</v>
      </c>
      <c r="H18" s="31">
        <f>'VA volume'!H18/'VA volume'!$B18</f>
        <v>1.1421309996177897</v>
      </c>
      <c r="I18" s="31">
        <f>'VA volume'!I18/'VA volume'!$B18</f>
        <v>1.1143990826953312</v>
      </c>
      <c r="J18" s="31">
        <f>'VA volume'!J18/'VA volume'!$B18</f>
        <v>1.0817654174563709</v>
      </c>
      <c r="K18" s="31">
        <f>'VA volume'!K18/'VA volume'!$B18</f>
        <v>1.1003361086265253</v>
      </c>
      <c r="L18" s="31">
        <f>'VA volume'!L18/'VA volume'!$B18</f>
        <v>1.0812019528187022</v>
      </c>
      <c r="M18" s="31">
        <f>'VA volume'!M18/'VA volume'!$B18</f>
        <v>1.1391836461284464</v>
      </c>
      <c r="N18" s="31">
        <f>'VA volume'!N18/'VA volume'!$B18</f>
        <v>1.1529038130400691</v>
      </c>
      <c r="O18" s="31">
        <f>'VA volume'!O18/'VA volume'!$B18</f>
        <v>1.1457560867971961</v>
      </c>
      <c r="P18" s="31">
        <f>'VA volume'!P18/'VA volume'!$B18</f>
        <v>1.0094409879150625</v>
      </c>
      <c r="Q18" s="31">
        <f>'VA volume'!Q18/'VA volume'!$B18</f>
        <v>1.0476265529755266</v>
      </c>
      <c r="R18" s="31">
        <f>'VA volume'!R18/'VA volume'!$B18</f>
        <v>1.1131027199974781</v>
      </c>
      <c r="S18" s="31">
        <f>'VA volume'!S18/'VA volume'!$B18</f>
        <v>1.1585384594167549</v>
      </c>
      <c r="T18" s="31">
        <f>'VA volume'!T18/'VA volume'!$B18</f>
        <v>1.1908174965620777</v>
      </c>
      <c r="U18" s="31">
        <f>'VA volume'!U18/'VA volume'!$B18</f>
        <v>1.2068112235851323</v>
      </c>
      <c r="V18" s="31">
        <f>'VA volume'!V18/'VA volume'!$B18</f>
        <v>1.2005303660155957</v>
      </c>
      <c r="W18" s="31">
        <f>'VA volume'!W18/'VA volume'!$B18</f>
        <v>1.2726065558913575</v>
      </c>
      <c r="X18" s="31">
        <f>'VA volume'!X18/'VA volume'!$B18</f>
        <v>1.3918167597237052</v>
      </c>
      <c r="Y18" s="31">
        <f>'VA volume'!Y18/'VA volume'!$B18</f>
        <v>1.4334934413504237</v>
      </c>
      <c r="Z18" s="31">
        <f>'VA volume'!Z18/'VA volume'!$B18</f>
        <v>1.5075910113599198</v>
      </c>
      <c r="AA18" s="31">
        <f>'VA volume'!AA18/'VA volume'!$B18</f>
        <v>1.4187093901578882</v>
      </c>
      <c r="AB18" s="31">
        <f>'VA volume'!AB18/'VA volume'!$B18</f>
        <v>1.6292363281019122</v>
      </c>
      <c r="AC18" s="31">
        <f>'VA volume'!AC18/'VA volume'!$B18</f>
        <v>1.9106652429005424</v>
      </c>
      <c r="AD18" s="10" t="s">
        <v>97</v>
      </c>
    </row>
    <row r="19" spans="1:30" s="26" customFormat="1" x14ac:dyDescent="0.25">
      <c r="A19" s="24" t="s">
        <v>44</v>
      </c>
      <c r="B19" s="32">
        <f>'VA volume'!B19/'VA volume'!$B19</f>
        <v>1</v>
      </c>
      <c r="C19" s="32">
        <f>'VA volume'!C19/'VA volume'!$B19</f>
        <v>0.9732270225706231</v>
      </c>
      <c r="D19" s="32">
        <f>'VA volume'!D19/'VA volume'!$B19</f>
        <v>1.0114943716095368</v>
      </c>
      <c r="E19" s="32">
        <f>'VA volume'!E19/'VA volume'!$B19</f>
        <v>1.0221475836584835</v>
      </c>
      <c r="F19" s="32">
        <f>'VA volume'!F19/'VA volume'!$B19</f>
        <v>1.0329409889675283</v>
      </c>
      <c r="G19" s="32">
        <f>'VA volume'!G19/'VA volume'!$B19</f>
        <v>1.107233086789958</v>
      </c>
      <c r="H19" s="32">
        <f>'VA volume'!H19/'VA volume'!$B19</f>
        <v>1.1226521318229847</v>
      </c>
      <c r="I19" s="32">
        <f>'VA volume'!I19/'VA volume'!$B19</f>
        <v>1.0953183813532144</v>
      </c>
      <c r="J19" s="32">
        <f>'VA volume'!J19/'VA volume'!$B19</f>
        <v>1.1065321204894663</v>
      </c>
      <c r="K19" s="32">
        <f>'VA volume'!K19/'VA volume'!$B19</f>
        <v>1.1469023684298554</v>
      </c>
      <c r="L19" s="32">
        <f>'VA volume'!L19/'VA volume'!$B19</f>
        <v>1.1663865260995578</v>
      </c>
      <c r="M19" s="32">
        <f>'VA volume'!M19/'VA volume'!$B19</f>
        <v>1.2667508810039609</v>
      </c>
      <c r="N19" s="32">
        <f>'VA volume'!N19/'VA volume'!$B19</f>
        <v>1.3202973277688907</v>
      </c>
      <c r="O19" s="32">
        <f>'VA volume'!O19/'VA volume'!$B19</f>
        <v>1.2926831907789236</v>
      </c>
      <c r="P19" s="32">
        <f>'VA volume'!P19/'VA volume'!$B19</f>
        <v>1.0430334279760816</v>
      </c>
      <c r="Q19" s="32">
        <f>'VA volume'!Q19/'VA volume'!$B19</f>
        <v>1.2422205038299816</v>
      </c>
      <c r="R19" s="32">
        <f>'VA volume'!R19/'VA volume'!$B19</f>
        <v>1.34566886450346</v>
      </c>
      <c r="S19" s="32">
        <f>'VA volume'!S19/'VA volume'!$B19</f>
        <v>1.321558821156688</v>
      </c>
      <c r="T19" s="32">
        <f>'VA volume'!T19/'VA volume'!$B19</f>
        <v>1.3207179075491857</v>
      </c>
      <c r="U19" s="32">
        <f>'VA volume'!U19/'VA volume'!$B19</f>
        <v>1.3867398327912528</v>
      </c>
      <c r="V19" s="32">
        <f>'VA volume'!V19/'VA volume'!$B19</f>
        <v>1.4017382980439843</v>
      </c>
      <c r="W19" s="32">
        <f>'VA volume'!W19/'VA volume'!$B19</f>
        <v>1.4565462381967114</v>
      </c>
      <c r="X19" s="32">
        <f>'VA volume'!X19/'VA volume'!$B19</f>
        <v>1.5092517713541391</v>
      </c>
      <c r="Y19" s="32">
        <f>'VA volume'!Y19/'VA volume'!$B19</f>
        <v>1.522848549958975</v>
      </c>
      <c r="Z19" s="32">
        <f>'VA volume'!Z19/'VA volume'!$B19</f>
        <v>1.5054670452376595</v>
      </c>
      <c r="AA19" s="32">
        <f>'VA volume'!AA19/'VA volume'!$B19</f>
        <v>1.3865996395311546</v>
      </c>
      <c r="AB19" s="32">
        <f>'VA volume'!AB19/'VA volume'!$B19</f>
        <v>1.51682097763401</v>
      </c>
      <c r="AC19" s="32">
        <f>'VA volume'!AC19/'VA volume'!$B19</f>
        <v>1.5124757244302254</v>
      </c>
      <c r="AD19" s="33">
        <v>783169</v>
      </c>
    </row>
    <row r="20" spans="1:30" x14ac:dyDescent="0.25">
      <c r="A20" s="7" t="s">
        <v>45</v>
      </c>
      <c r="B20" s="31">
        <f>'VA volume'!B20/'VA volume'!$B20</f>
        <v>1</v>
      </c>
      <c r="C20" s="31">
        <f>'VA volume'!C20/'VA volume'!$B20</f>
        <v>0.95635091463599475</v>
      </c>
      <c r="D20" s="31">
        <f>'VA volume'!D20/'VA volume'!$B20</f>
        <v>0.96326297982768339</v>
      </c>
      <c r="E20" s="31">
        <f>'VA volume'!E20/'VA volume'!$B20</f>
        <v>1.0014006026835789</v>
      </c>
      <c r="F20" s="31">
        <f>'VA volume'!F20/'VA volume'!$B20</f>
        <v>1.0990244286935589</v>
      </c>
      <c r="G20" s="31">
        <f>'VA volume'!G20/'VA volume'!$B20</f>
        <v>1.1286068550709698</v>
      </c>
      <c r="H20" s="31">
        <f>'VA volume'!H20/'VA volume'!$B20</f>
        <v>1.2394060474507211</v>
      </c>
      <c r="I20" s="31">
        <f>'VA volume'!I20/'VA volume'!$B20</f>
        <v>1.3052950057297381</v>
      </c>
      <c r="J20" s="31">
        <f>'VA volume'!J20/'VA volume'!$B20</f>
        <v>1.3342165416633822</v>
      </c>
      <c r="K20" s="31">
        <f>'VA volume'!K20/'VA volume'!$B20</f>
        <v>1.3015903813155962</v>
      </c>
      <c r="L20" s="31">
        <f>'VA volume'!L20/'VA volume'!$B20</f>
        <v>1.3118554044467619</v>
      </c>
      <c r="M20" s="31">
        <f>'VA volume'!M20/'VA volume'!$B20</f>
        <v>1.3090238830042016</v>
      </c>
      <c r="N20" s="31">
        <f>'VA volume'!N20/'VA volume'!$B20</f>
        <v>1.3719176130334871</v>
      </c>
      <c r="O20" s="31">
        <f>'VA volume'!O20/'VA volume'!$B20</f>
        <v>1.2878147566528626</v>
      </c>
      <c r="P20" s="31">
        <f>'VA volume'!P20/'VA volume'!$B20</f>
        <v>1.2317724596644615</v>
      </c>
      <c r="Q20" s="31">
        <f>'VA volume'!Q20/'VA volume'!$B20</f>
        <v>1.0672228655967111</v>
      </c>
      <c r="R20" s="31">
        <f>'VA volume'!R20/'VA volume'!$B20</f>
        <v>0.93209805431428061</v>
      </c>
      <c r="S20" s="31">
        <f>'VA volume'!S20/'VA volume'!$B20</f>
        <v>0.85234858636140398</v>
      </c>
      <c r="T20" s="31">
        <f>'VA volume'!T20/'VA volume'!$B20</f>
        <v>0.77870477599451882</v>
      </c>
      <c r="U20" s="31">
        <f>'VA volume'!U20/'VA volume'!$B20</f>
        <v>0.79679134657943707</v>
      </c>
      <c r="V20" s="31">
        <f>'VA volume'!V20/'VA volume'!$B20</f>
        <v>0.81140369492326991</v>
      </c>
      <c r="W20" s="31">
        <f>'VA volume'!W20/'VA volume'!$B20</f>
        <v>0.77867445991911666</v>
      </c>
      <c r="X20" s="31">
        <f>'VA volume'!X20/'VA volume'!$B20</f>
        <v>0.81407757277373893</v>
      </c>
      <c r="Y20" s="31">
        <f>'VA volume'!Y20/'VA volume'!$B20</f>
        <v>0.86082496104384298</v>
      </c>
      <c r="Z20" s="31">
        <f>'VA volume'!Z20/'VA volume'!$B20</f>
        <v>0.87427317209223354</v>
      </c>
      <c r="AA20" s="31">
        <f>'VA volume'!AA20/'VA volume'!$B20</f>
        <v>0.90486209217299551</v>
      </c>
      <c r="AB20" s="31">
        <f>'VA volume'!AB20/'VA volume'!$B20</f>
        <v>1.0354516185752656</v>
      </c>
      <c r="AC20" s="31">
        <f>'VA volume'!AC20/'VA volume'!$B20</f>
        <v>1.0693813701653438</v>
      </c>
      <c r="AD20" s="10" t="s">
        <v>97</v>
      </c>
    </row>
    <row r="21" spans="1:30" x14ac:dyDescent="0.25">
      <c r="A21" s="7" t="s">
        <v>46</v>
      </c>
      <c r="B21" s="31">
        <f>'VA volume'!B21/'VA volume'!$B21</f>
        <v>1</v>
      </c>
      <c r="C21" s="31">
        <f>'VA volume'!C21/'VA volume'!$B21</f>
        <v>1.0281839313906718</v>
      </c>
      <c r="D21" s="31">
        <f>'VA volume'!D21/'VA volume'!$B21</f>
        <v>1.0933828254539972</v>
      </c>
      <c r="E21" s="31">
        <f>'VA volume'!E21/'VA volume'!$B21</f>
        <v>1.1531432719541124</v>
      </c>
      <c r="F21" s="31">
        <f>'VA volume'!F21/'VA volume'!$B21</f>
        <v>1.2141314350996057</v>
      </c>
      <c r="G21" s="31">
        <f>'VA volume'!G21/'VA volume'!$B21</f>
        <v>1.2751781081660014</v>
      </c>
      <c r="H21" s="31">
        <f>'VA volume'!H21/'VA volume'!$B21</f>
        <v>1.3187451902861631</v>
      </c>
      <c r="I21" s="31">
        <f>'VA volume'!I21/'VA volume'!$B21</f>
        <v>1.3205490808983951</v>
      </c>
      <c r="J21" s="31">
        <f>'VA volume'!J21/'VA volume'!$B21</f>
        <v>1.3401538711750378</v>
      </c>
      <c r="K21" s="31">
        <f>'VA volume'!K21/'VA volume'!$B21</f>
        <v>1.3455159583330027</v>
      </c>
      <c r="L21" s="31">
        <f>'VA volume'!L21/'VA volume'!$B21</f>
        <v>1.3637165105079849</v>
      </c>
      <c r="M21" s="31">
        <f>'VA volume'!M21/'VA volume'!$B21</f>
        <v>1.3959852277325122</v>
      </c>
      <c r="N21" s="31">
        <f>'VA volume'!N21/'VA volume'!$B21</f>
        <v>1.410072234959975</v>
      </c>
      <c r="O21" s="31">
        <f>'VA volume'!O21/'VA volume'!$B21</f>
        <v>1.3739041786000461</v>
      </c>
      <c r="P21" s="31">
        <f>'VA volume'!P21/'VA volume'!$B21</f>
        <v>1.2167247137972343</v>
      </c>
      <c r="Q21" s="31">
        <f>'VA volume'!Q21/'VA volume'!$B21</f>
        <v>1.2124743151364172</v>
      </c>
      <c r="R21" s="31">
        <f>'VA volume'!R21/'VA volume'!$B21</f>
        <v>1.1930549715582282</v>
      </c>
      <c r="S21" s="31">
        <f>'VA volume'!S21/'VA volume'!$B21</f>
        <v>1.1232734614865882</v>
      </c>
      <c r="T21" s="31">
        <f>'VA volume'!T21/'VA volume'!$B21</f>
        <v>1.1116131284362181</v>
      </c>
      <c r="U21" s="31">
        <f>'VA volume'!U21/'VA volume'!$B21</f>
        <v>1.1346105024316324</v>
      </c>
      <c r="V21" s="31">
        <f>'VA volume'!V21/'VA volume'!$B21</f>
        <v>1.1870105992209254</v>
      </c>
      <c r="W21" s="31">
        <f>'VA volume'!W21/'VA volume'!$B21</f>
        <v>1.2142871309908208</v>
      </c>
      <c r="X21" s="31">
        <f>'VA volume'!X21/'VA volume'!$B21</f>
        <v>1.2832891699128102</v>
      </c>
      <c r="Y21" s="31">
        <f>'VA volume'!Y21/'VA volume'!$B21</f>
        <v>1.2686170634763223</v>
      </c>
      <c r="Z21" s="31">
        <f>'VA volume'!Z21/'VA volume'!$B21</f>
        <v>1.2743500440311946</v>
      </c>
      <c r="AA21" s="31">
        <f>'VA volume'!AA21/'VA volume'!$B21</f>
        <v>1.0823383341134656</v>
      </c>
      <c r="AB21" s="31">
        <f>'VA volume'!AB21/'VA volume'!$B21</f>
        <v>1.2239392845525876</v>
      </c>
      <c r="AC21" s="31">
        <f>'VA volume'!AC21/'VA volume'!$B21</f>
        <v>1.278336652201163</v>
      </c>
      <c r="AD21" s="20">
        <v>168075</v>
      </c>
    </row>
    <row r="22" spans="1:30" s="26" customFormat="1" x14ac:dyDescent="0.25">
      <c r="A22" s="24" t="s">
        <v>47</v>
      </c>
      <c r="B22" s="32">
        <f>'VA volume'!B22/'VA volume'!$B22</f>
        <v>1</v>
      </c>
      <c r="C22" s="32">
        <f>'VA volume'!C22/'VA volume'!$B22</f>
        <v>1.0115622485797067</v>
      </c>
      <c r="D22" s="32">
        <f>'VA volume'!D22/'VA volume'!$B22</f>
        <v>1.0547565634578651</v>
      </c>
      <c r="E22" s="32">
        <f>'VA volume'!E22/'VA volume'!$B22</f>
        <v>1.1104163890246248</v>
      </c>
      <c r="F22" s="32">
        <f>'VA volume'!F22/'VA volume'!$B22</f>
        <v>1.1522169408536072</v>
      </c>
      <c r="G22" s="32">
        <f>'VA volume'!G22/'VA volume'!$B22</f>
        <v>1.211482411068169</v>
      </c>
      <c r="H22" s="32">
        <f>'VA volume'!H22/'VA volume'!$B22</f>
        <v>1.2251954599973347</v>
      </c>
      <c r="I22" s="32">
        <f>'VA volume'!I22/'VA volume'!$B22</f>
        <v>1.2231958203150064</v>
      </c>
      <c r="J22" s="32">
        <f>'VA volume'!J22/'VA volume'!$B22</f>
        <v>1.2500654001253708</v>
      </c>
      <c r="K22" s="32">
        <f>'VA volume'!K22/'VA volume'!$B22</f>
        <v>1.2805943020449262</v>
      </c>
      <c r="L22" s="32">
        <f>'VA volume'!L22/'VA volume'!$B22</f>
        <v>1.3019616335717352</v>
      </c>
      <c r="M22" s="32">
        <f>'VA volume'!M22/'VA volume'!$B22</f>
        <v>1.3364237977482611</v>
      </c>
      <c r="N22" s="32">
        <f>'VA volume'!N22/'VA volume'!$B22</f>
        <v>1.3632872077354774</v>
      </c>
      <c r="O22" s="32">
        <f>'VA volume'!O22/'VA volume'!$B22</f>
        <v>1.3190199606118489</v>
      </c>
      <c r="P22" s="32">
        <f>'VA volume'!P22/'VA volume'!$B22</f>
        <v>1.242005760146891</v>
      </c>
      <c r="Q22" s="32">
        <f>'VA volume'!Q22/'VA volume'!$B22</f>
        <v>1.2713290786232903</v>
      </c>
      <c r="R22" s="32">
        <f>'VA volume'!R22/'VA volume'!$B22</f>
        <v>1.3227101318367809</v>
      </c>
      <c r="S22" s="32">
        <f>'VA volume'!S22/'VA volume'!$B22</f>
        <v>1.3194623369315741</v>
      </c>
      <c r="T22" s="32">
        <f>'VA volume'!T22/'VA volume'!$B22</f>
        <v>1.3179476453486936</v>
      </c>
      <c r="U22" s="32">
        <f>'VA volume'!U22/'VA volume'!$B22</f>
        <v>1.3392538956263358</v>
      </c>
      <c r="V22" s="32">
        <f>'VA volume'!V22/'VA volume'!$B22</f>
        <v>1.3481921184211174</v>
      </c>
      <c r="W22" s="32">
        <f>'VA volume'!W22/'VA volume'!$B22</f>
        <v>1.3597420273545278</v>
      </c>
      <c r="X22" s="32">
        <f>'VA volume'!X22/'VA volume'!$B22</f>
        <v>1.3901864026969528</v>
      </c>
      <c r="Y22" s="32">
        <f>'VA volume'!Y22/'VA volume'!$B22</f>
        <v>1.4132683280766438</v>
      </c>
      <c r="Z22" s="32">
        <f>'VA volume'!Z22/'VA volume'!$B22</f>
        <v>1.4424404858859126</v>
      </c>
      <c r="AA22" s="32">
        <f>'VA volume'!AA22/'VA volume'!$B22</f>
        <v>1.3007801124388569</v>
      </c>
      <c r="AB22" s="32">
        <f>'VA volume'!AB22/'VA volume'!$B22</f>
        <v>1.3486406645639908</v>
      </c>
      <c r="AC22" s="32">
        <f>'VA volume'!AC22/'VA volume'!$B22</f>
        <v>1.3601967433205493</v>
      </c>
      <c r="AD22" s="25" t="s">
        <v>97</v>
      </c>
    </row>
    <row r="23" spans="1:30" x14ac:dyDescent="0.25">
      <c r="A23" s="7" t="s">
        <v>48</v>
      </c>
      <c r="B23" s="31">
        <f>'VA volume'!B23/'VA volume'!$B23</f>
        <v>1</v>
      </c>
      <c r="C23" s="31">
        <f>'VA volume'!C23/'VA volume'!$B23</f>
        <v>0.9961793255082626</v>
      </c>
      <c r="D23" s="31">
        <f>'VA volume'!D23/'VA volume'!$B23</f>
        <v>1.0069206598820235</v>
      </c>
      <c r="E23" s="31">
        <f>'VA volume'!E23/'VA volume'!$B23</f>
        <v>1.0199552508291971</v>
      </c>
      <c r="F23" s="31">
        <f>'VA volume'!F23/'VA volume'!$B23</f>
        <v>1.0223349730572169</v>
      </c>
      <c r="G23" s="31">
        <f>'VA volume'!G23/'VA volume'!$B23</f>
        <v>1.0520736210325363</v>
      </c>
      <c r="H23" s="31">
        <f>'VA volume'!H23/'VA volume'!$B23</f>
        <v>1.0484842315183924</v>
      </c>
      <c r="I23" s="31">
        <f>'VA volume'!I23/'VA volume'!$B23</f>
        <v>1.0479364737261545</v>
      </c>
      <c r="J23" s="31">
        <f>'VA volume'!J23/'VA volume'!$B23</f>
        <v>1.0266842380778558</v>
      </c>
      <c r="K23" s="31">
        <f>'VA volume'!K23/'VA volume'!$B23</f>
        <v>1.0437537509269503</v>
      </c>
      <c r="L23" s="31">
        <f>'VA volume'!L23/'VA volume'!$B23</f>
        <v>1.0507216900585368</v>
      </c>
      <c r="M23" s="31">
        <f>'VA volume'!M23/'VA volume'!$B23</f>
        <v>1.0974915163562777</v>
      </c>
      <c r="N23" s="31">
        <f>'VA volume'!N23/'VA volume'!$B23</f>
        <v>1.1316032819466102</v>
      </c>
      <c r="O23" s="31">
        <f>'VA volume'!O23/'VA volume'!$B23</f>
        <v>1.0947616721179785</v>
      </c>
      <c r="P23" s="31">
        <f>'VA volume'!P23/'VA volume'!$B23</f>
        <v>0.89247718989178171</v>
      </c>
      <c r="Q23" s="31">
        <f>'VA volume'!Q23/'VA volume'!$B23</f>
        <v>0.97656865947993687</v>
      </c>
      <c r="R23" s="31">
        <f>'VA volume'!R23/'VA volume'!$B23</f>
        <v>0.9923096680102208</v>
      </c>
      <c r="S23" s="31">
        <f>'VA volume'!S23/'VA volume'!$B23</f>
        <v>0.95263982199149566</v>
      </c>
      <c r="T23" s="31">
        <f>'VA volume'!T23/'VA volume'!$B23</f>
        <v>0.93989657344703648</v>
      </c>
      <c r="U23" s="31">
        <f>'VA volume'!U23/'VA volume'!$B23</f>
        <v>0.94198708296826794</v>
      </c>
      <c r="V23" s="31">
        <f>'VA volume'!V23/'VA volume'!$B23</f>
        <v>0.96591890203100583</v>
      </c>
      <c r="W23" s="31">
        <f>'VA volume'!W23/'VA volume'!$B23</f>
        <v>0.99464083317112162</v>
      </c>
      <c r="X23" s="31">
        <f>'VA volume'!X23/'VA volume'!$B23</f>
        <v>1.0292087796288623</v>
      </c>
      <c r="Y23" s="31">
        <f>'VA volume'!Y23/'VA volume'!$B23</f>
        <v>1.0469495726339184</v>
      </c>
      <c r="Z23" s="31">
        <f>'VA volume'!Z23/'VA volume'!$B23</f>
        <v>1.0423034280011569</v>
      </c>
      <c r="AA23" s="31">
        <f>'VA volume'!AA23/'VA volume'!$B23</f>
        <v>0.90285647595807572</v>
      </c>
      <c r="AB23" s="31">
        <f>'VA volume'!AB23/'VA volume'!$B23</f>
        <v>1.0391233660440431</v>
      </c>
      <c r="AC23" s="31">
        <f>'VA volume'!AC23/'VA volume'!$B23</f>
        <v>1.0410311476548002</v>
      </c>
      <c r="AD23" s="9" t="s">
        <v>97</v>
      </c>
    </row>
    <row r="24" spans="1:30" x14ac:dyDescent="0.25">
      <c r="A24" s="7" t="s">
        <v>49</v>
      </c>
      <c r="B24" s="31">
        <f>'VA volume'!B24/'VA volume'!$B24</f>
        <v>1</v>
      </c>
      <c r="C24" s="31">
        <f>'VA volume'!C24/'VA volume'!$B24</f>
        <v>1.0454891940349786</v>
      </c>
      <c r="D24" s="31">
        <f>'VA volume'!D24/'VA volume'!$B24</f>
        <v>1.1918018530646426</v>
      </c>
      <c r="E24" s="31">
        <f>'VA volume'!E24/'VA volume'!$B24</f>
        <v>1.3070117990616579</v>
      </c>
      <c r="F24" s="31">
        <f>'VA volume'!F24/'VA volume'!$B24</f>
        <v>1.387007075142523</v>
      </c>
      <c r="G24" s="31">
        <f>'VA volume'!G24/'VA volume'!$B24</f>
        <v>1.4503934809915937</v>
      </c>
      <c r="H24" s="31">
        <f>'VA volume'!H24/'VA volume'!$B24</f>
        <v>1.5169041151777376</v>
      </c>
      <c r="I24" s="31">
        <f>'VA volume'!I24/'VA volume'!$B24</f>
        <v>1.6267244988888054</v>
      </c>
      <c r="J24" s="31">
        <f>'VA volume'!J24/'VA volume'!$B24</f>
        <v>1.7632135533534457</v>
      </c>
      <c r="K24" s="31">
        <f>'VA volume'!K24/'VA volume'!$B24</f>
        <v>1.8699419172669982</v>
      </c>
      <c r="L24" s="31">
        <f>'VA volume'!L24/'VA volume'!$B24</f>
        <v>1.9688865507874989</v>
      </c>
      <c r="M24" s="31">
        <f>'VA volume'!M24/'VA volume'!$B24</f>
        <v>2.1016716232030319</v>
      </c>
      <c r="N24" s="31">
        <f>'VA volume'!N24/'VA volume'!$B24</f>
        <v>2.2311821607635576</v>
      </c>
      <c r="O24" s="31">
        <f>'VA volume'!O24/'VA volume'!$B24</f>
        <v>2.1550411732497343</v>
      </c>
      <c r="P24" s="31">
        <f>'VA volume'!P24/'VA volume'!$B24</f>
        <v>1.7731874644364043</v>
      </c>
      <c r="Q24" s="31">
        <f>'VA volume'!Q24/'VA volume'!$B24</f>
        <v>1.936516968532257</v>
      </c>
      <c r="R24" s="31">
        <f>'VA volume'!R24/'VA volume'!$B24</f>
        <v>1.9486595879454176</v>
      </c>
      <c r="S24" s="31">
        <f>'VA volume'!S24/'VA volume'!$B24</f>
        <v>1.9241166808026369</v>
      </c>
      <c r="T24" s="31">
        <f>'VA volume'!T24/'VA volume'!$B24</f>
        <v>1.8827394436511604</v>
      </c>
      <c r="U24" s="31">
        <f>'VA volume'!U24/'VA volume'!$B24</f>
        <v>2.0163404657354822</v>
      </c>
      <c r="V24" s="31">
        <f>'VA volume'!V24/'VA volume'!$B24</f>
        <v>2.1913401973309856</v>
      </c>
      <c r="W24" s="31">
        <f>'VA volume'!W24/'VA volume'!$B24</f>
        <v>2.1978570585014441</v>
      </c>
      <c r="X24" s="31">
        <f>'VA volume'!X24/'VA volume'!$B24</f>
        <v>2.2694244333981084</v>
      </c>
      <c r="Y24" s="31">
        <f>'VA volume'!Y24/'VA volume'!$B24</f>
        <v>2.3320163619380954</v>
      </c>
      <c r="Z24" s="31">
        <f>'VA volume'!Z24/'VA volume'!$B24</f>
        <v>2.3729104709962101</v>
      </c>
      <c r="AA24" s="31">
        <f>'VA volume'!AA24/'VA volume'!$B24</f>
        <v>2.1851132130165447</v>
      </c>
      <c r="AB24" s="31">
        <f>'VA volume'!AB24/'VA volume'!$B24</f>
        <v>2.3595976079791292</v>
      </c>
      <c r="AC24" s="31">
        <f>'VA volume'!AC24/'VA volume'!$B24</f>
        <v>2.4847599926993977</v>
      </c>
      <c r="AD24" s="10" t="s">
        <v>97</v>
      </c>
    </row>
    <row r="25" spans="1:30" x14ac:dyDescent="0.25">
      <c r="A25" s="7" t="s">
        <v>50</v>
      </c>
      <c r="B25" s="31">
        <f>'VA volume'!B25/'VA volume'!$B25</f>
        <v>1</v>
      </c>
      <c r="C25" s="31">
        <f>'VA volume'!C25/'VA volume'!$B25</f>
        <v>1.0170247668564179</v>
      </c>
      <c r="D25" s="31">
        <f>'VA volume'!D25/'VA volume'!$B25</f>
        <v>1.0426862212338797</v>
      </c>
      <c r="E25" s="31">
        <f>'VA volume'!E25/'VA volume'!$B25</f>
        <v>1.0917266327880917</v>
      </c>
      <c r="F25" s="31">
        <f>'VA volume'!F25/'VA volume'!$B25</f>
        <v>1.1379286044271832</v>
      </c>
      <c r="G25" s="31">
        <f>'VA volume'!G25/'VA volume'!$B25</f>
        <v>1.2008284329462615</v>
      </c>
      <c r="H25" s="31">
        <f>'VA volume'!H25/'VA volume'!$B25</f>
        <v>1.2313465558957333</v>
      </c>
      <c r="I25" s="31">
        <f>'VA volume'!I25/'VA volume'!$B25</f>
        <v>1.2244931916592932</v>
      </c>
      <c r="J25" s="31">
        <f>'VA volume'!J25/'VA volume'!$B25</f>
        <v>1.2124934422250238</v>
      </c>
      <c r="K25" s="31">
        <f>'VA volume'!K25/'VA volume'!$B25</f>
        <v>1.2590556021016199</v>
      </c>
      <c r="L25" s="31">
        <f>'VA volume'!L25/'VA volume'!$B25</f>
        <v>1.2995846090000078</v>
      </c>
      <c r="M25" s="31">
        <f>'VA volume'!M25/'VA volume'!$B25</f>
        <v>1.3308622593198707</v>
      </c>
      <c r="N25" s="31">
        <f>'VA volume'!N25/'VA volume'!$B25</f>
        <v>1.4049925221789821</v>
      </c>
      <c r="O25" s="31">
        <f>'VA volume'!O25/'VA volume'!$B25</f>
        <v>1.3964478392620838</v>
      </c>
      <c r="P25" s="31">
        <f>'VA volume'!P25/'VA volume'!$B25</f>
        <v>1.2557082005465465</v>
      </c>
      <c r="Q25" s="31">
        <f>'VA volume'!Q25/'VA volume'!$B25</f>
        <v>1.3099498085521215</v>
      </c>
      <c r="R25" s="31">
        <f>'VA volume'!R25/'VA volume'!$B25</f>
        <v>1.3692242641589212</v>
      </c>
      <c r="S25" s="31">
        <f>'VA volume'!S25/'VA volume'!$B25</f>
        <v>1.3563808129291914</v>
      </c>
      <c r="T25" s="31">
        <f>'VA volume'!T25/'VA volume'!$B25</f>
        <v>1.3437076680943694</v>
      </c>
      <c r="U25" s="31">
        <f>'VA volume'!U25/'VA volume'!$B25</f>
        <v>1.3756841618967826</v>
      </c>
      <c r="V25" s="31">
        <f>'VA volume'!V25/'VA volume'!$B25</f>
        <v>1.3855110366374079</v>
      </c>
      <c r="W25" s="31">
        <f>'VA volume'!W25/'VA volume'!$B25</f>
        <v>1.4153283585595602</v>
      </c>
      <c r="X25" s="31">
        <f>'VA volume'!X25/'VA volume'!$B25</f>
        <v>1.5014309652261746</v>
      </c>
      <c r="Y25" s="31">
        <f>'VA volume'!Y25/'VA volume'!$B25</f>
        <v>1.5610597364361722</v>
      </c>
      <c r="Z25" s="31">
        <f>'VA volume'!Z25/'VA volume'!$B25</f>
        <v>1.5673336674209739</v>
      </c>
      <c r="AA25" s="31">
        <f>'VA volume'!AA25/'VA volume'!$B25</f>
        <v>1.5319079797354966</v>
      </c>
      <c r="AB25" s="31">
        <f>'VA volume'!AB25/'VA volume'!$B25</f>
        <v>1.6905767709907527</v>
      </c>
      <c r="AC25" s="31">
        <f>'VA volume'!AC25/'VA volume'!$B25</f>
        <v>1.7545160557821955</v>
      </c>
      <c r="AD25" s="20">
        <v>120265</v>
      </c>
    </row>
    <row r="26" spans="1:30" x14ac:dyDescent="0.25">
      <c r="A26" s="7" t="s">
        <v>51</v>
      </c>
      <c r="B26" s="31">
        <f>'VA volume'!B26/'VA volume'!$B26</f>
        <v>1</v>
      </c>
      <c r="C26" s="31">
        <f>'VA volume'!C26/'VA volume'!$B26</f>
        <v>1.0091671153256105</v>
      </c>
      <c r="D26" s="31">
        <f>'VA volume'!D26/'VA volume'!$B26</f>
        <v>1.0370592287697482</v>
      </c>
      <c r="E26" s="31">
        <f>'VA volume'!E26/'VA volume'!$B26</f>
        <v>1.0664217857204883</v>
      </c>
      <c r="F26" s="31">
        <f>'VA volume'!F26/'VA volume'!$B26</f>
        <v>1.1135541314252302</v>
      </c>
      <c r="G26" s="31">
        <f>'VA volume'!G26/'VA volume'!$B26</f>
        <v>1.1855421826244521</v>
      </c>
      <c r="H26" s="31">
        <f>'VA volume'!H26/'VA volume'!$B26</f>
        <v>1.2179064126388672</v>
      </c>
      <c r="I26" s="31">
        <f>'VA volume'!I26/'VA volume'!$B26</f>
        <v>1.2014710224213687</v>
      </c>
      <c r="J26" s="31">
        <f>'VA volume'!J26/'VA volume'!$B26</f>
        <v>1.2094774136403899</v>
      </c>
      <c r="K26" s="31">
        <f>'VA volume'!K26/'VA volume'!$B26</f>
        <v>1.2461082454830175</v>
      </c>
      <c r="L26" s="31">
        <f>'VA volume'!L26/'VA volume'!$B26</f>
        <v>1.3017824785656806</v>
      </c>
      <c r="M26" s="31">
        <f>'VA volume'!M26/'VA volume'!$B26</f>
        <v>1.4049798248203917</v>
      </c>
      <c r="N26" s="31">
        <f>'VA volume'!N26/'VA volume'!$B26</f>
        <v>1.5143570862061977</v>
      </c>
      <c r="O26" s="31">
        <f>'VA volume'!O26/'VA volume'!$B26</f>
        <v>1.5308272113096788</v>
      </c>
      <c r="P26" s="31">
        <f>'VA volume'!P26/'VA volume'!$B26</f>
        <v>1.3053920121340534</v>
      </c>
      <c r="Q26" s="31">
        <f>'VA volume'!Q26/'VA volume'!$B26</f>
        <v>1.4113739384150472</v>
      </c>
      <c r="R26" s="31">
        <f>'VA volume'!R26/'VA volume'!$B26</f>
        <v>1.5134221388584959</v>
      </c>
      <c r="S26" s="31">
        <f>'VA volume'!S26/'VA volume'!$B26</f>
        <v>1.5442725067588299</v>
      </c>
      <c r="T26" s="31">
        <f>'VA volume'!T26/'VA volume'!$B26</f>
        <v>1.5482930698113315</v>
      </c>
      <c r="U26" s="31">
        <f>'VA volume'!U26/'VA volume'!$B26</f>
        <v>1.582929540283784</v>
      </c>
      <c r="V26" s="31">
        <f>'VA volume'!V26/'VA volume'!$B26</f>
        <v>1.5964472000787322</v>
      </c>
      <c r="W26" s="31">
        <f>'VA volume'!W26/'VA volume'!$B26</f>
        <v>1.665995125537667</v>
      </c>
      <c r="X26" s="31">
        <f>'VA volume'!X26/'VA volume'!$B26</f>
        <v>1.719724205005297</v>
      </c>
      <c r="Y26" s="31">
        <f>'VA volume'!Y26/'VA volume'!$B26</f>
        <v>1.7964304115505074</v>
      </c>
      <c r="Z26" s="31">
        <f>'VA volume'!Z26/'VA volume'!$B26</f>
        <v>1.8114793009025281</v>
      </c>
      <c r="AA26" s="31">
        <f>'VA volume'!AA26/'VA volume'!$B26</f>
        <v>1.6799469714073998</v>
      </c>
      <c r="AB26" s="31">
        <f>'VA volume'!AB26/'VA volume'!$B26</f>
        <v>1.8928023527096105</v>
      </c>
      <c r="AC26" s="31">
        <f>'VA volume'!AC26/'VA volume'!$B26</f>
        <v>1.9708661143819795</v>
      </c>
      <c r="AD26" s="10" t="s">
        <v>97</v>
      </c>
    </row>
    <row r="27" spans="1:30" x14ac:dyDescent="0.25">
      <c r="A27" s="7" t="s">
        <v>52</v>
      </c>
      <c r="B27" s="31">
        <f>'VA volume'!B27/'VA volume'!$B27</f>
        <v>1</v>
      </c>
      <c r="C27" s="31">
        <f>'VA volume'!C27/'VA volume'!$B27</f>
        <v>0.98930609653164414</v>
      </c>
      <c r="D27" s="31">
        <f>'VA volume'!D27/'VA volume'!$B27</f>
        <v>0.98384299088578975</v>
      </c>
      <c r="E27" s="31">
        <f>'VA volume'!E27/'VA volume'!$B27</f>
        <v>0.985833094572515</v>
      </c>
      <c r="F27" s="31">
        <f>'VA volume'!F27/'VA volume'!$B27</f>
        <v>1.0121845453348717</v>
      </c>
      <c r="G27" s="31">
        <f>'VA volume'!G27/'VA volume'!$B27</f>
        <v>1.0136519564190525</v>
      </c>
      <c r="H27" s="31">
        <f>'VA volume'!H27/'VA volume'!$B27</f>
        <v>1.0014480520989013</v>
      </c>
      <c r="I27" s="31">
        <f>'VA volume'!I27/'VA volume'!$B27</f>
        <v>1.0262623994300715</v>
      </c>
      <c r="J27" s="31">
        <f>'VA volume'!J27/'VA volume'!$B27</f>
        <v>1.1495752638629695</v>
      </c>
      <c r="K27" s="31">
        <f>'VA volume'!K27/'VA volume'!$B27</f>
        <v>1.2984613478499911</v>
      </c>
      <c r="L27" s="31">
        <f>'VA volume'!L27/'VA volume'!$B27</f>
        <v>1.3605688444234507</v>
      </c>
      <c r="M27" s="31">
        <f>'VA volume'!M27/'VA volume'!$B27</f>
        <v>1.584958842797296</v>
      </c>
      <c r="N27" s="31">
        <f>'VA volume'!N27/'VA volume'!$B27</f>
        <v>1.8080091993898049</v>
      </c>
      <c r="O27" s="31">
        <f>'VA volume'!O27/'VA volume'!$B27</f>
        <v>1.9591951308280224</v>
      </c>
      <c r="P27" s="31">
        <f>'VA volume'!P27/'VA volume'!$B27</f>
        <v>1.9945833559188162</v>
      </c>
      <c r="Q27" s="31">
        <f>'VA volume'!Q27/'VA volume'!$B27</f>
        <v>2.272117640681746</v>
      </c>
      <c r="R27" s="31">
        <f>'VA volume'!R27/'VA volume'!$B27</f>
        <v>2.3982917631389431</v>
      </c>
      <c r="S27" s="31">
        <f>'VA volume'!S27/'VA volume'!$B27</f>
        <v>2.463504440951223</v>
      </c>
      <c r="T27" s="31">
        <f>'VA volume'!T27/'VA volume'!$B27</f>
        <v>2.3776163668605146</v>
      </c>
      <c r="U27" s="31">
        <f>'VA volume'!U27/'VA volume'!$B27</f>
        <v>2.6541943177506409</v>
      </c>
      <c r="V27" s="31">
        <f>'VA volume'!V27/'VA volume'!$B27</f>
        <v>2.8419919621493119</v>
      </c>
      <c r="W27" s="31">
        <f>'VA volume'!W27/'VA volume'!$B27</f>
        <v>2.9916640209386789</v>
      </c>
      <c r="X27" s="31">
        <f>'VA volume'!X27/'VA volume'!$B27</f>
        <v>3.0476889243373422</v>
      </c>
      <c r="Y27" s="31">
        <f>'VA volume'!Y27/'VA volume'!$B27</f>
        <v>3.2243435368091746</v>
      </c>
      <c r="Z27" s="31">
        <f>'VA volume'!Z27/'VA volume'!$B27</f>
        <v>3.4246083677277976</v>
      </c>
      <c r="AA27" s="31">
        <f>'VA volume'!AA27/'VA volume'!$B27</f>
        <v>3.2368107233291261</v>
      </c>
      <c r="AB27" s="31">
        <f>'VA volume'!AB27/'VA volume'!$B27</f>
        <v>3.1671338635114106</v>
      </c>
      <c r="AC27" s="31">
        <f>'VA volume'!AC27/'VA volume'!$B27</f>
        <v>3.5801036092892153</v>
      </c>
      <c r="AD27" s="9" t="s">
        <v>97</v>
      </c>
    </row>
    <row r="28" spans="1:30" x14ac:dyDescent="0.25">
      <c r="A28" s="7" t="s">
        <v>53</v>
      </c>
      <c r="B28" s="31">
        <f>'VA volume'!B28/'VA volume'!$B28</f>
        <v>1</v>
      </c>
      <c r="C28" s="31">
        <f>'VA volume'!C28/'VA volume'!$B28</f>
        <v>1.112679383112207</v>
      </c>
      <c r="D28" s="31">
        <f>'VA volume'!D28/'VA volume'!$B28</f>
        <v>1.1836030441119707</v>
      </c>
      <c r="E28" s="31">
        <f>'VA volume'!E28/'VA volume'!$B28</f>
        <v>1.213433497905877</v>
      </c>
      <c r="F28" s="31">
        <f>'VA volume'!F28/'VA volume'!$B28</f>
        <v>1.2278129518783738</v>
      </c>
      <c r="G28" s="31">
        <f>'VA volume'!G28/'VA volume'!$B28</f>
        <v>1.2547744280768058</v>
      </c>
      <c r="H28" s="31">
        <f>'VA volume'!H28/'VA volume'!$B28</f>
        <v>1.2738260523905267</v>
      </c>
      <c r="I28" s="31">
        <f>'VA volume'!I28/'VA volume'!$B28</f>
        <v>1.2668552433734108</v>
      </c>
      <c r="J28" s="31">
        <f>'VA volume'!J28/'VA volume'!$B28</f>
        <v>1.2529769963302435</v>
      </c>
      <c r="K28" s="31">
        <f>'VA volume'!K28/'VA volume'!$B28</f>
        <v>1.2608177162247023</v>
      </c>
      <c r="L28" s="31">
        <f>'VA volume'!L28/'VA volume'!$B28</f>
        <v>1.2458391183366846</v>
      </c>
      <c r="M28" s="31">
        <f>'VA volume'!M28/'VA volume'!$B28</f>
        <v>1.25959638439691</v>
      </c>
      <c r="N28" s="31">
        <f>'VA volume'!N28/'VA volume'!$B28</f>
        <v>1.2875487524556262</v>
      </c>
      <c r="O28" s="31">
        <f>'VA volume'!O28/'VA volume'!$B28</f>
        <v>1.2563010928615461</v>
      </c>
      <c r="P28" s="31">
        <f>'VA volume'!P28/'VA volume'!$B28</f>
        <v>1.1212287059067527</v>
      </c>
      <c r="Q28" s="31">
        <f>'VA volume'!Q28/'VA volume'!$B28</f>
        <v>1.2004251617400523</v>
      </c>
      <c r="R28" s="31">
        <f>'VA volume'!R28/'VA volume'!$B28</f>
        <v>1.2074478197498575</v>
      </c>
      <c r="S28" s="31">
        <f>'VA volume'!S28/'VA volume'!$B28</f>
        <v>1.1654558966707187</v>
      </c>
      <c r="T28" s="31">
        <f>'VA volume'!T28/'VA volume'!$B28</f>
        <v>1.1746216463783481</v>
      </c>
      <c r="U28" s="31">
        <f>'VA volume'!U28/'VA volume'!$B28</f>
        <v>1.2064338838928226</v>
      </c>
      <c r="V28" s="31">
        <f>'VA volume'!V28/'VA volume'!$B28</f>
        <v>1.2406081310742536</v>
      </c>
      <c r="W28" s="31">
        <f>'VA volume'!W28/'VA volume'!$B28</f>
        <v>1.2663655584424565</v>
      </c>
      <c r="X28" s="31">
        <f>'VA volume'!X28/'VA volume'!$B28</f>
        <v>1.3426411876875928</v>
      </c>
      <c r="Y28" s="31">
        <f>'VA volume'!Y28/'VA volume'!$B28</f>
        <v>1.3904459589471199</v>
      </c>
      <c r="Z28" s="31">
        <f>'VA volume'!Z28/'VA volume'!$B28</f>
        <v>1.3983442888334554</v>
      </c>
      <c r="AA28" s="31">
        <f>'VA volume'!AA28/'VA volume'!$B28</f>
        <v>1.2971696210990835</v>
      </c>
      <c r="AB28" s="31">
        <f>'VA volume'!AB28/'VA volume'!$B28</f>
        <v>1.379321469515673</v>
      </c>
      <c r="AC28" s="31">
        <f>'VA volume'!AC28/'VA volume'!$B28</f>
        <v>1.3985286408074618</v>
      </c>
      <c r="AD28" s="10" t="s">
        <v>97</v>
      </c>
    </row>
    <row r="29" spans="1:30" x14ac:dyDescent="0.25">
      <c r="A29" s="7" t="s">
        <v>54</v>
      </c>
      <c r="B29" s="31">
        <f>'VA volume'!B29/'VA volume'!$B29</f>
        <v>1</v>
      </c>
      <c r="C29" s="31">
        <f>'VA volume'!C29/'VA volume'!$B29</f>
        <v>1.0732096604057015</v>
      </c>
      <c r="D29" s="31">
        <f>'VA volume'!D29/'VA volume'!$B29</f>
        <v>0.99707293904533634</v>
      </c>
      <c r="E29" s="31">
        <f>'VA volume'!E29/'VA volume'!$B29</f>
        <v>0.93098211179163737</v>
      </c>
      <c r="F29" s="31">
        <f>'VA volume'!F29/'VA volume'!$B29</f>
        <v>0.91272940149887605</v>
      </c>
      <c r="G29" s="31">
        <f>'VA volume'!G29/'VA volume'!$B29</f>
        <v>0.98912569241559845</v>
      </c>
      <c r="H29" s="31">
        <f>'VA volume'!H29/'VA volume'!$B29</f>
        <v>1.0992660256587266</v>
      </c>
      <c r="I29" s="31">
        <f>'VA volume'!I29/'VA volume'!$B29</f>
        <v>1.1652463977820608</v>
      </c>
      <c r="J29" s="31">
        <f>'VA volume'!J29/'VA volume'!$B29</f>
        <v>1.2313096112531685</v>
      </c>
      <c r="K29" s="31">
        <f>'VA volume'!K29/'VA volume'!$B29</f>
        <v>1.343438136842861</v>
      </c>
      <c r="L29" s="31">
        <f>'VA volume'!L29/'VA volume'!$B29</f>
        <v>1.3924802147247732</v>
      </c>
      <c r="M29" s="31">
        <f>'VA volume'!M29/'VA volume'!$B29</f>
        <v>1.5068454567043501</v>
      </c>
      <c r="N29" s="31">
        <f>'VA volume'!N29/'VA volume'!$B29</f>
        <v>1.4995885546393917</v>
      </c>
      <c r="O29" s="31">
        <f>'VA volume'!O29/'VA volume'!$B29</f>
        <v>1.7415681314857872</v>
      </c>
      <c r="P29" s="31">
        <f>'VA volume'!P29/'VA volume'!$B29</f>
        <v>1.6385631996642163</v>
      </c>
      <c r="Q29" s="31">
        <f>'VA volume'!Q29/'VA volume'!$B29</f>
        <v>1.6551701285145441</v>
      </c>
      <c r="R29" s="31">
        <f>'VA volume'!R29/'VA volume'!$B29</f>
        <v>1.8325721133932364</v>
      </c>
      <c r="S29" s="31">
        <f>'VA volume'!S29/'VA volume'!$B29</f>
        <v>1.5899574195472443</v>
      </c>
      <c r="T29" s="31">
        <f>'VA volume'!T29/'VA volume'!$B29</f>
        <v>1.5818721040045507</v>
      </c>
      <c r="U29" s="31">
        <f>'VA volume'!U29/'VA volume'!$B29</f>
        <v>1.7442245773710574</v>
      </c>
      <c r="V29" s="31">
        <f>'VA volume'!V29/'VA volume'!$B29</f>
        <v>1.8310699236202772</v>
      </c>
      <c r="W29" s="31">
        <f>'VA volume'!W29/'VA volume'!$B29</f>
        <v>1.8541440003534564</v>
      </c>
      <c r="X29" s="31">
        <f>'VA volume'!X29/'VA volume'!$B29</f>
        <v>2.0091180710116032</v>
      </c>
      <c r="Y29" s="31">
        <f>'VA volume'!Y29/'VA volume'!$B29</f>
        <v>2.1386377568772121</v>
      </c>
      <c r="Z29" s="31">
        <f>'VA volume'!Z29/'VA volume'!$B29</f>
        <v>2.1047998276899964</v>
      </c>
      <c r="AA29" s="31">
        <f>'VA volume'!AA29/'VA volume'!$B29</f>
        <v>1.9351849295020127</v>
      </c>
      <c r="AB29" s="31">
        <f>'VA volume'!AB29/'VA volume'!$B29</f>
        <v>2.0404983735482052</v>
      </c>
      <c r="AC29" s="31">
        <f>'VA volume'!AC29/'VA volume'!$B29</f>
        <v>2.046385631996642</v>
      </c>
      <c r="AD29" s="9" t="s">
        <v>97</v>
      </c>
    </row>
    <row r="30" spans="1:30" x14ac:dyDescent="0.25">
      <c r="A30" s="7" t="s">
        <v>55</v>
      </c>
      <c r="B30" s="31">
        <f>'VA volume'!B30/'VA volume'!$B30</f>
        <v>1</v>
      </c>
      <c r="C30" s="31">
        <f>'VA volume'!C30/'VA volume'!$B30</f>
        <v>1.054663991975928</v>
      </c>
      <c r="D30" s="31">
        <f>'VA volume'!D30/'VA volume'!$B30</f>
        <v>1.134653961885657</v>
      </c>
      <c r="E30" s="31">
        <f>'VA volume'!E30/'VA volume'!$B30</f>
        <v>1.1574166945280286</v>
      </c>
      <c r="F30" s="31">
        <f>'VA volume'!F30/'VA volume'!$B30</f>
        <v>1.1930792377131394</v>
      </c>
      <c r="G30" s="31">
        <f>'VA volume'!G30/'VA volume'!$B30</f>
        <v>1.305054051042015</v>
      </c>
      <c r="H30" s="31">
        <f>'VA volume'!H30/'VA volume'!$B30</f>
        <v>1.3727014376462721</v>
      </c>
      <c r="I30" s="31">
        <f>'VA volume'!I30/'VA volume'!$B30</f>
        <v>1.4465619079460605</v>
      </c>
      <c r="J30" s="31">
        <f>'VA volume'!J30/'VA volume'!$B30</f>
        <v>1.5295051822133066</v>
      </c>
      <c r="K30" s="31">
        <f>'VA volume'!K30/'VA volume'!$B30</f>
        <v>1.6177142538727294</v>
      </c>
      <c r="L30" s="31">
        <f>'VA volume'!L30/'VA volume'!$B30</f>
        <v>1.6765017274044356</v>
      </c>
      <c r="M30" s="31">
        <f>'VA volume'!M30/'VA volume'!$B30</f>
        <v>1.7939930903822581</v>
      </c>
      <c r="N30" s="31">
        <f>'VA volume'!N30/'VA volume'!$B30</f>
        <v>1.9514376462721499</v>
      </c>
      <c r="O30" s="31">
        <f>'VA volume'!O30/'VA volume'!$B30</f>
        <v>1.9730580630781234</v>
      </c>
      <c r="P30" s="31">
        <f>'VA volume'!P30/'VA volume'!$B30</f>
        <v>1.6656079349158588</v>
      </c>
      <c r="Q30" s="31">
        <f>'VA volume'!Q30/'VA volume'!$B30</f>
        <v>1.770896021397526</v>
      </c>
      <c r="R30" s="31">
        <f>'VA volume'!R30/'VA volume'!$B30</f>
        <v>1.8280118132174303</v>
      </c>
      <c r="S30" s="31">
        <f>'VA volume'!S30/'VA volume'!$B30</f>
        <v>1.7756045915524352</v>
      </c>
      <c r="T30" s="31">
        <f>'VA volume'!T30/'VA volume'!$B30</f>
        <v>1.7624818901147887</v>
      </c>
      <c r="U30" s="31">
        <f>'VA volume'!U30/'VA volume'!$B30</f>
        <v>1.8422489691296111</v>
      </c>
      <c r="V30" s="31">
        <f>'VA volume'!V30/'VA volume'!$B30</f>
        <v>1.8941546862810654</v>
      </c>
      <c r="W30" s="31">
        <f>'VA volume'!W30/'VA volume'!$B30</f>
        <v>1.9994984954864596</v>
      </c>
      <c r="X30" s="31">
        <f>'VA volume'!X30/'VA volume'!$B30</f>
        <v>2.1544355288086483</v>
      </c>
      <c r="Y30" s="31">
        <f>'VA volume'!Y30/'VA volume'!$B30</f>
        <v>2.2248133288755154</v>
      </c>
      <c r="Z30" s="31">
        <f>'VA volume'!Z30/'VA volume'!$B30</f>
        <v>2.4070823581856682</v>
      </c>
      <c r="AA30" s="31">
        <f>'VA volume'!AA30/'VA volume'!$B30</f>
        <v>2.3362309149671239</v>
      </c>
      <c r="AB30" s="31">
        <f>'VA volume'!AB30/'VA volume'!$B30</f>
        <v>2.5867881422043912</v>
      </c>
      <c r="AC30" s="31">
        <f>'VA volume'!AC30/'VA volume'!$B30</f>
        <v>2.5020896021397525</v>
      </c>
      <c r="AD30" s="17">
        <v>12521.4</v>
      </c>
    </row>
    <row r="31" spans="1:30" x14ac:dyDescent="0.25">
      <c r="A31" s="7" t="s">
        <v>56</v>
      </c>
      <c r="B31" s="31">
        <f>'VA volume'!B31/'VA volume'!$B31</f>
        <v>1</v>
      </c>
      <c r="C31" s="31">
        <f>'VA volume'!C31/'VA volume'!$B31</f>
        <v>1.020515844687917</v>
      </c>
      <c r="D31" s="31">
        <f>'VA volume'!D31/'VA volume'!$B31</f>
        <v>1.0879294826034327</v>
      </c>
      <c r="E31" s="31">
        <f>'VA volume'!E31/'VA volume'!$B31</f>
        <v>1.2644091995406437</v>
      </c>
      <c r="F31" s="31">
        <f>'VA volume'!F31/'VA volume'!$B31</f>
        <v>1.2622986436574692</v>
      </c>
      <c r="G31" s="31">
        <f>'VA volume'!G31/'VA volume'!$B31</f>
        <v>1.4234457928551474</v>
      </c>
      <c r="H31" s="31">
        <f>'VA volume'!H31/'VA volume'!$B31</f>
        <v>1.6605729538471088</v>
      </c>
      <c r="I31" s="31">
        <f>'VA volume'!I31/'VA volume'!$B31</f>
        <v>1.7140196778298518</v>
      </c>
      <c r="J31" s="31">
        <f>'VA volume'!J31/'VA volume'!$B31</f>
        <v>2.0065178931686272</v>
      </c>
      <c r="K31" s="31">
        <f>'VA volume'!K31/'VA volume'!$B31</f>
        <v>2.4199385455786957</v>
      </c>
      <c r="L31" s="31">
        <f>'VA volume'!L31/'VA volume'!$B31</f>
        <v>2.738880784630187</v>
      </c>
      <c r="M31" s="31">
        <f>'VA volume'!M31/'VA volume'!$B31</f>
        <v>3.0770973649089046</v>
      </c>
      <c r="N31" s="31">
        <f>'VA volume'!N31/'VA volume'!$B31</f>
        <v>3.3911356652906668</v>
      </c>
      <c r="O31" s="31">
        <f>'VA volume'!O31/'VA volume'!$B31</f>
        <v>3.4999224060337064</v>
      </c>
      <c r="P31" s="31">
        <f>'VA volume'!P31/'VA volume'!$B31</f>
        <v>2.9796083056581519</v>
      </c>
      <c r="Q31" s="31">
        <f>'VA volume'!Q31/'VA volume'!$B31</f>
        <v>3.8488469536608831</v>
      </c>
      <c r="R31" s="31">
        <f>'VA volume'!R31/'VA volume'!$B31</f>
        <v>4.0079145845619042</v>
      </c>
      <c r="S31" s="31">
        <f>'VA volume'!S31/'VA volume'!$B31</f>
        <v>4.0234954529935747</v>
      </c>
      <c r="T31" s="31">
        <f>'VA volume'!T31/'VA volume'!$B31</f>
        <v>3.9870262888357799</v>
      </c>
      <c r="U31" s="31">
        <f>'VA volume'!U31/'VA volume'!$B31</f>
        <v>4.7922964710264129</v>
      </c>
      <c r="V31" s="31">
        <f>'VA volume'!V31/'VA volume'!$B31</f>
        <v>5.3979949719109834</v>
      </c>
      <c r="W31" s="31">
        <f>'VA volume'!W31/'VA volume'!$B31</f>
        <v>5.3445482479282402</v>
      </c>
      <c r="X31" s="31">
        <f>'VA volume'!X31/'VA volume'!$B31</f>
        <v>5.4055991806077159</v>
      </c>
      <c r="Y31" s="31">
        <f>'VA volume'!Y31/'VA volume'!$B31</f>
        <v>6.0604612185356466</v>
      </c>
      <c r="Z31" s="31">
        <f>'VA volume'!Z31/'VA volume'!$B31</f>
        <v>6.5104441478630619</v>
      </c>
      <c r="AA31" s="31">
        <f>'VA volume'!AA31/'VA volume'!$B31</f>
        <v>5.6218690834600693</v>
      </c>
      <c r="AB31" s="31">
        <f>'VA volume'!AB31/'VA volume'!$B31</f>
        <v>6.246624662466246</v>
      </c>
      <c r="AC31" s="31">
        <f>'VA volume'!AC31/'VA volume'!$B31</f>
        <v>6.2903566218690834</v>
      </c>
      <c r="AD31" s="9" t="s">
        <v>97</v>
      </c>
    </row>
    <row r="32" spans="1:30" x14ac:dyDescent="0.25">
      <c r="A32" s="7" t="s">
        <v>57</v>
      </c>
      <c r="B32" s="31">
        <f>'VA volume'!B32/'VA volume'!$B32</f>
        <v>1</v>
      </c>
      <c r="C32" s="31">
        <f>'VA volume'!C32/'VA volume'!$B32</f>
        <v>1.035876793839692</v>
      </c>
      <c r="D32" s="31">
        <f>'VA volume'!D32/'VA volume'!$B32</f>
        <v>1.1392077937230194</v>
      </c>
      <c r="E32" s="31">
        <f>'VA volume'!E32/'VA volume'!$B32</f>
        <v>1.2591412903978532</v>
      </c>
      <c r="F32" s="31">
        <f>'VA volume'!F32/'VA volume'!$B32</f>
        <v>1.3776922179442306</v>
      </c>
      <c r="G32" s="31">
        <f>'VA volume'!G32/'VA volume'!$B32</f>
        <v>1.5733811690584529</v>
      </c>
      <c r="H32" s="31">
        <f>'VA volume'!H32/'VA volume'!$B32</f>
        <v>1.6302881810757206</v>
      </c>
      <c r="I32" s="31">
        <f>'VA volume'!I32/'VA volume'!$B32</f>
        <v>1.6844300548360751</v>
      </c>
      <c r="J32" s="31">
        <f>'VA volume'!J32/'VA volume'!$B32</f>
        <v>1.7328724769571813</v>
      </c>
      <c r="K32" s="31">
        <f>'VA volume'!K32/'VA volume'!$B32</f>
        <v>1.8176758837941895</v>
      </c>
      <c r="L32" s="31">
        <f>'VA volume'!L32/'VA volume'!$B32</f>
        <v>1.8870376852175941</v>
      </c>
      <c r="M32" s="31">
        <f>'VA volume'!M32/'VA volume'!$B32</f>
        <v>2.1026893011317234</v>
      </c>
      <c r="N32" s="31">
        <f>'VA volume'!N32/'VA volume'!$B32</f>
        <v>2.314823241162058</v>
      </c>
      <c r="O32" s="31">
        <f>'VA volume'!O32/'VA volume'!$B32</f>
        <v>2.2544043868860109</v>
      </c>
      <c r="P32" s="31">
        <f>'VA volume'!P32/'VA volume'!$B32</f>
        <v>1.7310640532026602</v>
      </c>
      <c r="Q32" s="31">
        <f>'VA volume'!Q32/'VA volume'!$B32</f>
        <v>1.8624431221561077</v>
      </c>
      <c r="R32" s="31">
        <f>'VA volume'!R32/'VA volume'!$B32</f>
        <v>1.8633998366584996</v>
      </c>
      <c r="S32" s="31">
        <f>'VA volume'!S32/'VA volume'!$B32</f>
        <v>1.6475907128689768</v>
      </c>
      <c r="T32" s="31">
        <f>'VA volume'!T32/'VA volume'!$B32</f>
        <v>1.6611130556527827</v>
      </c>
      <c r="U32" s="31">
        <f>'VA volume'!U32/'VA volume'!$B32</f>
        <v>1.6463656516159142</v>
      </c>
      <c r="V32" s="31">
        <f>'VA volume'!V32/'VA volume'!$B32</f>
        <v>1.6524326216310816</v>
      </c>
      <c r="W32" s="31">
        <f>'VA volume'!W32/'VA volume'!$B32</f>
        <v>1.7334558394586397</v>
      </c>
      <c r="X32" s="31">
        <f>'VA volume'!X32/'VA volume'!$B32</f>
        <v>1.862285614280714</v>
      </c>
      <c r="Y32" s="31">
        <f>'VA volume'!Y32/'VA volume'!$B32</f>
        <v>1.7821666083304166</v>
      </c>
      <c r="Z32" s="31">
        <f>'VA volume'!Z32/'VA volume'!$B32</f>
        <v>1.8383794189709486</v>
      </c>
      <c r="AA32" s="31">
        <f>'VA volume'!AA32/'VA volume'!$B32</f>
        <v>1.7930813207327032</v>
      </c>
      <c r="AB32" s="31">
        <f>'VA volume'!AB32/'VA volume'!$B32</f>
        <v>1.7986174308715437</v>
      </c>
      <c r="AC32" s="31">
        <f>'VA volume'!AC32/'VA volume'!$B32</f>
        <v>1.7708785439271963</v>
      </c>
      <c r="AD32" s="10" t="s">
        <v>97</v>
      </c>
    </row>
    <row r="33" spans="1:30" x14ac:dyDescent="0.25">
      <c r="A33" s="7" t="s">
        <v>58</v>
      </c>
      <c r="B33" s="31">
        <f>'VA volume'!B33/'VA volume'!$B33</f>
        <v>1</v>
      </c>
      <c r="C33" s="31">
        <f>'VA volume'!C33/'VA volume'!$B33</f>
        <v>1.0362027205558546</v>
      </c>
      <c r="D33" s="31">
        <f>'VA volume'!D33/'VA volume'!$B33</f>
        <v>1.1231620345451876</v>
      </c>
      <c r="E33" s="31">
        <f>'VA volume'!E33/'VA volume'!$B33</f>
        <v>1.2239015021774233</v>
      </c>
      <c r="F33" s="31">
        <f>'VA volume'!F33/'VA volume'!$B33</f>
        <v>1.3205154866174096</v>
      </c>
      <c r="G33" s="31">
        <f>'VA volume'!G33/'VA volume'!$B33</f>
        <v>1.4450506434408181</v>
      </c>
      <c r="H33" s="31">
        <f>'VA volume'!H33/'VA volume'!$B33</f>
        <v>1.4324998776728481</v>
      </c>
      <c r="I33" s="31">
        <f>'VA volume'!I33/'VA volume'!$B33</f>
        <v>1.4985718305034985</v>
      </c>
      <c r="J33" s="31">
        <f>'VA volume'!J33/'VA volume'!$B33</f>
        <v>1.550175539462739</v>
      </c>
      <c r="K33" s="31">
        <f>'VA volume'!K33/'VA volume'!$B33</f>
        <v>1.638296961393551</v>
      </c>
      <c r="L33" s="31">
        <f>'VA volume'!L33/'VA volume'!$B33</f>
        <v>1.6855519401086263</v>
      </c>
      <c r="M33" s="31">
        <f>'VA volume'!M33/'VA volume'!$B33</f>
        <v>1.8105091256055192</v>
      </c>
      <c r="N33" s="31">
        <f>'VA volume'!N33/'VA volume'!$B33</f>
        <v>1.8847066594901405</v>
      </c>
      <c r="O33" s="31">
        <f>'VA volume'!O33/'VA volume'!$B33</f>
        <v>1.8063133043010227</v>
      </c>
      <c r="P33" s="31">
        <f>'VA volume'!P33/'VA volume'!$B33</f>
        <v>1.3872480060674268</v>
      </c>
      <c r="Q33" s="31">
        <f>'VA volume'!Q33/'VA volume'!$B33</f>
        <v>1.6868088515926996</v>
      </c>
      <c r="R33" s="31">
        <f>'VA volume'!R33/'VA volume'!$B33</f>
        <v>1.7851078925478299</v>
      </c>
      <c r="S33" s="31">
        <f>'VA volume'!S33/'VA volume'!$B33</f>
        <v>1.6573861134217349</v>
      </c>
      <c r="T33" s="31">
        <f>'VA volume'!T33/'VA volume'!$B33</f>
        <v>1.6000422028673484</v>
      </c>
      <c r="U33" s="31">
        <f>'VA volume'!U33/'VA volume'!$B33</f>
        <v>1.5818705044771737</v>
      </c>
      <c r="V33" s="31">
        <f>'VA volume'!V33/'VA volume'!$B33</f>
        <v>1.6699124137593582</v>
      </c>
      <c r="W33" s="31">
        <f>'VA volume'!W33/'VA volume'!$B33</f>
        <v>1.677631257033811</v>
      </c>
      <c r="X33" s="31">
        <f>'VA volume'!X33/'VA volume'!$B33</f>
        <v>1.7407214855409305</v>
      </c>
      <c r="Y33" s="31">
        <f>'VA volume'!Y33/'VA volume'!$B33</f>
        <v>1.7819579683906639</v>
      </c>
      <c r="Z33" s="31">
        <f>'VA volume'!Z33/'VA volume'!$B33</f>
        <v>1.7493241424866663</v>
      </c>
      <c r="AA33" s="31">
        <f>'VA volume'!AA33/'VA volume'!$B33</f>
        <v>1.6516245045750355</v>
      </c>
      <c r="AB33" s="31">
        <f>'VA volume'!AB33/'VA volume'!$B33</f>
        <v>1.9468243871409696</v>
      </c>
      <c r="AC33" s="31">
        <f>'VA volume'!AC33/'VA volume'!$B33</f>
        <v>2.0008226500954152</v>
      </c>
      <c r="AD33" s="9" t="s">
        <v>97</v>
      </c>
    </row>
    <row r="34" spans="1:30" x14ac:dyDescent="0.25">
      <c r="A34" s="7" t="s">
        <v>60</v>
      </c>
      <c r="B34" s="31">
        <f>'VA volume'!B34/'VA volume'!$B34</f>
        <v>1</v>
      </c>
      <c r="C34" s="31">
        <f>'VA volume'!C34/'VA volume'!$B34</f>
        <v>1.0078166569539107</v>
      </c>
      <c r="D34" s="31">
        <f>'VA volume'!D34/'VA volume'!$B34</f>
        <v>1.0253877482674021</v>
      </c>
      <c r="E34" s="31">
        <f>'VA volume'!E34/'VA volume'!$B34</f>
        <v>1.0287207474378703</v>
      </c>
      <c r="F34" s="31">
        <f>'VA volume'!F34/'VA volume'!$B34</f>
        <v>1.0321567495574178</v>
      </c>
      <c r="G34" s="31">
        <f>'VA volume'!G34/'VA volume'!$B34</f>
        <v>1.0502924292281608</v>
      </c>
      <c r="H34" s="31">
        <f>'VA volume'!H34/'VA volume'!$B34</f>
        <v>1.0354572504712247</v>
      </c>
      <c r="I34" s="31">
        <f>'VA volume'!I34/'VA volume'!$B34</f>
        <v>1.0100204794098757</v>
      </c>
      <c r="J34" s="31">
        <f>'VA volume'!J34/'VA volume'!$B34</f>
        <v>1.0067910340063961</v>
      </c>
      <c r="K34" s="31">
        <f>'VA volume'!K34/'VA volume'!$B34</f>
        <v>1.02545825295982</v>
      </c>
      <c r="L34" s="31">
        <f>'VA volume'!L34/'VA volume'!$B34</f>
        <v>1.0266689507249314</v>
      </c>
      <c r="M34" s="31">
        <f>'VA volume'!M34/'VA volume'!$B34</f>
        <v>1.0512745375608239</v>
      </c>
      <c r="N34" s="31">
        <f>'VA volume'!N34/'VA volume'!$B34</f>
        <v>1.0565618386742472</v>
      </c>
      <c r="O34" s="31">
        <f>'VA volume'!O34/'VA volume'!$B34</f>
        <v>1.0272660373388443</v>
      </c>
      <c r="P34" s="31">
        <f>'VA volume'!P34/'VA volume'!$B34</f>
        <v>0.9387650221814372</v>
      </c>
      <c r="Q34" s="31">
        <f>'VA volume'!Q34/'VA volume'!$B34</f>
        <v>0.9824239513253229</v>
      </c>
      <c r="R34" s="31">
        <f>'VA volume'!R34/'VA volume'!$B34</f>
        <v>1.004500182320728</v>
      </c>
      <c r="S34" s="31">
        <f>'VA volume'!S34/'VA volume'!$B34</f>
        <v>0.99274793140334083</v>
      </c>
      <c r="T34" s="31">
        <f>'VA volume'!T34/'VA volume'!$B34</f>
        <v>0.98204388696775835</v>
      </c>
      <c r="U34" s="31">
        <f>'VA volume'!U34/'VA volume'!$B34</f>
        <v>1.0099229846398918</v>
      </c>
      <c r="V34" s="31">
        <f>'VA volume'!V34/'VA volume'!$B34</f>
        <v>1.005021256063128</v>
      </c>
      <c r="W34" s="31">
        <f>'VA volume'!W34/'VA volume'!$B34</f>
        <v>1.0077351359033027</v>
      </c>
      <c r="X34" s="31">
        <f>'VA volume'!X34/'VA volume'!$B34</f>
        <v>1.0311740904068449</v>
      </c>
      <c r="Y34" s="31">
        <f>'VA volume'!Y34/'VA volume'!$B34</f>
        <v>1.0430183279151211</v>
      </c>
      <c r="Z34" s="31">
        <f>'VA volume'!Z34/'VA volume'!$B34</f>
        <v>1.0264789185461491</v>
      </c>
      <c r="AA34" s="31" t="e">
        <f>'VA volume'!AA34/'VA volume'!$B34</f>
        <v>#VALUE!</v>
      </c>
      <c r="AB34" s="31" t="e">
        <f>'VA volume'!AB34/'VA volume'!$B34</f>
        <v>#VALUE!</v>
      </c>
      <c r="AC34" s="31" t="e">
        <f>'VA volume'!AC34/'VA volume'!$B34</f>
        <v>#VALUE!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3" t="s">
        <v>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3" t="s">
        <v>92</v>
      </c>
      <c r="B2" s="1" t="s">
        <v>0</v>
      </c>
    </row>
    <row r="3" spans="1:30" x14ac:dyDescent="0.25">
      <c r="A3" s="3" t="s">
        <v>93</v>
      </c>
      <c r="B3" s="3" t="s">
        <v>6</v>
      </c>
    </row>
    <row r="5" spans="1:30" x14ac:dyDescent="0.25">
      <c r="A5" s="1" t="s">
        <v>12</v>
      </c>
      <c r="C5" s="3" t="s">
        <v>17</v>
      </c>
    </row>
    <row r="6" spans="1:30" x14ac:dyDescent="0.25">
      <c r="A6" s="1" t="s">
        <v>13</v>
      </c>
      <c r="C6" s="3" t="s">
        <v>28</v>
      </c>
    </row>
    <row r="7" spans="1:30" x14ac:dyDescent="0.25">
      <c r="A7" s="1" t="s">
        <v>14</v>
      </c>
      <c r="C7" s="3" t="s">
        <v>19</v>
      </c>
    </row>
    <row r="8" spans="1:30" x14ac:dyDescent="0.25">
      <c r="A8" s="1" t="s">
        <v>15</v>
      </c>
      <c r="C8" s="3" t="s">
        <v>20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17"/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f>'VA valeur'!B12/'VA volume'!B12/Q$12</f>
        <v>0.92959625226975862</v>
      </c>
      <c r="C12" s="17">
        <f>'VA valeur'!C12/'VA volume'!C12</f>
        <v>0.95186063841173774</v>
      </c>
      <c r="D12" s="17">
        <f>'VA valeur'!D12/'VA volume'!D12</f>
        <v>0.94322575529695873</v>
      </c>
      <c r="E12" s="17">
        <f>'VA valeur'!E12/'VA volume'!E12</f>
        <v>0.9540375734586195</v>
      </c>
      <c r="F12" s="17">
        <f>'VA valeur'!F12/'VA volume'!F12</f>
        <v>0.95033828424424249</v>
      </c>
      <c r="G12" s="17">
        <f>'VA valeur'!G12/'VA volume'!G12</f>
        <v>0.95618560769287519</v>
      </c>
      <c r="H12" s="17">
        <f>'VA valeur'!H12/'VA volume'!H12</f>
        <v>0.9682715192658915</v>
      </c>
      <c r="I12" s="17">
        <f>'VA valeur'!I12/'VA volume'!I12</f>
        <v>0.97726929377895388</v>
      </c>
      <c r="J12" s="17">
        <f>'VA valeur'!J12/'VA volume'!J12</f>
        <v>0.96771729892532765</v>
      </c>
      <c r="K12" s="17">
        <f>'VA valeur'!K12/'VA volume'!K12</f>
        <v>0.96909375413064458</v>
      </c>
      <c r="L12" s="17">
        <f>'VA valeur'!L12/'VA volume'!L12</f>
        <v>0.9727345864468897</v>
      </c>
      <c r="M12" s="17">
        <f>'VA valeur'!M12/'VA volume'!M12</f>
        <v>0.96933079406803979</v>
      </c>
      <c r="N12" s="17">
        <f>'VA valeur'!N12/'VA volume'!N12</f>
        <v>0.99103310159483482</v>
      </c>
      <c r="O12" s="17">
        <f>'VA valeur'!O12/'VA volume'!O12</f>
        <v>1.0033676422661639</v>
      </c>
      <c r="P12" s="17">
        <f>'VA valeur'!P12/'VA volume'!P12</f>
        <v>1.0151584066966883</v>
      </c>
      <c r="Q12" s="17">
        <f>'VA valeur'!Q12/'VA volume'!Q12</f>
        <v>1</v>
      </c>
      <c r="R12" s="17">
        <f>'VA valeur'!R12/'VA volume'!R12</f>
        <v>1.0051290753130198</v>
      </c>
      <c r="S12" s="17">
        <f>'VA valeur'!S12/'VA volume'!S12</f>
        <v>1.0220951940164806</v>
      </c>
      <c r="T12" s="17">
        <f>'VA valeur'!T12/'VA volume'!T12</f>
        <v>1.0305349824297081</v>
      </c>
      <c r="U12" s="17">
        <f>'VA valeur'!U12/'VA volume'!U12</f>
        <v>1.0354890982742433</v>
      </c>
      <c r="V12" s="17">
        <f>'VA valeur'!V12/'VA volume'!V12</f>
        <v>1.0717294672230795</v>
      </c>
      <c r="W12" s="17">
        <f>'VA valeur'!W12/'VA volume'!W12</f>
        <v>1.0788782611508245</v>
      </c>
      <c r="X12" s="17">
        <f>'VA valeur'!X12/'VA volume'!X12</f>
        <v>1.0750107028046076</v>
      </c>
      <c r="Y12" s="17">
        <f>'VA valeur'!Y12/'VA volume'!Y12</f>
        <v>1.0792214663492203</v>
      </c>
      <c r="Z12" s="17">
        <f>'VA valeur'!Z12/'VA volume'!Z12</f>
        <v>1.095253459368126</v>
      </c>
      <c r="AA12" s="17">
        <f>'VA valeur'!AA12/'VA volume'!AA12</f>
        <v>1.1106492298459354</v>
      </c>
      <c r="AB12" s="17">
        <f>'VA valeur'!AB12/'VA volume'!AB12</f>
        <v>1.113375153770334</v>
      </c>
      <c r="AC12" s="17">
        <f>'VA valeur'!AC12/'VA volume'!AC12</f>
        <v>1.1761502298973028</v>
      </c>
      <c r="AD12" s="10" t="s">
        <v>97</v>
      </c>
    </row>
    <row r="13" spans="1:30" x14ac:dyDescent="0.25">
      <c r="A13" s="7" t="s">
        <v>38</v>
      </c>
      <c r="B13" s="17">
        <f>'VA valeur'!B13/'VA volume'!B13</f>
        <v>0.91800239741395506</v>
      </c>
      <c r="C13" s="17">
        <f>'VA valeur'!C13/'VA volume'!C13</f>
        <v>0.94432936182178284</v>
      </c>
      <c r="D13" s="17">
        <f>'VA valeur'!D13/'VA volume'!D13</f>
        <v>0.95994533206945831</v>
      </c>
      <c r="E13" s="17">
        <f>'VA valeur'!E13/'VA volume'!E13</f>
        <v>0.97310784256287408</v>
      </c>
      <c r="F13" s="17">
        <f>'VA valeur'!F13/'VA volume'!F13</f>
        <v>0.97318476444866131</v>
      </c>
      <c r="G13" s="17">
        <f>'VA valeur'!G13/'VA volume'!G13</f>
        <v>0.98951638663397734</v>
      </c>
      <c r="H13" s="17">
        <f>'VA valeur'!H13/'VA volume'!H13</f>
        <v>0.99470719160575005</v>
      </c>
      <c r="I13" s="17">
        <f>'VA valeur'!I13/'VA volume'!I13</f>
        <v>1.0070053846466822</v>
      </c>
      <c r="J13" s="17">
        <f>'VA valeur'!J13/'VA volume'!J13</f>
        <v>0.9877603314911475</v>
      </c>
      <c r="K13" s="17">
        <f>'VA valeur'!K13/'VA volume'!K13</f>
        <v>0.98810180601165076</v>
      </c>
      <c r="L13" s="17">
        <f>'VA valeur'!L13/'VA volume'!L13</f>
        <v>0.99166337115234604</v>
      </c>
      <c r="M13" s="17">
        <f>'VA valeur'!M13/'VA volume'!M13</f>
        <v>0.98865284356737548</v>
      </c>
      <c r="N13" s="17">
        <f>'VA valeur'!N13/'VA volume'!N13</f>
        <v>1.0062685451951592</v>
      </c>
      <c r="O13" s="17">
        <f>'VA valeur'!O13/'VA volume'!O13</f>
        <v>1.0055972230116035</v>
      </c>
      <c r="P13" s="17">
        <f>'VA valeur'!P13/'VA volume'!P13</f>
        <v>1.0071020270613575</v>
      </c>
      <c r="Q13" s="17">
        <f>'VA valeur'!Q13/'VA volume'!Q13</f>
        <v>1</v>
      </c>
      <c r="R13" s="17">
        <f>'VA valeur'!R13/'VA volume'!R13</f>
        <v>1.0032068286949956</v>
      </c>
      <c r="S13" s="17">
        <f>'VA valeur'!S13/'VA volume'!S13</f>
        <v>1.0292111712429024</v>
      </c>
      <c r="T13" s="17">
        <f>'VA valeur'!T13/'VA volume'!T13</f>
        <v>1.0397022719857847</v>
      </c>
      <c r="U13" s="17">
        <f>'VA valeur'!U13/'VA volume'!U13</f>
        <v>1.050253371599001</v>
      </c>
      <c r="V13" s="17">
        <f>'VA valeur'!V13/'VA volume'!V13</f>
        <v>1.0994031769551138</v>
      </c>
      <c r="W13" s="17">
        <f>'VA valeur'!W13/'VA volume'!W13</f>
        <v>1.0927432812618856</v>
      </c>
      <c r="X13" s="17">
        <f>'VA valeur'!X13/'VA volume'!X13</f>
        <v>1.0832553850783941</v>
      </c>
      <c r="Y13" s="17">
        <f>'VA valeur'!Y13/'VA volume'!Y13</f>
        <v>1.0869547372580561</v>
      </c>
      <c r="Z13" s="17">
        <f>'VA valeur'!Z13/'VA volume'!Z13</f>
        <v>1.104316696941601</v>
      </c>
      <c r="AA13" s="17" t="e">
        <f>'VA valeur'!AA13/'VA volume'!AA13</f>
        <v>#VALUE!</v>
      </c>
      <c r="AB13" s="17" t="e">
        <f>'VA valeur'!AB13/'VA volume'!AB13</f>
        <v>#VALUE!</v>
      </c>
      <c r="AC13" s="17" t="e">
        <f>'VA valeur'!AC13/'VA volume'!AC13</f>
        <v>#VALUE!</v>
      </c>
      <c r="AD13" s="9" t="s">
        <v>97</v>
      </c>
    </row>
    <row r="14" spans="1:30" x14ac:dyDescent="0.25">
      <c r="A14" s="7" t="s">
        <v>39</v>
      </c>
      <c r="B14" s="17">
        <f>'VA valeur'!B14/'VA volume'!B14</f>
        <v>0.93667947255649042</v>
      </c>
      <c r="C14" s="17">
        <f>'VA valeur'!C14/'VA volume'!C14</f>
        <v>0.95611890606248684</v>
      </c>
      <c r="D14" s="17">
        <f>'VA valeur'!D14/'VA volume'!D14</f>
        <v>0.94485393240037585</v>
      </c>
      <c r="E14" s="17">
        <f>'VA valeur'!E14/'VA volume'!E14</f>
        <v>0.95575314939833589</v>
      </c>
      <c r="F14" s="17">
        <f>'VA valeur'!F14/'VA volume'!F14</f>
        <v>0.95457229994036286</v>
      </c>
      <c r="G14" s="17">
        <f>'VA valeur'!G14/'VA volume'!G14</f>
        <v>0.95509981623489804</v>
      </c>
      <c r="H14" s="17">
        <f>'VA valeur'!H14/'VA volume'!H14</f>
        <v>0.96811158822932564</v>
      </c>
      <c r="I14" s="17">
        <f>'VA valeur'!I14/'VA volume'!I14</f>
        <v>0.97795396260519074</v>
      </c>
      <c r="J14" s="17">
        <f>'VA valeur'!J14/'VA volume'!J14</f>
        <v>0.97210325056122815</v>
      </c>
      <c r="K14" s="17">
        <f>'VA valeur'!K14/'VA volume'!K14</f>
        <v>0.97332001768285092</v>
      </c>
      <c r="L14" s="17">
        <f>'VA valeur'!L14/'VA volume'!L14</f>
        <v>0.97218750114014063</v>
      </c>
      <c r="M14" s="17">
        <f>'VA valeur'!M14/'VA volume'!M14</f>
        <v>0.96855517761171916</v>
      </c>
      <c r="N14" s="17">
        <f>'VA valeur'!N14/'VA volume'!N14</f>
        <v>0.98651384453470981</v>
      </c>
      <c r="O14" s="17">
        <f>'VA valeur'!O14/'VA volume'!O14</f>
        <v>0.99832881279845387</v>
      </c>
      <c r="P14" s="17">
        <f>'VA valeur'!P14/'VA volume'!P14</f>
        <v>1.0212033436681411</v>
      </c>
      <c r="Q14" s="17">
        <f>'VA valeur'!Q14/'VA volume'!Q14</f>
        <v>1</v>
      </c>
      <c r="R14" s="17">
        <f>'VA valeur'!R14/'VA volume'!R14</f>
        <v>1.0027865624411316</v>
      </c>
      <c r="S14" s="17">
        <f>'VA valeur'!S14/'VA volume'!S14</f>
        <v>1.0192276981976713</v>
      </c>
      <c r="T14" s="17">
        <f>'VA valeur'!T14/'VA volume'!T14</f>
        <v>1.0287628814809964</v>
      </c>
      <c r="U14" s="17">
        <f>'VA valeur'!U14/'VA volume'!U14</f>
        <v>1.032406273682593</v>
      </c>
      <c r="V14" s="17">
        <f>'VA valeur'!V14/'VA volume'!V14</f>
        <v>1.0711133075956865</v>
      </c>
      <c r="W14" s="17">
        <f>'VA valeur'!W14/'VA volume'!W14</f>
        <v>1.0800342076309903</v>
      </c>
      <c r="X14" s="17">
        <f>'VA valeur'!X14/'VA volume'!X14</f>
        <v>1.077097405306999</v>
      </c>
      <c r="Y14" s="17">
        <f>'VA valeur'!Y14/'VA volume'!Y14</f>
        <v>1.0833489956271372</v>
      </c>
      <c r="Z14" s="17">
        <f>'VA valeur'!Z14/'VA volume'!Z14</f>
        <v>1.1001263199228004</v>
      </c>
      <c r="AA14" s="17">
        <f>'VA valeur'!AA14/'VA volume'!AA14</f>
        <v>1.1146468791697159</v>
      </c>
      <c r="AB14" s="17">
        <f>'VA valeur'!AB14/'VA volume'!AB14</f>
        <v>1.1080053895938138</v>
      </c>
      <c r="AC14" s="17">
        <f>'VA valeur'!AC14/'VA volume'!AC14</f>
        <v>1.1761193825711798</v>
      </c>
      <c r="AD14" s="10" t="s">
        <v>97</v>
      </c>
    </row>
    <row r="15" spans="1:30" x14ac:dyDescent="0.25">
      <c r="A15" s="7" t="s">
        <v>40</v>
      </c>
      <c r="B15" s="17">
        <f>'VA valeur'!B15/'VA volume'!B15</f>
        <v>1.0578537507890813</v>
      </c>
      <c r="C15" s="17">
        <f>'VA valeur'!C15/'VA volume'!C15</f>
        <v>1.0177868330574302</v>
      </c>
      <c r="D15" s="17">
        <f>'VA valeur'!D15/'VA volume'!D15</f>
        <v>0.98340258906190847</v>
      </c>
      <c r="E15" s="17">
        <f>'VA valeur'!E15/'VA volume'!E15</f>
        <v>0.97593130674905126</v>
      </c>
      <c r="F15" s="17">
        <f>'VA valeur'!F15/'VA volume'!F15</f>
        <v>0.96848795290629064</v>
      </c>
      <c r="G15" s="17">
        <f>'VA valeur'!G15/'VA volume'!G15</f>
        <v>0.98265634425899862</v>
      </c>
      <c r="H15" s="17">
        <f>'VA valeur'!H15/'VA volume'!H15</f>
        <v>0.97760227102554254</v>
      </c>
      <c r="I15" s="17">
        <f>'VA valeur'!I15/'VA volume'!I15</f>
        <v>0.99185631848537892</v>
      </c>
      <c r="J15" s="17">
        <f>'VA valeur'!J15/'VA volume'!J15</f>
        <v>0.98654293850768249</v>
      </c>
      <c r="K15" s="17">
        <f>'VA valeur'!K15/'VA volume'!K15</f>
        <v>0.98415318450927425</v>
      </c>
      <c r="L15" s="17">
        <f>'VA valeur'!L15/'VA volume'!L15</f>
        <v>0.98783819865613909</v>
      </c>
      <c r="M15" s="17">
        <f>'VA valeur'!M15/'VA volume'!M15</f>
        <v>1.0036480973374027</v>
      </c>
      <c r="N15" s="17">
        <f>'VA valeur'!N15/'VA volume'!N15</f>
        <v>1.0001604118913527</v>
      </c>
      <c r="O15" s="17">
        <f>'VA valeur'!O15/'VA volume'!O15</f>
        <v>0.98411413032611517</v>
      </c>
      <c r="P15" s="17">
        <f>'VA valeur'!P15/'VA volume'!P15</f>
        <v>0.98034598771651604</v>
      </c>
      <c r="Q15" s="17">
        <f>'VA valeur'!Q15/'VA volume'!Q15</f>
        <v>1</v>
      </c>
      <c r="R15" s="17">
        <f>'VA valeur'!R15/'VA volume'!R15</f>
        <v>1.0022412186291247</v>
      </c>
      <c r="S15" s="17">
        <f>'VA valeur'!S15/'VA volume'!S15</f>
        <v>1.0212390233275239</v>
      </c>
      <c r="T15" s="17">
        <f>'VA valeur'!T15/'VA volume'!T15</f>
        <v>1.0233039822027239</v>
      </c>
      <c r="U15" s="17">
        <f>'VA valeur'!U15/'VA volume'!U15</f>
        <v>1.0181098372587734</v>
      </c>
      <c r="V15" s="17">
        <f>'VA valeur'!V15/'VA volume'!V15</f>
        <v>1.0352499300285953</v>
      </c>
      <c r="W15" s="17">
        <f>'VA valeur'!W15/'VA volume'!W15</f>
        <v>1.0575735987678152</v>
      </c>
      <c r="X15" s="17">
        <f>'VA valeur'!X15/'VA volume'!X15</f>
        <v>1.0841239820866857</v>
      </c>
      <c r="Y15" s="17">
        <f>'VA valeur'!Y15/'VA volume'!Y15</f>
        <v>1.0976226873628097</v>
      </c>
      <c r="Z15" s="17">
        <f>'VA valeur'!Z15/'VA volume'!Z15</f>
        <v>1.1125695652501337</v>
      </c>
      <c r="AA15" s="17">
        <f>'VA valeur'!AA15/'VA volume'!AA15</f>
        <v>1.1144725131380826</v>
      </c>
      <c r="AB15" s="17">
        <f>'VA valeur'!AB15/'VA volume'!AB15</f>
        <v>1.1689294385765836</v>
      </c>
      <c r="AC15" s="17">
        <f>'VA valeur'!AC15/'VA volume'!AC15</f>
        <v>1.2795613706710005</v>
      </c>
      <c r="AD15" s="9" t="s">
        <v>97</v>
      </c>
    </row>
    <row r="16" spans="1:30" x14ac:dyDescent="0.25">
      <c r="A16" s="7" t="s">
        <v>41</v>
      </c>
      <c r="B16" s="17">
        <f>'VA valeur'!B16/'VA volume'!B16</f>
        <v>0.59178883215285782</v>
      </c>
      <c r="C16" s="17">
        <f>'VA valeur'!C16/'VA volume'!C16</f>
        <v>0.34722824159804577</v>
      </c>
      <c r="D16" s="17">
        <f>'VA valeur'!D16/'VA volume'!D16</f>
        <v>0.4691331235760009</v>
      </c>
      <c r="E16" s="17">
        <f>'VA valeur'!E16/'VA volume'!E16</f>
        <v>0.61645751738470156</v>
      </c>
      <c r="F16" s="17">
        <f>'VA valeur'!F16/'VA volume'!F16</f>
        <v>0.6205370192508457</v>
      </c>
      <c r="G16" s="17">
        <f>'VA valeur'!G16/'VA volume'!G16</f>
        <v>0.61571352218065201</v>
      </c>
      <c r="H16" s="17">
        <f>'VA valeur'!H16/'VA volume'!H16</f>
        <v>0.69021449507061017</v>
      </c>
      <c r="I16" s="17">
        <f>'VA valeur'!I16/'VA volume'!I16</f>
        <v>0.73613634939532546</v>
      </c>
      <c r="J16" s="17">
        <f>'VA valeur'!J16/'VA volume'!J16</f>
        <v>0.72814287707548486</v>
      </c>
      <c r="K16" s="17">
        <f>'VA valeur'!K16/'VA volume'!K16</f>
        <v>0.73468608520154921</v>
      </c>
      <c r="L16" s="17">
        <f>'VA valeur'!L16/'VA volume'!L16</f>
        <v>0.83384639064183474</v>
      </c>
      <c r="M16" s="17">
        <f>'VA valeur'!M16/'VA volume'!M16</f>
        <v>0.85704648024938346</v>
      </c>
      <c r="N16" s="17">
        <f>'VA valeur'!N16/'VA volume'!N16</f>
        <v>0.92142495698815918</v>
      </c>
      <c r="O16" s="17">
        <f>'VA valeur'!O16/'VA volume'!O16</f>
        <v>0.91127592908420252</v>
      </c>
      <c r="P16" s="17">
        <f>'VA valeur'!P16/'VA volume'!P16</f>
        <v>1.0426871484205973</v>
      </c>
      <c r="Q16" s="17">
        <f>'VA valeur'!Q16/'VA volume'!Q16</f>
        <v>1</v>
      </c>
      <c r="R16" s="17">
        <f>'VA valeur'!R16/'VA volume'!R16</f>
        <v>1.1520283078478453</v>
      </c>
      <c r="S16" s="17">
        <f>'VA valeur'!S16/'VA volume'!S16</f>
        <v>1.1365594073620335</v>
      </c>
      <c r="T16" s="17">
        <f>'VA valeur'!T16/'VA volume'!T16</f>
        <v>1.0902389993299086</v>
      </c>
      <c r="U16" s="17">
        <f>'VA valeur'!U16/'VA volume'!U16</f>
        <v>1.1154427860696519</v>
      </c>
      <c r="V16" s="17">
        <f>'VA valeur'!V16/'VA volume'!V16</f>
        <v>1.1589305607129596</v>
      </c>
      <c r="W16" s="17">
        <f>'VA valeur'!W16/'VA volume'!W16</f>
        <v>1.2466575522451659</v>
      </c>
      <c r="X16" s="17">
        <f>'VA valeur'!X16/'VA volume'!X16</f>
        <v>1.2854972230954627</v>
      </c>
      <c r="Y16" s="17">
        <f>'VA valeur'!Y16/'VA volume'!Y16</f>
        <v>1.2881788813152242</v>
      </c>
      <c r="Z16" s="17">
        <f>'VA valeur'!Z16/'VA volume'!Z16</f>
        <v>1.3743098760695878</v>
      </c>
      <c r="AA16" s="17">
        <f>'VA valeur'!AA16/'VA volume'!AA16</f>
        <v>1.4975234321420408</v>
      </c>
      <c r="AB16" s="17">
        <f>'VA valeur'!AB16/'VA volume'!AB16</f>
        <v>1.5154139180525876</v>
      </c>
      <c r="AC16" s="17">
        <f>'VA valeur'!AC16/'VA volume'!AC16</f>
        <v>1.7170512436320049</v>
      </c>
      <c r="AD16" s="10" t="s">
        <v>97</v>
      </c>
    </row>
    <row r="17" spans="1:30" x14ac:dyDescent="0.25">
      <c r="A17" s="7" t="s">
        <v>42</v>
      </c>
      <c r="B17" s="17">
        <f>'VA valeur'!B17/'VA volume'!B17</f>
        <v>0.72524347088585372</v>
      </c>
      <c r="C17" s="17">
        <f>'VA valeur'!C17/'VA volume'!C17</f>
        <v>0.79435241265893863</v>
      </c>
      <c r="D17" s="17">
        <f>'VA valeur'!D17/'VA volume'!D17</f>
        <v>0.82649926106458549</v>
      </c>
      <c r="E17" s="17">
        <f>'VA valeur'!E17/'VA volume'!E17</f>
        <v>0.87695227348498439</v>
      </c>
      <c r="F17" s="17">
        <f>'VA valeur'!F17/'VA volume'!F17</f>
        <v>0.83665145482203362</v>
      </c>
      <c r="G17" s="17">
        <f>'VA valeur'!G17/'VA volume'!G17</f>
        <v>0.86761416485804144</v>
      </c>
      <c r="H17" s="17">
        <f>'VA valeur'!H17/'VA volume'!H17</f>
        <v>0.95150043051672639</v>
      </c>
      <c r="I17" s="17">
        <f>'VA valeur'!I17/'VA volume'!I17</f>
        <v>0.99837874053199815</v>
      </c>
      <c r="J17" s="17">
        <f>'VA valeur'!J17/'VA volume'!J17</f>
        <v>0.97932381637264065</v>
      </c>
      <c r="K17" s="17">
        <f>'VA valeur'!K17/'VA volume'!K17</f>
        <v>1.0307012601648919</v>
      </c>
      <c r="L17" s="17">
        <f>'VA valeur'!L17/'VA volume'!L17</f>
        <v>1.0239295692021151</v>
      </c>
      <c r="M17" s="17">
        <f>'VA valeur'!M17/'VA volume'!M17</f>
        <v>0.98551582442104124</v>
      </c>
      <c r="N17" s="17">
        <f>'VA valeur'!N17/'VA volume'!N17</f>
        <v>1.0298612330932724</v>
      </c>
      <c r="O17" s="17">
        <f>'VA valeur'!O17/'VA volume'!O17</f>
        <v>1.0511252576193317</v>
      </c>
      <c r="P17" s="17">
        <f>'VA valeur'!P17/'VA volume'!P17</f>
        <v>1.0274432818603145</v>
      </c>
      <c r="Q17" s="17">
        <f>'VA valeur'!Q17/'VA volume'!Q17</f>
        <v>1</v>
      </c>
      <c r="R17" s="17">
        <f>'VA valeur'!R17/'VA volume'!R17</f>
        <v>0.99353894452197711</v>
      </c>
      <c r="S17" s="17">
        <f>'VA valeur'!S17/'VA volume'!S17</f>
        <v>1.0113471437966302</v>
      </c>
      <c r="T17" s="17">
        <f>'VA valeur'!T17/'VA volume'!T17</f>
        <v>1.0054141571885424</v>
      </c>
      <c r="U17" s="17">
        <f>'VA valeur'!U17/'VA volume'!U17</f>
        <v>1.0373169697423235</v>
      </c>
      <c r="V17" s="17">
        <f>'VA valeur'!V17/'VA volume'!V17</f>
        <v>1.0449554567422881</v>
      </c>
      <c r="W17" s="17">
        <f>'VA valeur'!W17/'VA volume'!W17</f>
        <v>1.0504786728223219</v>
      </c>
      <c r="X17" s="17">
        <f>'VA valeur'!X17/'VA volume'!X17</f>
        <v>1.0357547700232153</v>
      </c>
      <c r="Y17" s="17">
        <f>'VA valeur'!Y17/'VA volume'!Y17</f>
        <v>1.0644490875794654</v>
      </c>
      <c r="Z17" s="17">
        <f>'VA valeur'!Z17/'VA volume'!Z17</f>
        <v>1.0846350873090944</v>
      </c>
      <c r="AA17" s="17">
        <f>'VA valeur'!AA17/'VA volume'!AA17</f>
        <v>1.1053062086070873</v>
      </c>
      <c r="AB17" s="17">
        <f>'VA valeur'!AB17/'VA volume'!AB17</f>
        <v>1.1465674892637721</v>
      </c>
      <c r="AC17" s="17">
        <f>'VA valeur'!AC17/'VA volume'!AC17</f>
        <v>1.2308559251704869</v>
      </c>
      <c r="AD17" s="9" t="s">
        <v>97</v>
      </c>
    </row>
    <row r="18" spans="1:30" x14ac:dyDescent="0.25">
      <c r="A18" s="7" t="s">
        <v>43</v>
      </c>
      <c r="B18" s="17">
        <f>'VA valeur'!B18/'VA volume'!B18</f>
        <v>0.82021931777435397</v>
      </c>
      <c r="C18" s="17">
        <f>'VA valeur'!C18/'VA volume'!C18</f>
        <v>0.85673818584631489</v>
      </c>
      <c r="D18" s="17">
        <f>'VA valeur'!D18/'VA volume'!D18</f>
        <v>0.84048237254048541</v>
      </c>
      <c r="E18" s="17">
        <f>'VA valeur'!E18/'VA volume'!E18</f>
        <v>0.84558674680613788</v>
      </c>
      <c r="F18" s="17">
        <f>'VA valeur'!F18/'VA volume'!F18</f>
        <v>0.86457928479322932</v>
      </c>
      <c r="G18" s="17">
        <f>'VA valeur'!G18/'VA volume'!G18</f>
        <v>0.88261851015801362</v>
      </c>
      <c r="H18" s="17">
        <f>'VA valeur'!H18/'VA volume'!H18</f>
        <v>0.89125019837299635</v>
      </c>
      <c r="I18" s="17">
        <f>'VA valeur'!I18/'VA volume'!I18</f>
        <v>0.93503641892369704</v>
      </c>
      <c r="J18" s="17">
        <f>'VA valeur'!J18/'VA volume'!J18</f>
        <v>0.93229716833370968</v>
      </c>
      <c r="K18" s="17">
        <f>'VA valeur'!K18/'VA volume'!K18</f>
        <v>0.92415425549058017</v>
      </c>
      <c r="L18" s="17">
        <f>'VA valeur'!L18/'VA volume'!L18</f>
        <v>0.93349733049071593</v>
      </c>
      <c r="M18" s="17">
        <f>'VA valeur'!M18/'VA volume'!M18</f>
        <v>0.94126457057867252</v>
      </c>
      <c r="N18" s="17">
        <f>'VA valeur'!N18/'VA volume'!N18</f>
        <v>0.95330357631104068</v>
      </c>
      <c r="O18" s="17">
        <f>'VA valeur'!O18/'VA volume'!O18</f>
        <v>0.97406956509777221</v>
      </c>
      <c r="P18" s="17">
        <f>'VA valeur'!P18/'VA volume'!P18</f>
        <v>1.0025489591424879</v>
      </c>
      <c r="Q18" s="17">
        <f>'VA valeur'!Q18/'VA volume'!Q18</f>
        <v>1</v>
      </c>
      <c r="R18" s="17">
        <f>'VA valeur'!R18/'VA volume'!R18</f>
        <v>0.96902910181209323</v>
      </c>
      <c r="S18" s="17">
        <f>'VA valeur'!S18/'VA volume'!S18</f>
        <v>0.99001435266748739</v>
      </c>
      <c r="T18" s="17">
        <f>'VA valeur'!T18/'VA volume'!T18</f>
        <v>1.0085270702217632</v>
      </c>
      <c r="U18" s="17">
        <f>'VA valeur'!U18/'VA volume'!U18</f>
        <v>1.0291243433146244</v>
      </c>
      <c r="V18" s="17">
        <f>'VA valeur'!V18/'VA volume'!V18</f>
        <v>1.111451724601958</v>
      </c>
      <c r="W18" s="17">
        <f>'VA valeur'!W18/'VA volume'!W18</f>
        <v>1.1337829093014544</v>
      </c>
      <c r="X18" s="17">
        <f>'VA valeur'!X18/'VA volume'!X18</f>
        <v>1.0857838488215725</v>
      </c>
      <c r="Y18" s="17">
        <f>'VA valeur'!Y18/'VA volume'!Y18</f>
        <v>1.0876823107074729</v>
      </c>
      <c r="Z18" s="17">
        <f>'VA valeur'!Z18/'VA volume'!Z18</f>
        <v>1.0845959430956571</v>
      </c>
      <c r="AA18" s="17">
        <f>'VA valeur'!AA18/'VA volume'!AA18</f>
        <v>1.1088015553395363</v>
      </c>
      <c r="AB18" s="17">
        <f>'VA valeur'!AB18/'VA volume'!AB18</f>
        <v>1.0399875205270401</v>
      </c>
      <c r="AC18" s="17">
        <f>'VA valeur'!AC18/'VA volume'!AC18</f>
        <v>0.91513336715460036</v>
      </c>
      <c r="AD18" s="10" t="s">
        <v>97</v>
      </c>
    </row>
    <row r="19" spans="1:30" x14ac:dyDescent="0.25">
      <c r="A19" s="7" t="s">
        <v>44</v>
      </c>
      <c r="B19" s="17">
        <f>'VA valeur'!B19/'VA volume'!B19</f>
        <v>0.99899724926066513</v>
      </c>
      <c r="C19" s="17">
        <f>'VA valeur'!C19/'VA volume'!C19</f>
        <v>0.99763379077180936</v>
      </c>
      <c r="D19" s="17">
        <f>'VA valeur'!D19/'VA volume'!D19</f>
        <v>0.96045762361551834</v>
      </c>
      <c r="E19" s="17">
        <f>'VA valeur'!E19/'VA volume'!E19</f>
        <v>0.98261973924074508</v>
      </c>
      <c r="F19" s="17">
        <f>'VA valeur'!F19/'VA volume'!F19</f>
        <v>0.98049930614884517</v>
      </c>
      <c r="G19" s="17">
        <f>'VA valeur'!G19/'VA volume'!G19</f>
        <v>0.96257590842430796</v>
      </c>
      <c r="H19" s="17">
        <f>'VA valeur'!H19/'VA volume'!H19</f>
        <v>0.96816801500800631</v>
      </c>
      <c r="I19" s="17">
        <f>'VA valeur'!I19/'VA volume'!I19</f>
        <v>0.97680337309130205</v>
      </c>
      <c r="J19" s="17">
        <f>'VA valeur'!J19/'VA volume'!J19</f>
        <v>0.97526181629693653</v>
      </c>
      <c r="K19" s="17">
        <f>'VA valeur'!K19/'VA volume'!K19</f>
        <v>0.97203702091358224</v>
      </c>
      <c r="L19" s="17">
        <f>'VA valeur'!L19/'VA volume'!L19</f>
        <v>0.96842616672497162</v>
      </c>
      <c r="M19" s="17">
        <f>'VA valeur'!M19/'VA volume'!M19</f>
        <v>0.95673014941045087</v>
      </c>
      <c r="N19" s="17">
        <f>'VA valeur'!N19/'VA volume'!N19</f>
        <v>0.97103511381896646</v>
      </c>
      <c r="O19" s="17">
        <f>'VA valeur'!O19/'VA volume'!O19</f>
        <v>0.97141983008524668</v>
      </c>
      <c r="P19" s="17">
        <f>'VA valeur'!P19/'VA volume'!P19</f>
        <v>1.01982841843792</v>
      </c>
      <c r="Q19" s="17">
        <f>'VA valeur'!Q19/'VA volume'!Q19</f>
        <v>1</v>
      </c>
      <c r="R19" s="17">
        <f>'VA valeur'!R19/'VA volume'!R19</f>
        <v>0.99609558487816852</v>
      </c>
      <c r="S19" s="17">
        <f>'VA valeur'!S19/'VA volume'!S19</f>
        <v>1.0298433991567433</v>
      </c>
      <c r="T19" s="17">
        <f>'VA valeur'!T19/'VA volume'!T19</f>
        <v>1.0431811562301436</v>
      </c>
      <c r="U19" s="17">
        <f>'VA valeur'!U19/'VA volume'!U19</f>
        <v>1.0500726380570919</v>
      </c>
      <c r="V19" s="17">
        <f>'VA valeur'!V19/'VA volume'!V19</f>
        <v>1.0804374641397667</v>
      </c>
      <c r="W19" s="17">
        <f>'VA valeur'!W19/'VA volume'!W19</f>
        <v>1.093702534376193</v>
      </c>
      <c r="X19" s="17">
        <f>'VA valeur'!X19/'VA volume'!X19</f>
        <v>1.0856389965353941</v>
      </c>
      <c r="Y19" s="17">
        <f>'VA valeur'!Y19/'VA volume'!Y19</f>
        <v>1.089208934266336</v>
      </c>
      <c r="Z19" s="17">
        <f>'VA valeur'!Z19/'VA volume'!Z19</f>
        <v>1.11127321370924</v>
      </c>
      <c r="AA19" s="17">
        <f>'VA valeur'!AA19/'VA volume'!AA19</f>
        <v>1.1316523400936451</v>
      </c>
      <c r="AB19" s="17">
        <f>'VA valeur'!AB19/'VA volume'!AB19</f>
        <v>1.1091604421192081</v>
      </c>
      <c r="AC19" s="17">
        <f>'VA valeur'!AC19/'VA volume'!AC19</f>
        <v>1.162416529093343</v>
      </c>
      <c r="AD19" s="20">
        <v>783169</v>
      </c>
    </row>
    <row r="20" spans="1:30" x14ac:dyDescent="0.25">
      <c r="A20" s="7" t="s">
        <v>45</v>
      </c>
      <c r="B20" s="17">
        <f>'VA valeur'!B20/'VA volume'!B20</f>
        <v>0.69703326886114625</v>
      </c>
      <c r="C20" s="17">
        <f>'VA valeur'!C20/'VA volume'!C20</f>
        <v>0.73441957775946243</v>
      </c>
      <c r="D20" s="17">
        <f>'VA valeur'!D20/'VA volume'!D20</f>
        <v>0.72225719141436395</v>
      </c>
      <c r="E20" s="17">
        <f>'VA valeur'!E20/'VA volume'!E20</f>
        <v>0.70240978445144098</v>
      </c>
      <c r="F20" s="17">
        <f>'VA valeur'!F20/'VA volume'!F20</f>
        <v>0.73629186642465849</v>
      </c>
      <c r="G20" s="17">
        <f>'VA valeur'!G20/'VA volume'!G20</f>
        <v>0.72913935747286995</v>
      </c>
      <c r="H20" s="17">
        <f>'VA valeur'!H20/'VA volume'!H20</f>
        <v>0.74000802293384982</v>
      </c>
      <c r="I20" s="17">
        <f>'VA valeur'!I20/'VA volume'!I20</f>
        <v>0.74683320869003766</v>
      </c>
      <c r="J20" s="17">
        <f>'VA valeur'!J20/'VA volume'!J20</f>
        <v>0.74430018495712358</v>
      </c>
      <c r="K20" s="17">
        <f>'VA valeur'!K20/'VA volume'!K20</f>
        <v>0.78924395583919504</v>
      </c>
      <c r="L20" s="17">
        <f>'VA valeur'!L20/'VA volume'!L20</f>
        <v>0.79070358610298441</v>
      </c>
      <c r="M20" s="17">
        <f>'VA valeur'!M20/'VA volume'!M20</f>
        <v>0.8535220661800127</v>
      </c>
      <c r="N20" s="17">
        <f>'VA valeur'!N20/'VA volume'!N20</f>
        <v>0.87042414117709443</v>
      </c>
      <c r="O20" s="17">
        <f>'VA valeur'!O20/'VA volume'!O20</f>
        <v>0.96885563894198623</v>
      </c>
      <c r="P20" s="17">
        <f>'VA valeur'!P20/'VA volume'!P20</f>
        <v>0.89322930767148245</v>
      </c>
      <c r="Q20" s="17">
        <f>'VA valeur'!Q20/'VA volume'!Q20</f>
        <v>1</v>
      </c>
      <c r="R20" s="17">
        <f>'VA valeur'!R20/'VA volume'!R20</f>
        <v>1.0541794054511155</v>
      </c>
      <c r="S20" s="17">
        <f>'VA valeur'!S20/'VA volume'!S20</f>
        <v>1.0442960085931552</v>
      </c>
      <c r="T20" s="17">
        <f>'VA valeur'!T20/'VA volume'!T20</f>
        <v>1.0664637042458596</v>
      </c>
      <c r="U20" s="17">
        <f>'VA valeur'!U20/'VA volume'!U20</f>
        <v>1.0295174030164214</v>
      </c>
      <c r="V20" s="17">
        <f>'VA valeur'!V20/'VA volume'!V20</f>
        <v>1.0931297824007653</v>
      </c>
      <c r="W20" s="17">
        <f>'VA valeur'!W20/'VA volume'!W20</f>
        <v>1.1005326024325293</v>
      </c>
      <c r="X20" s="17">
        <f>'VA valeur'!X20/'VA volume'!X20</f>
        <v>1.0682903213793618</v>
      </c>
      <c r="Y20" s="17">
        <f>'VA valeur'!Y20/'VA volume'!Y20</f>
        <v>1.033590420848741</v>
      </c>
      <c r="Z20" s="17">
        <f>'VA valeur'!Z20/'VA volume'!Z20</f>
        <v>0.99346015409902011</v>
      </c>
      <c r="AA20" s="17">
        <f>'VA valeur'!AA20/'VA volume'!AA20</f>
        <v>0.94563717015773463</v>
      </c>
      <c r="AB20" s="17">
        <f>'VA valeur'!AB20/'VA volume'!AB20</f>
        <v>0.92353726518948798</v>
      </c>
      <c r="AC20" s="17">
        <f>'VA valeur'!AC20/'VA volume'!AC20</f>
        <v>1.067108157757467</v>
      </c>
      <c r="AD20" s="10" t="s">
        <v>97</v>
      </c>
    </row>
    <row r="21" spans="1:30" x14ac:dyDescent="0.25">
      <c r="A21" s="7" t="s">
        <v>46</v>
      </c>
      <c r="B21" s="17">
        <f>'VA valeur'!B21/'VA volume'!B21</f>
        <v>0.75846112957864908</v>
      </c>
      <c r="C21" s="17">
        <f>'VA valeur'!C21/'VA volume'!C21</f>
        <v>0.79841357412644332</v>
      </c>
      <c r="D21" s="17">
        <f>'VA valeur'!D21/'VA volume'!D21</f>
        <v>0.78694941956807041</v>
      </c>
      <c r="E21" s="17">
        <f>'VA valeur'!E21/'VA volume'!E21</f>
        <v>0.78768010374939168</v>
      </c>
      <c r="F21" s="17">
        <f>'VA valeur'!F21/'VA volume'!F21</f>
        <v>0.79311378492707263</v>
      </c>
      <c r="G21" s="17">
        <f>'VA valeur'!G21/'VA volume'!G21</f>
        <v>0.81784239173968531</v>
      </c>
      <c r="H21" s="17">
        <f>'VA valeur'!H21/'VA volume'!H21</f>
        <v>0.83460483639910332</v>
      </c>
      <c r="I21" s="17">
        <f>'VA valeur'!I21/'VA volume'!I21</f>
        <v>0.85790133747869124</v>
      </c>
      <c r="J21" s="17">
        <f>'VA valeur'!J21/'VA volume'!J21</f>
        <v>0.87297493893274947</v>
      </c>
      <c r="K21" s="17">
        <f>'VA valeur'!K21/'VA volume'!K21</f>
        <v>0.89762129031402149</v>
      </c>
      <c r="L21" s="17">
        <f>'VA valeur'!L21/'VA volume'!L21</f>
        <v>0.92451017678940095</v>
      </c>
      <c r="M21" s="17">
        <f>'VA valeur'!M21/'VA volume'!M21</f>
        <v>0.95094190574833171</v>
      </c>
      <c r="N21" s="17">
        <f>'VA valeur'!N21/'VA volume'!N21</f>
        <v>0.97571319159171332</v>
      </c>
      <c r="O21" s="17">
        <f>'VA valeur'!O21/'VA volume'!O21</f>
        <v>1.0167516955245082</v>
      </c>
      <c r="P21" s="17">
        <f>'VA valeur'!P21/'VA volume'!P21</f>
        <v>1.0101099015743538</v>
      </c>
      <c r="Q21" s="17">
        <f>'VA valeur'!Q21/'VA volume'!Q21</f>
        <v>1</v>
      </c>
      <c r="R21" s="17">
        <f>'VA valeur'!R21/'VA volume'!R21</f>
        <v>1.0167341618954522</v>
      </c>
      <c r="S21" s="17">
        <f>'VA valeur'!S21/'VA volume'!S21</f>
        <v>1.0127202515798785</v>
      </c>
      <c r="T21" s="17">
        <f>'VA valeur'!T21/'VA volume'!T21</f>
        <v>1.0186506846137651</v>
      </c>
      <c r="U21" s="17">
        <f>'VA valeur'!U21/'VA volume'!U21</f>
        <v>1.0201605784039003</v>
      </c>
      <c r="V21" s="17">
        <f>'VA valeur'!V21/'VA volume'!V21</f>
        <v>1.0172496330265266</v>
      </c>
      <c r="W21" s="17">
        <f>'VA valeur'!W21/'VA volume'!W21</f>
        <v>1.0252617892977953</v>
      </c>
      <c r="X21" s="17">
        <f>'VA valeur'!X21/'VA volume'!X21</f>
        <v>1.0176439949986014</v>
      </c>
      <c r="Y21" s="17">
        <f>'VA valeur'!Y21/'VA volume'!Y21</f>
        <v>1.0377074566755495</v>
      </c>
      <c r="Z21" s="17">
        <f>'VA valeur'!Z21/'VA volume'!Z21</f>
        <v>1.0578246009413055</v>
      </c>
      <c r="AA21" s="17">
        <f>'VA valeur'!AA21/'VA volume'!AA21</f>
        <v>1.1269062601932924</v>
      </c>
      <c r="AB21" s="17">
        <f>'VA valeur'!AB21/'VA volume'!AB21</f>
        <v>1.1196727248861804</v>
      </c>
      <c r="AC21" s="17">
        <f>'VA valeur'!AC21/'VA volume'!AC21</f>
        <v>1.1912083683722201</v>
      </c>
      <c r="AD21" s="20">
        <v>168075</v>
      </c>
    </row>
    <row r="22" spans="1:30" x14ac:dyDescent="0.25">
      <c r="A22" s="7" t="s">
        <v>47</v>
      </c>
      <c r="B22" s="17">
        <f>'VA valeur'!B22/'VA volume'!B22</f>
        <v>1.1245989614953678</v>
      </c>
      <c r="C22" s="17">
        <f>'VA valeur'!C22/'VA volume'!C22</f>
        <v>1.1170486455891071</v>
      </c>
      <c r="D22" s="17">
        <f>'VA valeur'!D22/'VA volume'!D22</f>
        <v>1.1007790980151984</v>
      </c>
      <c r="E22" s="17">
        <f>'VA valeur'!E22/'VA volume'!E22</f>
        <v>1.0947229454692142</v>
      </c>
      <c r="F22" s="17">
        <f>'VA valeur'!F22/'VA volume'!F22</f>
        <v>1.0835425252101201</v>
      </c>
      <c r="G22" s="17">
        <f>'VA valeur'!G22/'VA volume'!G22</f>
        <v>1.0901774887563971</v>
      </c>
      <c r="H22" s="17">
        <f>'VA valeur'!H22/'VA volume'!H22</f>
        <v>1.0868033681356559</v>
      </c>
      <c r="I22" s="17">
        <f>'VA valeur'!I22/'VA volume'!I22</f>
        <v>1.0880352839227942</v>
      </c>
      <c r="J22" s="17">
        <f>'VA valeur'!J22/'VA volume'!J22</f>
        <v>1.0538395021756126</v>
      </c>
      <c r="K22" s="17">
        <f>'VA valeur'!K22/'VA volume'!K22</f>
        <v>1.0413971632948331</v>
      </c>
      <c r="L22" s="17">
        <f>'VA valeur'!L22/'VA volume'!L22</f>
        <v>1.025069080835121</v>
      </c>
      <c r="M22" s="17">
        <f>'VA valeur'!M22/'VA volume'!M22</f>
        <v>1.0005978583283512</v>
      </c>
      <c r="N22" s="17">
        <f>'VA valeur'!N22/'VA volume'!N22</f>
        <v>1.0217844365848194</v>
      </c>
      <c r="O22" s="17">
        <f>'VA valeur'!O22/'VA volume'!O22</f>
        <v>1.0348914824518196</v>
      </c>
      <c r="P22" s="17">
        <f>'VA valeur'!P22/'VA volume'!P22</f>
        <v>1.0186867279373961</v>
      </c>
      <c r="Q22" s="17">
        <f>'VA valeur'!Q22/'VA volume'!Q22</f>
        <v>1</v>
      </c>
      <c r="R22" s="17">
        <f>'VA valeur'!R22/'VA volume'!R22</f>
        <v>0.99815377841049557</v>
      </c>
      <c r="S22" s="17">
        <f>'VA valeur'!S22/'VA volume'!S22</f>
        <v>1.0120435392930056</v>
      </c>
      <c r="T22" s="17">
        <f>'VA valeur'!T22/'VA volume'!T22</f>
        <v>1.0262583685646727</v>
      </c>
      <c r="U22" s="17">
        <f>'VA valeur'!U22/'VA volume'!U22</f>
        <v>1.0181503069123932</v>
      </c>
      <c r="V22" s="17">
        <f>'VA valeur'!V22/'VA volume'!V22</f>
        <v>1.0497135422506303</v>
      </c>
      <c r="W22" s="17">
        <f>'VA valeur'!W22/'VA volume'!W22</f>
        <v>1.0424260354224113</v>
      </c>
      <c r="X22" s="17">
        <f>'VA valeur'!X22/'VA volume'!X22</f>
        <v>1.0334399519262136</v>
      </c>
      <c r="Y22" s="17">
        <f>'VA valeur'!Y22/'VA volume'!Y22</f>
        <v>1.0288202202553551</v>
      </c>
      <c r="Z22" s="17">
        <f>'VA valeur'!Z22/'VA volume'!Z22</f>
        <v>1.0434766987068715</v>
      </c>
      <c r="AA22" s="17">
        <f>'VA valeur'!AA22/'VA volume'!AA22</f>
        <v>1.0394186010110544</v>
      </c>
      <c r="AB22" s="17">
        <f>'VA valeur'!AB22/'VA volume'!AB22</f>
        <v>1.0343360480468611</v>
      </c>
      <c r="AC22" s="17">
        <f>'VA valeur'!AC22/'VA volume'!AC22</f>
        <v>1.1424768982616316</v>
      </c>
      <c r="AD22" s="10" t="s">
        <v>97</v>
      </c>
    </row>
    <row r="23" spans="1:30" x14ac:dyDescent="0.25">
      <c r="A23" s="7" t="s">
        <v>48</v>
      </c>
      <c r="B23" s="17">
        <f>'VA valeur'!B23/'VA volume'!B23</f>
        <v>0.72688992411041531</v>
      </c>
      <c r="C23" s="17">
        <f>'VA valeur'!C23/'VA volume'!C23</f>
        <v>0.82421455945250155</v>
      </c>
      <c r="D23" s="17">
        <f>'VA valeur'!D23/'VA volume'!D23</f>
        <v>0.85587146536740044</v>
      </c>
      <c r="E23" s="17">
        <f>'VA valeur'!E23/'VA volume'!E23</f>
        <v>0.86972036700864408</v>
      </c>
      <c r="F23" s="17">
        <f>'VA valeur'!F23/'VA volume'!F23</f>
        <v>0.87302671871810145</v>
      </c>
      <c r="G23" s="17">
        <f>'VA valeur'!G23/'VA volume'!G23</f>
        <v>0.88329273294145894</v>
      </c>
      <c r="H23" s="17">
        <f>'VA valeur'!H23/'VA volume'!H23</f>
        <v>0.90820659234589785</v>
      </c>
      <c r="I23" s="17">
        <f>'VA valeur'!I23/'VA volume'!I23</f>
        <v>0.92235812276246432</v>
      </c>
      <c r="J23" s="17">
        <f>'VA valeur'!J23/'VA volume'!J23</f>
        <v>0.93333515875574236</v>
      </c>
      <c r="K23" s="17">
        <f>'VA valeur'!K23/'VA volume'!K23</f>
        <v>0.9421169601334598</v>
      </c>
      <c r="L23" s="17">
        <f>'VA valeur'!L23/'VA volume'!L23</f>
        <v>0.94145899502804198</v>
      </c>
      <c r="M23" s="17">
        <f>'VA valeur'!M23/'VA volume'!M23</f>
        <v>0.94038202480052502</v>
      </c>
      <c r="N23" s="17">
        <f>'VA valeur'!N23/'VA volume'!N23</f>
        <v>0.96982073793862744</v>
      </c>
      <c r="O23" s="17">
        <f>'VA valeur'!O23/'VA volume'!O23</f>
        <v>0.98573396155207893</v>
      </c>
      <c r="P23" s="17">
        <f>'VA valeur'!P23/'VA volume'!P23</f>
        <v>1.0323087305208378</v>
      </c>
      <c r="Q23" s="17">
        <f>'VA valeur'!Q23/'VA volume'!Q23</f>
        <v>1</v>
      </c>
      <c r="R23" s="17">
        <f>'VA valeur'!R23/'VA volume'!R23</f>
        <v>1.0059454057993784</v>
      </c>
      <c r="S23" s="17">
        <f>'VA valeur'!S23/'VA volume'!S23</f>
        <v>1.0058630139191251</v>
      </c>
      <c r="T23" s="17">
        <f>'VA valeur'!T23/'VA volume'!T23</f>
        <v>1.014436848700176</v>
      </c>
      <c r="U23" s="17">
        <f>'VA valeur'!U23/'VA volume'!U23</f>
        <v>1.0284632563632887</v>
      </c>
      <c r="V23" s="17">
        <f>'VA valeur'!V23/'VA volume'!V23</f>
        <v>1.0508021425746086</v>
      </c>
      <c r="W23" s="17">
        <f>'VA valeur'!W23/'VA volume'!W23</f>
        <v>1.074115771393187</v>
      </c>
      <c r="X23" s="17">
        <f>'VA valeur'!X23/'VA volume'!X23</f>
        <v>1.0718462063097396</v>
      </c>
      <c r="Y23" s="17">
        <f>'VA valeur'!Y23/'VA volume'!Y23</f>
        <v>1.0817094043521123</v>
      </c>
      <c r="Z23" s="17">
        <f>'VA valeur'!Z23/'VA volume'!Z23</f>
        <v>1.0928003314983505</v>
      </c>
      <c r="AA23" s="17">
        <f>'VA valeur'!AA23/'VA volume'!AA23</f>
        <v>1.1437921878921575</v>
      </c>
      <c r="AB23" s="17">
        <f>'VA valeur'!AB23/'VA volume'!AB23</f>
        <v>1.1597029027240067</v>
      </c>
      <c r="AC23" s="17">
        <f>'VA valeur'!AC23/'VA volume'!AC23</f>
        <v>1.1889673186355296</v>
      </c>
      <c r="AD23" s="9" t="s">
        <v>97</v>
      </c>
    </row>
    <row r="24" spans="1:30" x14ac:dyDescent="0.25">
      <c r="A24" s="7" t="s">
        <v>49</v>
      </c>
      <c r="B24" s="17">
        <f>'VA valeur'!B24/'VA volume'!B24</f>
        <v>0.69264464318306262</v>
      </c>
      <c r="C24" s="17">
        <f>'VA valeur'!C24/'VA volume'!C24</f>
        <v>0.68205997124666251</v>
      </c>
      <c r="D24" s="17">
        <f>'VA valeur'!D24/'VA volume'!D24</f>
        <v>0.74207264341308743</v>
      </c>
      <c r="E24" s="17">
        <f>'VA valeur'!E24/'VA volume'!E24</f>
        <v>0.7124175490188025</v>
      </c>
      <c r="F24" s="17">
        <f>'VA valeur'!F24/'VA volume'!F24</f>
        <v>0.6891555073922131</v>
      </c>
      <c r="G24" s="17">
        <f>'VA valeur'!G24/'VA volume'!G24</f>
        <v>0.72469539727893173</v>
      </c>
      <c r="H24" s="17">
        <f>'VA valeur'!H24/'VA volume'!H24</f>
        <v>0.81445123116449258</v>
      </c>
      <c r="I24" s="17">
        <f>'VA valeur'!I24/'VA volume'!I24</f>
        <v>0.87885927744558401</v>
      </c>
      <c r="J24" s="17">
        <f>'VA valeur'!J24/'VA volume'!J24</f>
        <v>0.85326765348807476</v>
      </c>
      <c r="K24" s="17">
        <f>'VA valeur'!K24/'VA volume'!K24</f>
        <v>0.91289070573915432</v>
      </c>
      <c r="L24" s="17">
        <f>'VA valeur'!L24/'VA volume'!L24</f>
        <v>0.94451109123824906</v>
      </c>
      <c r="M24" s="17">
        <f>'VA valeur'!M24/'VA volume'!M24</f>
        <v>0.92670467316455185</v>
      </c>
      <c r="N24" s="17">
        <f>'VA valeur'!N24/'VA volume'!N24</f>
        <v>0.93907198090646182</v>
      </c>
      <c r="O24" s="17">
        <f>'VA valeur'!O24/'VA volume'!O24</f>
        <v>0.98584146627010816</v>
      </c>
      <c r="P24" s="17">
        <f>'VA valeur'!P24/'VA volume'!P24</f>
        <v>0.98123637684669418</v>
      </c>
      <c r="Q24" s="17">
        <f>'VA valeur'!Q24/'VA volume'!Q24</f>
        <v>1</v>
      </c>
      <c r="R24" s="17">
        <f>'VA valeur'!R24/'VA volume'!R24</f>
        <v>1.0376906294076162</v>
      </c>
      <c r="S24" s="17">
        <f>'VA valeur'!S24/'VA volume'!S24</f>
        <v>1.0332834871497283</v>
      </c>
      <c r="T24" s="17">
        <f>'VA valeur'!T24/'VA volume'!T24</f>
        <v>1.0910620195707212</v>
      </c>
      <c r="U24" s="17">
        <f>'VA valeur'!U24/'VA volume'!U24</f>
        <v>1.0998360027261884</v>
      </c>
      <c r="V24" s="17">
        <f>'VA valeur'!V24/'VA volume'!V24</f>
        <v>1.1171046700766261</v>
      </c>
      <c r="W24" s="17">
        <f>'VA valeur'!W24/'VA volume'!W24</f>
        <v>1.1133917885841291</v>
      </c>
      <c r="X24" s="17">
        <f>'VA valeur'!X24/'VA volume'!X24</f>
        <v>1.1493653639636487</v>
      </c>
      <c r="Y24" s="17">
        <f>'VA valeur'!Y24/'VA volume'!Y24</f>
        <v>1.1590020763221016</v>
      </c>
      <c r="Z24" s="17">
        <f>'VA valeur'!Z24/'VA volume'!Z24</f>
        <v>1.1559496878110578</v>
      </c>
      <c r="AA24" s="17">
        <f>'VA valeur'!AA24/'VA volume'!AA24</f>
        <v>1.1729737431704728</v>
      </c>
      <c r="AB24" s="17">
        <f>'VA valeur'!AB24/'VA volume'!AB24</f>
        <v>1.1723405223405223</v>
      </c>
      <c r="AC24" s="17">
        <f>'VA valeur'!AC24/'VA volume'!AC24</f>
        <v>1.2554723079183194</v>
      </c>
      <c r="AD24" s="10" t="s">
        <v>97</v>
      </c>
    </row>
    <row r="25" spans="1:30" x14ac:dyDescent="0.25">
      <c r="A25" s="7" t="s">
        <v>50</v>
      </c>
      <c r="B25" s="17">
        <f>'VA valeur'!B25/'VA volume'!B25</f>
        <v>1.0395208713423276</v>
      </c>
      <c r="C25" s="17">
        <f>'VA valeur'!C25/'VA volume'!C25</f>
        <v>1.0032740438194483</v>
      </c>
      <c r="D25" s="17">
        <f>'VA valeur'!D25/'VA volume'!D25</f>
        <v>0.98277480521918703</v>
      </c>
      <c r="E25" s="17">
        <f>'VA valeur'!E25/'VA volume'!E25</f>
        <v>0.9943930629619403</v>
      </c>
      <c r="F25" s="17">
        <f>'VA valeur'!F25/'VA volume'!F25</f>
        <v>0.98377097009482128</v>
      </c>
      <c r="G25" s="17">
        <f>'VA valeur'!G25/'VA volume'!G25</f>
        <v>0.98391682261882252</v>
      </c>
      <c r="H25" s="17">
        <f>'VA valeur'!H25/'VA volume'!H25</f>
        <v>1.0053320530470919</v>
      </c>
      <c r="I25" s="17">
        <f>'VA valeur'!I25/'VA volume'!I25</f>
        <v>1.0048199512409577</v>
      </c>
      <c r="J25" s="17">
        <f>'VA valeur'!J25/'VA volume'!J25</f>
        <v>1.0081611895478653</v>
      </c>
      <c r="K25" s="17">
        <f>'VA valeur'!K25/'VA volume'!K25</f>
        <v>1.0094359130633523</v>
      </c>
      <c r="L25" s="17">
        <f>'VA valeur'!L25/'VA volume'!L25</f>
        <v>1.0207942640668188</v>
      </c>
      <c r="M25" s="17">
        <f>'VA valeur'!M25/'VA volume'!M25</f>
        <v>1.0256478143390653</v>
      </c>
      <c r="N25" s="17">
        <f>'VA valeur'!N25/'VA volume'!N25</f>
        <v>1.0356233245835493</v>
      </c>
      <c r="O25" s="17">
        <f>'VA valeur'!O25/'VA volume'!O25</f>
        <v>1.0395490680112762</v>
      </c>
      <c r="P25" s="17">
        <f>'VA valeur'!P25/'VA volume'!P25</f>
        <v>1.0231171791086424</v>
      </c>
      <c r="Q25" s="17">
        <f>'VA valeur'!Q25/'VA volume'!Q25</f>
        <v>1</v>
      </c>
      <c r="R25" s="17">
        <f>'VA valeur'!R25/'VA volume'!R25</f>
        <v>1.0044748806221944</v>
      </c>
      <c r="S25" s="17">
        <f>'VA valeur'!S25/'VA volume'!S25</f>
        <v>1.0116481622862785</v>
      </c>
      <c r="T25" s="17">
        <f>'VA valeur'!T25/'VA volume'!T25</f>
        <v>0.98989692974469168</v>
      </c>
      <c r="U25" s="17">
        <f>'VA valeur'!U25/'VA volume'!U25</f>
        <v>0.99006773293869887</v>
      </c>
      <c r="V25" s="17">
        <f>'VA valeur'!V25/'VA volume'!V25</f>
        <v>1.0530532086241486</v>
      </c>
      <c r="W25" s="17">
        <f>'VA valeur'!W25/'VA volume'!W25</f>
        <v>1.0630805574457962</v>
      </c>
      <c r="X25" s="17">
        <f>'VA valeur'!X25/'VA volume'!X25</f>
        <v>1.0636677848805145</v>
      </c>
      <c r="Y25" s="17">
        <f>'VA valeur'!Y25/'VA volume'!Y25</f>
        <v>1.0731725056366606</v>
      </c>
      <c r="Z25" s="17">
        <f>'VA valeur'!Z25/'VA volume'!Z25</f>
        <v>1.0941182495007262</v>
      </c>
      <c r="AA25" s="17">
        <f>'VA valeur'!AA25/'VA volume'!AA25</f>
        <v>1.1019645627333667</v>
      </c>
      <c r="AB25" s="17">
        <f>'VA valeur'!AB25/'VA volume'!AB25</f>
        <v>1.1181177854637623</v>
      </c>
      <c r="AC25" s="17">
        <f>'VA valeur'!AC25/'VA volume'!AC25</f>
        <v>1.2204390572630996</v>
      </c>
      <c r="AD25" s="20">
        <v>120265</v>
      </c>
    </row>
    <row r="26" spans="1:30" x14ac:dyDescent="0.25">
      <c r="A26" s="7" t="s">
        <v>51</v>
      </c>
      <c r="B26" s="17">
        <f>'VA valeur'!B26/'VA volume'!B26</f>
        <v>0.95549013818695461</v>
      </c>
      <c r="C26" s="17">
        <f>'VA valeur'!C26/'VA volume'!C26</f>
        <v>0.94557438740710353</v>
      </c>
      <c r="D26" s="17">
        <f>'VA valeur'!D26/'VA volume'!D26</f>
        <v>0.93348442685408217</v>
      </c>
      <c r="E26" s="17">
        <f>'VA valeur'!E26/'VA volume'!E26</f>
        <v>0.93830970547281523</v>
      </c>
      <c r="F26" s="17">
        <f>'VA valeur'!F26/'VA volume'!F26</f>
        <v>0.94802237564465153</v>
      </c>
      <c r="G26" s="17">
        <f>'VA valeur'!G26/'VA volume'!G26</f>
        <v>0.94997241035807933</v>
      </c>
      <c r="H26" s="17">
        <f>'VA valeur'!H26/'VA volume'!H26</f>
        <v>0.96128863590450497</v>
      </c>
      <c r="I26" s="17">
        <f>'VA valeur'!I26/'VA volume'!I26</f>
        <v>0.96832394953225553</v>
      </c>
      <c r="J26" s="17">
        <f>'VA valeur'!J26/'VA volume'!J26</f>
        <v>0.96848337772799831</v>
      </c>
      <c r="K26" s="17">
        <f>'VA valeur'!K26/'VA volume'!K26</f>
        <v>0.97595343067795892</v>
      </c>
      <c r="L26" s="17">
        <f>'VA valeur'!L26/'VA volume'!L26</f>
        <v>0.98345014364110195</v>
      </c>
      <c r="M26" s="17">
        <f>'VA valeur'!M26/'VA volume'!M26</f>
        <v>0.98345845763354367</v>
      </c>
      <c r="N26" s="17">
        <f>'VA valeur'!N26/'VA volume'!N26</f>
        <v>0.98538336413906735</v>
      </c>
      <c r="O26" s="17">
        <f>'VA valeur'!O26/'VA volume'!O26</f>
        <v>0.96747349492588797</v>
      </c>
      <c r="P26" s="17">
        <f>'VA valeur'!P26/'VA volume'!P26</f>
        <v>1.0450553129968359</v>
      </c>
      <c r="Q26" s="17">
        <f>'VA valeur'!Q26/'VA volume'!Q26</f>
        <v>1</v>
      </c>
      <c r="R26" s="17">
        <f>'VA valeur'!R26/'VA volume'!R26</f>
        <v>0.98437213109737431</v>
      </c>
      <c r="S26" s="17">
        <f>'VA valeur'!S26/'VA volume'!S26</f>
        <v>0.99782570392835324</v>
      </c>
      <c r="T26" s="17">
        <f>'VA valeur'!T26/'VA volume'!T26</f>
        <v>0.99891380551323161</v>
      </c>
      <c r="U26" s="17">
        <f>'VA valeur'!U26/'VA volume'!U26</f>
        <v>1.0088303974867472</v>
      </c>
      <c r="V26" s="17">
        <f>'VA valeur'!V26/'VA volume'!V26</f>
        <v>1.0418036338845866</v>
      </c>
      <c r="W26" s="17">
        <f>'VA valeur'!W26/'VA volume'!W26</f>
        <v>1.0591964667331528</v>
      </c>
      <c r="X26" s="17">
        <f>'VA valeur'!X26/'VA volume'!X26</f>
        <v>1.0471032787988959</v>
      </c>
      <c r="Y26" s="17">
        <f>'VA valeur'!Y26/'VA volume'!Y26</f>
        <v>1.0447101285810965</v>
      </c>
      <c r="Z26" s="17">
        <f>'VA valeur'!Z26/'VA volume'!Z26</f>
        <v>1.0529226501592313</v>
      </c>
      <c r="AA26" s="17">
        <f>'VA valeur'!AA26/'VA volume'!AA26</f>
        <v>1.0615012974302953</v>
      </c>
      <c r="AB26" s="17">
        <f>'VA valeur'!AB26/'VA volume'!AB26</f>
        <v>1.0488596359765963</v>
      </c>
      <c r="AC26" s="17">
        <f>'VA valeur'!AC26/'VA volume'!AC26</f>
        <v>1.0449019875661458</v>
      </c>
      <c r="AD26" s="10" t="s">
        <v>97</v>
      </c>
    </row>
    <row r="27" spans="1:30" x14ac:dyDescent="0.25">
      <c r="A27" s="7" t="s">
        <v>52</v>
      </c>
      <c r="B27" s="17">
        <f>'VA valeur'!B27/'VA volume'!B27</f>
        <v>0.81644197337752356</v>
      </c>
      <c r="C27" s="17">
        <f>'VA valeur'!C27/'VA volume'!C27</f>
        <v>0.90497659637752625</v>
      </c>
      <c r="D27" s="17">
        <f>'VA valeur'!D27/'VA volume'!D27</f>
        <v>0.9767025442238445</v>
      </c>
      <c r="E27" s="17">
        <f>'VA valeur'!E27/'VA volume'!E27</f>
        <v>1.0553100907630617</v>
      </c>
      <c r="F27" s="17">
        <f>'VA valeur'!F27/'VA volume'!F27</f>
        <v>1.0253112747441906</v>
      </c>
      <c r="G27" s="17">
        <f>'VA valeur'!G27/'VA volume'!G27</f>
        <v>1.1449977846022215</v>
      </c>
      <c r="H27" s="17">
        <f>'VA valeur'!H27/'VA volume'!H27</f>
        <v>1.1966889875199109</v>
      </c>
      <c r="I27" s="17">
        <f>'VA valeur'!I27/'VA volume'!I27</f>
        <v>1.1366251542097858</v>
      </c>
      <c r="J27" s="17">
        <f>'VA valeur'!J27/'VA volume'!J27</f>
        <v>1.0063116769391398</v>
      </c>
      <c r="K27" s="17">
        <f>'VA valeur'!K27/'VA volume'!K27</f>
        <v>1.0097983087033791</v>
      </c>
      <c r="L27" s="17">
        <f>'VA valeur'!L27/'VA volume'!L27</f>
        <v>1.1217085698837523</v>
      </c>
      <c r="M27" s="17">
        <f>'VA valeur'!M27/'VA volume'!M27</f>
        <v>1.0932040257963651</v>
      </c>
      <c r="N27" s="17">
        <f>'VA valeur'!N27/'VA volume'!N27</f>
        <v>1.0969614685343136</v>
      </c>
      <c r="O27" s="17">
        <f>'VA valeur'!O27/'VA volume'!O27</f>
        <v>1.1644213534327899</v>
      </c>
      <c r="P27" s="17">
        <f>'VA valeur'!P27/'VA volume'!P27</f>
        <v>1.0049635353882409</v>
      </c>
      <c r="Q27" s="17">
        <f>'VA valeur'!Q27/'VA volume'!Q27</f>
        <v>1</v>
      </c>
      <c r="R27" s="17">
        <f>'VA valeur'!R27/'VA volume'!R27</f>
        <v>0.99480163893669304</v>
      </c>
      <c r="S27" s="17">
        <f>'VA valeur'!S27/'VA volume'!S27</f>
        <v>1.0139249279785751</v>
      </c>
      <c r="T27" s="17">
        <f>'VA valeur'!T27/'VA volume'!T27</f>
        <v>0.99575303784811908</v>
      </c>
      <c r="U27" s="17">
        <f>'VA valeur'!U27/'VA volume'!U27</f>
        <v>1.0143832419185437</v>
      </c>
      <c r="V27" s="17">
        <f>'VA valeur'!V27/'VA volume'!V27</f>
        <v>1.0463881289985069</v>
      </c>
      <c r="W27" s="17">
        <f>'VA valeur'!W27/'VA volume'!W27</f>
        <v>1.0160971992322834</v>
      </c>
      <c r="X27" s="17">
        <f>'VA valeur'!X27/'VA volume'!X27</f>
        <v>1.011306598098713</v>
      </c>
      <c r="Y27" s="17">
        <f>'VA valeur'!Y27/'VA volume'!Y27</f>
        <v>1.0038941997677651</v>
      </c>
      <c r="Z27" s="17">
        <f>'VA valeur'!Z27/'VA volume'!Z27</f>
        <v>1.018950798246695</v>
      </c>
      <c r="AA27" s="17">
        <f>'VA valeur'!AA27/'VA volume'!AA27</f>
        <v>1.0367082656995181</v>
      </c>
      <c r="AB27" s="17">
        <f>'VA valeur'!AB27/'VA volume'!AB27</f>
        <v>1.2231696538268289</v>
      </c>
      <c r="AC27" s="17">
        <f>'VA valeur'!AC27/'VA volume'!AC27</f>
        <v>1.2376987482993786</v>
      </c>
      <c r="AD27" s="9" t="s">
        <v>97</v>
      </c>
    </row>
    <row r="28" spans="1:30" x14ac:dyDescent="0.25">
      <c r="A28" s="7" t="s">
        <v>53</v>
      </c>
      <c r="B28" s="17">
        <f>'VA valeur'!B28/'VA volume'!B28</f>
        <v>0.8357251081627598</v>
      </c>
      <c r="C28" s="17">
        <f>'VA valeur'!C28/'VA volume'!C28</f>
        <v>0.82928445687066377</v>
      </c>
      <c r="D28" s="17">
        <f>'VA valeur'!D28/'VA volume'!D28</f>
        <v>0.83112274946337572</v>
      </c>
      <c r="E28" s="17">
        <f>'VA valeur'!E28/'VA volume'!E28</f>
        <v>0.84068670505960708</v>
      </c>
      <c r="F28" s="17">
        <f>'VA valeur'!F28/'VA volume'!F28</f>
        <v>0.87713782991202349</v>
      </c>
      <c r="G28" s="17">
        <f>'VA valeur'!G28/'VA volume'!G28</f>
        <v>0.8872844976010652</v>
      </c>
      <c r="H28" s="17">
        <f>'VA valeur'!H28/'VA volume'!H28</f>
        <v>0.9013034118455806</v>
      </c>
      <c r="I28" s="17">
        <f>'VA valeur'!I28/'VA volume'!I28</f>
        <v>0.92018717428672758</v>
      </c>
      <c r="J28" s="17">
        <f>'VA valeur'!J28/'VA volume'!J28</f>
        <v>0.90506820909178687</v>
      </c>
      <c r="K28" s="17">
        <f>'VA valeur'!K28/'VA volume'!K28</f>
        <v>0.90802544161861332</v>
      </c>
      <c r="L28" s="17">
        <f>'VA valeur'!L28/'VA volume'!L28</f>
        <v>0.92137024055046379</v>
      </c>
      <c r="M28" s="17">
        <f>'VA valeur'!M28/'VA volume'!M28</f>
        <v>0.93860740388397479</v>
      </c>
      <c r="N28" s="17">
        <f>'VA valeur'!N28/'VA volume'!N28</f>
        <v>0.96134571845329175</v>
      </c>
      <c r="O28" s="17">
        <f>'VA valeur'!O28/'VA volume'!O28</f>
        <v>0.977493465401018</v>
      </c>
      <c r="P28" s="17">
        <f>'VA valeur'!P28/'VA volume'!P28</f>
        <v>1.0034425353502137</v>
      </c>
      <c r="Q28" s="17">
        <f>'VA valeur'!Q28/'VA volume'!Q28</f>
        <v>1</v>
      </c>
      <c r="R28" s="17">
        <f>'VA valeur'!R28/'VA volume'!R28</f>
        <v>0.95303688153060739</v>
      </c>
      <c r="S28" s="17">
        <f>'VA valeur'!S28/'VA volume'!S28</f>
        <v>0.94788458781716356</v>
      </c>
      <c r="T28" s="17">
        <f>'VA valeur'!T28/'VA volume'!T28</f>
        <v>0.96543268004629901</v>
      </c>
      <c r="U28" s="17">
        <f>'VA valeur'!U28/'VA volume'!U28</f>
        <v>0.97440954281948666</v>
      </c>
      <c r="V28" s="17">
        <f>'VA valeur'!V28/'VA volume'!V28</f>
        <v>1.0130162622012948</v>
      </c>
      <c r="W28" s="17">
        <f>'VA valeur'!W28/'VA volume'!W28</f>
        <v>1.0310758494565935</v>
      </c>
      <c r="X28" s="17">
        <f>'VA valeur'!X28/'VA volume'!X28</f>
        <v>1.0377203859999913</v>
      </c>
      <c r="Y28" s="17">
        <f>'VA valeur'!Y28/'VA volume'!Y28</f>
        <v>1.0424644196308344</v>
      </c>
      <c r="Z28" s="17">
        <f>'VA valeur'!Z28/'VA volume'!Z28</f>
        <v>1.0505879057043745</v>
      </c>
      <c r="AA28" s="17">
        <f>'VA valeur'!AA28/'VA volume'!AA28</f>
        <v>1.0702687818656622</v>
      </c>
      <c r="AB28" s="17">
        <f>'VA valeur'!AB28/'VA volume'!AB28</f>
        <v>1.1158196337877573</v>
      </c>
      <c r="AC28" s="17">
        <f>'VA valeur'!AC28/'VA volume'!AC28</f>
        <v>1.2225961657288329</v>
      </c>
      <c r="AD28" s="10" t="s">
        <v>97</v>
      </c>
    </row>
    <row r="29" spans="1:30" x14ac:dyDescent="0.25">
      <c r="A29" s="7" t="s">
        <v>54</v>
      </c>
      <c r="B29" s="17">
        <f>'VA valeur'!B29/'VA volume'!B29</f>
        <v>0.37690604134335526</v>
      </c>
      <c r="C29" s="17">
        <f>'VA valeur'!C29/'VA volume'!C29</f>
        <v>0.38192203782323425</v>
      </c>
      <c r="D29" s="17">
        <f>'VA valeur'!D29/'VA volume'!D29</f>
        <v>0.41708993624646196</v>
      </c>
      <c r="E29" s="17">
        <f>'VA valeur'!E29/'VA volume'!E29</f>
        <v>0.47033315141304605</v>
      </c>
      <c r="F29" s="17">
        <f>'VA valeur'!F29/'VA volume'!F29</f>
        <v>0.39549335318000567</v>
      </c>
      <c r="G29" s="17">
        <f>'VA valeur'!G29/'VA volume'!G29</f>
        <v>0.44907872696817419</v>
      </c>
      <c r="H29" s="17">
        <f>'VA valeur'!H29/'VA volume'!H29</f>
        <v>0.49943981953648209</v>
      </c>
      <c r="I29" s="17">
        <f>'VA valeur'!I29/'VA volume'!I29</f>
        <v>0.50335086970946497</v>
      </c>
      <c r="J29" s="17">
        <f>'VA valeur'!J29/'VA volume'!J29</f>
        <v>0.4824895044673293</v>
      </c>
      <c r="K29" s="17">
        <f>'VA valeur'!K29/'VA volume'!K29</f>
        <v>0.5274547285770077</v>
      </c>
      <c r="L29" s="17">
        <f>'VA valeur'!L29/'VA volume'!L29</f>
        <v>0.66826501675689609</v>
      </c>
      <c r="M29" s="17">
        <f>'VA valeur'!M29/'VA volume'!M29</f>
        <v>0.75199656945569437</v>
      </c>
      <c r="N29" s="17">
        <f>'VA valeur'!N29/'VA volume'!N29</f>
        <v>0.9884211262885364</v>
      </c>
      <c r="O29" s="17">
        <f>'VA valeur'!O29/'VA volume'!O29</f>
        <v>1.0201494241209599</v>
      </c>
      <c r="P29" s="17">
        <f>'VA valeur'!P29/'VA volume'!P29</f>
        <v>0.88655950763920954</v>
      </c>
      <c r="Q29" s="17">
        <f>'VA valeur'!Q29/'VA volume'!Q29</f>
        <v>1</v>
      </c>
      <c r="R29" s="17">
        <f>'VA valeur'!R29/'VA volume'!R29</f>
        <v>1.0817667303554317</v>
      </c>
      <c r="S29" s="17">
        <f>'VA valeur'!S29/'VA volume'!S29</f>
        <v>1.0296361135425784</v>
      </c>
      <c r="T29" s="17">
        <f>'VA valeur'!T29/'VA volume'!T29</f>
        <v>1.0088015138184816</v>
      </c>
      <c r="U29" s="17">
        <f>'VA valeur'!U29/'VA volume'!U29</f>
        <v>1.0253684793794031</v>
      </c>
      <c r="V29" s="17">
        <f>'VA valeur'!V29/'VA volume'!V29</f>
        <v>0.97696275071633243</v>
      </c>
      <c r="W29" s="17">
        <f>'VA valeur'!W29/'VA volume'!W29</f>
        <v>1.0040151551255778</v>
      </c>
      <c r="X29" s="17">
        <f>'VA valeur'!X29/'VA volume'!X29</f>
        <v>1.0151681331760991</v>
      </c>
      <c r="Y29" s="17">
        <f>'VA valeur'!Y29/'VA volume'!Y29</f>
        <v>1.0079821093324313</v>
      </c>
      <c r="Z29" s="17">
        <f>'VA valeur'!Z29/'VA volume'!Z29</f>
        <v>1.0098815577491249</v>
      </c>
      <c r="AA29" s="17">
        <f>'VA valeur'!AA29/'VA volume'!AA29</f>
        <v>0.9979566326676218</v>
      </c>
      <c r="AB29" s="17">
        <f>'VA valeur'!AB29/'VA volume'!AB29</f>
        <v>1.0245946231233305</v>
      </c>
      <c r="AC29" s="17">
        <f>'VA valeur'!AC29/'VA volume'!AC29</f>
        <v>1.1865535695490599</v>
      </c>
      <c r="AD29" s="9" t="s">
        <v>97</v>
      </c>
    </row>
    <row r="30" spans="1:30" x14ac:dyDescent="0.25">
      <c r="A30" s="7" t="s">
        <v>55</v>
      </c>
      <c r="B30" s="17">
        <f>'VA valeur'!B30/'VA volume'!B30</f>
        <v>0.98219658976930801</v>
      </c>
      <c r="C30" s="17">
        <f>'VA valeur'!C30/'VA volume'!C30</f>
        <v>0.97334495693982137</v>
      </c>
      <c r="D30" s="17">
        <f>'VA valeur'!D30/'VA volume'!D30</f>
        <v>1.0003437691835482</v>
      </c>
      <c r="E30" s="17">
        <f>'VA valeur'!E30/'VA volume'!E30</f>
        <v>1.0606374271821291</v>
      </c>
      <c r="F30" s="17">
        <f>'VA valeur'!F30/'VA volume'!F30</f>
        <v>1.0907710989678203</v>
      </c>
      <c r="G30" s="17">
        <f>'VA valeur'!G30/'VA volume'!G30</f>
        <v>1.011165431993339</v>
      </c>
      <c r="H30" s="17">
        <f>'VA valeur'!H30/'VA volume'!H30</f>
        <v>1.0348292029470865</v>
      </c>
      <c r="I30" s="17">
        <f>'VA valeur'!I30/'VA volume'!I30</f>
        <v>1.0360747303543913</v>
      </c>
      <c r="J30" s="17">
        <f>'VA valeur'!J30/'VA volume'!J30</f>
        <v>1.0372697961637249</v>
      </c>
      <c r="K30" s="17">
        <f>'VA valeur'!K30/'VA volume'!K30</f>
        <v>1.022544477550247</v>
      </c>
      <c r="L30" s="17">
        <f>'VA valeur'!L30/'VA volume'!L30</f>
        <v>0.99742409386269593</v>
      </c>
      <c r="M30" s="17">
        <f>'VA valeur'!M30/'VA volume'!M30</f>
        <v>1.0006833359217269</v>
      </c>
      <c r="N30" s="17">
        <f>'VA valeur'!N30/'VA volume'!N30</f>
        <v>1.0202881169600662</v>
      </c>
      <c r="O30" s="17">
        <f>'VA valeur'!O30/'VA volume'!O30</f>
        <v>1.0283265317649717</v>
      </c>
      <c r="P30" s="17">
        <f>'VA valeur'!P30/'VA volume'!P30</f>
        <v>1.0386571208725035</v>
      </c>
      <c r="Q30" s="17">
        <f>'VA valeur'!Q30/'VA volume'!Q30</f>
        <v>1</v>
      </c>
      <c r="R30" s="17">
        <f>'VA valeur'!R30/'VA volume'!R30</f>
        <v>1.0286232491502949</v>
      </c>
      <c r="S30" s="17">
        <f>'VA valeur'!S30/'VA volume'!S30</f>
        <v>1.0654950572728699</v>
      </c>
      <c r="T30" s="17">
        <f>'VA valeur'!T30/'VA volume'!T30</f>
        <v>1.1041274759322786</v>
      </c>
      <c r="U30" s="17">
        <f>'VA valeur'!U30/'VA volume'!U30</f>
        <v>1.1168899912283357</v>
      </c>
      <c r="V30" s="17">
        <f>'VA valeur'!V30/'VA volume'!V30</f>
        <v>1.1395160697212621</v>
      </c>
      <c r="W30" s="17">
        <f>'VA valeur'!W30/'VA volume'!W30</f>
        <v>1.1364991778836775</v>
      </c>
      <c r="X30" s="17">
        <f>'VA valeur'!X30/'VA volume'!X30</f>
        <v>1.1443350964087575</v>
      </c>
      <c r="Y30" s="17">
        <f>'VA valeur'!Y30/'VA volume'!Y30</f>
        <v>1.166731368890336</v>
      </c>
      <c r="Z30" s="17">
        <f>'VA valeur'!Z30/'VA volume'!Z30</f>
        <v>1.1583077724405348</v>
      </c>
      <c r="AA30" s="17">
        <f>'VA valeur'!AA30/'VA volume'!AA30</f>
        <v>1.1517077708343271</v>
      </c>
      <c r="AB30" s="17">
        <f>'VA valeur'!AB30/'VA volume'!AB30</f>
        <v>1.1243470299962304</v>
      </c>
      <c r="AC30" s="17">
        <f>'VA valeur'!AC30/'VA volume'!AC30</f>
        <v>1.2620232726462892</v>
      </c>
      <c r="AD30" s="17">
        <v>12521.4</v>
      </c>
    </row>
    <row r="31" spans="1:30" x14ac:dyDescent="0.25">
      <c r="A31" s="7" t="s">
        <v>56</v>
      </c>
      <c r="B31" s="17">
        <f>'VA valeur'!B31/'VA volume'!B31</f>
        <v>0.9053663987088364</v>
      </c>
      <c r="C31" s="17">
        <f>'VA valeur'!C31/'VA volume'!C31</f>
        <v>0.93315085158150846</v>
      </c>
      <c r="D31" s="17">
        <f>'VA valeur'!D31/'VA volume'!D31</f>
        <v>0.94379778614629695</v>
      </c>
      <c r="E31" s="17">
        <f>'VA valeur'!E31/'VA volume'!E31</f>
        <v>0.91035396926702339</v>
      </c>
      <c r="F31" s="17">
        <f>'VA valeur'!F31/'VA volume'!F31</f>
        <v>0.84676665847061716</v>
      </c>
      <c r="G31" s="17">
        <f>'VA valeur'!G31/'VA volume'!G31</f>
        <v>0.97536086520430854</v>
      </c>
      <c r="H31" s="17">
        <f>'VA valeur'!H31/'VA volume'!H31</f>
        <v>0.95340361107995963</v>
      </c>
      <c r="I31" s="17">
        <f>'VA valeur'!I31/'VA volume'!I31</f>
        <v>0.92586556569607426</v>
      </c>
      <c r="J31" s="17">
        <f>'VA valeur'!J31/'VA volume'!J31</f>
        <v>0.91848162356144036</v>
      </c>
      <c r="K31" s="17">
        <f>'VA valeur'!K31/'VA volume'!K31</f>
        <v>0.90941155345782887</v>
      </c>
      <c r="L31" s="17">
        <f>'VA valeur'!L31/'VA volume'!L31</f>
        <v>0.92018720819545807</v>
      </c>
      <c r="M31" s="17">
        <f>'VA valeur'!M31/'VA volume'!M31</f>
        <v>0.95007111084213391</v>
      </c>
      <c r="N31" s="17">
        <f>'VA valeur'!N31/'VA volume'!N31</f>
        <v>1.048801471732306</v>
      </c>
      <c r="O31" s="17">
        <f>'VA valeur'!O31/'VA volume'!O31</f>
        <v>1.1137951828597781</v>
      </c>
      <c r="P31" s="17">
        <f>'VA valeur'!P31/'VA volume'!P31</f>
        <v>1.0132812499999999</v>
      </c>
      <c r="Q31" s="17">
        <f>'VA valeur'!Q31/'VA volume'!Q31</f>
        <v>1</v>
      </c>
      <c r="R31" s="17">
        <f>'VA valeur'!R31/'VA volume'!R31</f>
        <v>1.0106558456141439</v>
      </c>
      <c r="S31" s="17">
        <f>'VA valeur'!S31/'VA volume'!S31</f>
        <v>1.0303626391428109</v>
      </c>
      <c r="T31" s="17">
        <f>'VA valeur'!T31/'VA volume'!T31</f>
        <v>1.0145261486244532</v>
      </c>
      <c r="U31" s="17">
        <f>'VA valeur'!U31/'VA volume'!U31</f>
        <v>0.95483248382479613</v>
      </c>
      <c r="V31" s="17">
        <f>'VA valeur'!V31/'VA volume'!V31</f>
        <v>0.90240803137110592</v>
      </c>
      <c r="W31" s="17">
        <f>'VA valeur'!W31/'VA volume'!W31</f>
        <v>0.87775558084972949</v>
      </c>
      <c r="X31" s="17">
        <f>'VA valeur'!X31/'VA volume'!X31</f>
        <v>0.87263081136636378</v>
      </c>
      <c r="Y31" s="17">
        <f>'VA valeur'!Y31/'VA volume'!Y31</f>
        <v>0.86905286230807832</v>
      </c>
      <c r="Z31" s="17">
        <f>'VA valeur'!Z31/'VA volume'!Z31</f>
        <v>0.88792906178489706</v>
      </c>
      <c r="AA31" s="17">
        <f>'VA valeur'!AA31/'VA volume'!AA31</f>
        <v>0.93971214204084341</v>
      </c>
      <c r="AB31" s="17">
        <f>'VA valeur'!AB31/'VA volume'!AB31</f>
        <v>1.0162824207492795</v>
      </c>
      <c r="AC31" s="17">
        <f>'VA valeur'!AC31/'VA volume'!AC31</f>
        <v>1.0998672712649691</v>
      </c>
      <c r="AD31" s="9" t="s">
        <v>97</v>
      </c>
    </row>
    <row r="32" spans="1:30" x14ac:dyDescent="0.25">
      <c r="A32" s="7" t="s">
        <v>57</v>
      </c>
      <c r="B32" s="17">
        <f>'VA valeur'!B32/'VA volume'!B32</f>
        <v>1.3312507292031268</v>
      </c>
      <c r="C32" s="17">
        <f>'VA valeur'!C32/'VA volume'!C32</f>
        <v>1.2546882919412063</v>
      </c>
      <c r="D32" s="17">
        <f>'VA valeur'!D32/'VA volume'!D32</f>
        <v>1.2425351925154775</v>
      </c>
      <c r="E32" s="17">
        <f>'VA valeur'!E32/'VA volume'!E32</f>
        <v>1.2708972303814827</v>
      </c>
      <c r="F32" s="17">
        <f>'VA valeur'!F32/'VA volume'!F32</f>
        <v>1.2267322707948713</v>
      </c>
      <c r="G32" s="17">
        <f>'VA valeur'!G32/'VA volume'!G32</f>
        <v>1.2217241545517576</v>
      </c>
      <c r="H32" s="17">
        <f>'VA valeur'!H32/'VA volume'!H32</f>
        <v>1.2214453382188761</v>
      </c>
      <c r="I32" s="17">
        <f>'VA valeur'!I32/'VA volume'!I32</f>
        <v>1.1759510987203241</v>
      </c>
      <c r="J32" s="17">
        <f>'VA valeur'!J32/'VA volume'!J32</f>
        <v>1.1211954929994714</v>
      </c>
      <c r="K32" s="17">
        <f>'VA valeur'!K32/'VA volume'!K32</f>
        <v>1.0976423844460277</v>
      </c>
      <c r="L32" s="17">
        <f>'VA valeur'!L32/'VA volume'!L32</f>
        <v>1.0801110437868653</v>
      </c>
      <c r="M32" s="17">
        <f>'VA valeur'!M32/'VA volume'!M32</f>
        <v>1.0462125773007105</v>
      </c>
      <c r="N32" s="17">
        <f>'VA valeur'!N32/'VA volume'!N32</f>
        <v>1.043303167534847</v>
      </c>
      <c r="O32" s="17">
        <f>'VA valeur'!O32/'VA volume'!O32</f>
        <v>1.0450511062233148</v>
      </c>
      <c r="P32" s="17">
        <f>'VA valeur'!P32/'VA volume'!P32</f>
        <v>1.0209308516912168</v>
      </c>
      <c r="Q32" s="17">
        <f>'VA valeur'!Q32/'VA volume'!Q32</f>
        <v>1</v>
      </c>
      <c r="R32" s="17">
        <f>'VA valeur'!R32/'VA volume'!R32</f>
        <v>1.0079392907233018</v>
      </c>
      <c r="S32" s="17">
        <f>'VA valeur'!S32/'VA volume'!S32</f>
        <v>1.0293169989023829</v>
      </c>
      <c r="T32" s="17">
        <f>'VA valeur'!T32/'VA volume'!T32</f>
        <v>1.0407799176815993</v>
      </c>
      <c r="U32" s="17">
        <f>'VA valeur'!U32/'VA volume'!U32</f>
        <v>1.0597051945290907</v>
      </c>
      <c r="V32" s="17">
        <f>'VA valeur'!V32/'VA volume'!V32</f>
        <v>1.0958483372166914</v>
      </c>
      <c r="W32" s="17">
        <f>'VA valeur'!W32/'VA volume'!W32</f>
        <v>1.066232765380331</v>
      </c>
      <c r="X32" s="17">
        <f>'VA valeur'!X32/'VA volume'!X32</f>
        <v>1.0775828313488893</v>
      </c>
      <c r="Y32" s="17">
        <f>'VA valeur'!Y32/'VA volume'!Y32</f>
        <v>1.1152900664159293</v>
      </c>
      <c r="Z32" s="17">
        <f>'VA valeur'!Z32/'VA volume'!Z32</f>
        <v>1.0969584463801227</v>
      </c>
      <c r="AA32" s="17">
        <f>'VA valeur'!AA32/'VA volume'!AA32</f>
        <v>1.1045970654260338</v>
      </c>
      <c r="AB32" s="17">
        <f>'VA valeur'!AB32/'VA volume'!AB32</f>
        <v>1.191590527992112</v>
      </c>
      <c r="AC32" s="17">
        <f>'VA valeur'!AC32/'VA volume'!AC32</f>
        <v>1.3927540815116417</v>
      </c>
      <c r="AD32" s="10" t="s">
        <v>97</v>
      </c>
    </row>
    <row r="33" spans="1:30" x14ac:dyDescent="0.25">
      <c r="A33" s="7" t="s">
        <v>58</v>
      </c>
      <c r="B33" s="17">
        <f>'VA valeur'!B33/'VA volume'!B33</f>
        <v>1.2346876987816215</v>
      </c>
      <c r="C33" s="17">
        <f>'VA valeur'!C33/'VA volume'!C33</f>
        <v>1.3043030428238349</v>
      </c>
      <c r="D33" s="17">
        <f>'VA valeur'!D33/'VA volume'!D33</f>
        <v>1.2594312009039794</v>
      </c>
      <c r="E33" s="17">
        <f>'VA valeur'!E33/'VA volume'!E33</f>
        <v>1.198372837988436</v>
      </c>
      <c r="F33" s="17">
        <f>'VA valeur'!F33/'VA volume'!F33</f>
        <v>1.1721013066294887</v>
      </c>
      <c r="G33" s="17">
        <f>'VA valeur'!G33/'VA volume'!G33</f>
        <v>1.2165135867264878</v>
      </c>
      <c r="H33" s="17">
        <f>'VA valeur'!H33/'VA volume'!H33</f>
        <v>1.1098660165323133</v>
      </c>
      <c r="I33" s="17">
        <f>'VA valeur'!I33/'VA volume'!I33</f>
        <v>1.0807149081365901</v>
      </c>
      <c r="J33" s="17">
        <f>'VA valeur'!J33/'VA volume'!J33</f>
        <v>1.0569072490357962</v>
      </c>
      <c r="K33" s="17">
        <f>'VA valeur'!K33/'VA volume'!K33</f>
        <v>1.0069197886916428</v>
      </c>
      <c r="L33" s="17">
        <f>'VA valeur'!L33/'VA volume'!L33</f>
        <v>0.98289613580036361</v>
      </c>
      <c r="M33" s="17">
        <f>'VA valeur'!M33/'VA volume'!M33</f>
        <v>0.97723733239643129</v>
      </c>
      <c r="N33" s="17">
        <f>'VA valeur'!N33/'VA volume'!N33</f>
        <v>1.0007253149521973</v>
      </c>
      <c r="O33" s="17">
        <f>'VA valeur'!O33/'VA volume'!O33</f>
        <v>0.94872259375264545</v>
      </c>
      <c r="P33" s="17">
        <f>'VA valeur'!P33/'VA volume'!P33</f>
        <v>0.95360644064732736</v>
      </c>
      <c r="Q33" s="17">
        <f>'VA valeur'!Q33/'VA volume'!Q33</f>
        <v>1</v>
      </c>
      <c r="R33" s="17">
        <f>'VA valeur'!R33/'VA volume'!R33</f>
        <v>1.0324044569619473</v>
      </c>
      <c r="S33" s="17">
        <f>'VA valeur'!S33/'VA volume'!S33</f>
        <v>1.1045849078885215</v>
      </c>
      <c r="T33" s="17">
        <f>'VA valeur'!T33/'VA volume'!T33</f>
        <v>1.1236236169273377</v>
      </c>
      <c r="U33" s="17">
        <f>'VA valeur'!U33/'VA volume'!U33</f>
        <v>1.1082320462282917</v>
      </c>
      <c r="V33" s="17">
        <f>'VA valeur'!V33/'VA volume'!V33</f>
        <v>1.134896565869667</v>
      </c>
      <c r="W33" s="17">
        <f>'VA valeur'!W33/'VA volume'!W33</f>
        <v>1.1212621132686322</v>
      </c>
      <c r="X33" s="17">
        <f>'VA valeur'!X33/'VA volume'!X33</f>
        <v>1.1001700626491124</v>
      </c>
      <c r="Y33" s="17">
        <f>'VA valeur'!Y33/'VA volume'!Y33</f>
        <v>1.052633837092362</v>
      </c>
      <c r="Z33" s="17">
        <f>'VA valeur'!Z33/'VA volume'!Z33</f>
        <v>1.0674597694116414</v>
      </c>
      <c r="AA33" s="17">
        <f>'VA valeur'!AA33/'VA volume'!AA33</f>
        <v>1.0998763118718384</v>
      </c>
      <c r="AB33" s="17">
        <f>'VA valeur'!AB33/'VA volume'!AB33</f>
        <v>1.1180073390344896</v>
      </c>
      <c r="AC33" s="17">
        <f>'VA valeur'!AC33/'VA volume'!AC33</f>
        <v>1.1553817865565768</v>
      </c>
      <c r="AD33" s="9" t="s">
        <v>97</v>
      </c>
    </row>
    <row r="34" spans="1:30" x14ac:dyDescent="0.25">
      <c r="A34" s="7" t="s">
        <v>60</v>
      </c>
      <c r="B34" s="17">
        <f>'VA valeur'!B34/'VA volume'!B34</f>
        <v>0.87780380086390286</v>
      </c>
      <c r="C34" s="17">
        <f>'VA valeur'!C34/'VA volume'!C34</f>
        <v>0.93332524445624987</v>
      </c>
      <c r="D34" s="17">
        <f>'VA valeur'!D34/'VA volume'!D34</f>
        <v>1.1170058869568908</v>
      </c>
      <c r="E34" s="17">
        <f>'VA valeur'!E34/'VA volume'!E34</f>
        <v>1.1473208740089011</v>
      </c>
      <c r="F34" s="17">
        <f>'VA valeur'!F34/'VA volume'!F34</f>
        <v>1.1747604679533497</v>
      </c>
      <c r="G34" s="17">
        <f>'VA valeur'!G34/'VA volume'!G34</f>
        <v>1.2706033762554496</v>
      </c>
      <c r="H34" s="17">
        <f>'VA valeur'!H34/'VA volume'!H34</f>
        <v>1.2222922631225617</v>
      </c>
      <c r="I34" s="17">
        <f>'VA valeur'!I34/'VA volume'!I34</f>
        <v>1.26113856661544</v>
      </c>
      <c r="J34" s="17">
        <f>'VA valeur'!J34/'VA volume'!J34</f>
        <v>1.1632105288785328</v>
      </c>
      <c r="K34" s="17">
        <f>'VA valeur'!K34/'VA volume'!K34</f>
        <v>1.1550646424962978</v>
      </c>
      <c r="L34" s="17">
        <f>'VA valeur'!L34/'VA volume'!L34</f>
        <v>1.1580466538154697</v>
      </c>
      <c r="M34" s="17">
        <f>'VA valeur'!M34/'VA volume'!M34</f>
        <v>1.1583782622591783</v>
      </c>
      <c r="N34" s="17">
        <f>'VA valeur'!N34/'VA volume'!N34</f>
        <v>1.139463206839439</v>
      </c>
      <c r="O34" s="17">
        <f>'VA valeur'!O34/'VA volume'!O34</f>
        <v>1.0213401409020888</v>
      </c>
      <c r="P34" s="17">
        <f>'VA valeur'!P34/'VA volume'!P34</f>
        <v>0.93530934201562965</v>
      </c>
      <c r="Q34" s="17">
        <f>'VA valeur'!Q34/'VA volume'!Q34</f>
        <v>1</v>
      </c>
      <c r="R34" s="17">
        <f>'VA valeur'!R34/'VA volume'!R34</f>
        <v>0.98567599520083871</v>
      </c>
      <c r="S34" s="17">
        <f>'VA valeur'!S34/'VA volume'!S34</f>
        <v>1.0931312821946872</v>
      </c>
      <c r="T34" s="17">
        <f>'VA valeur'!T34/'VA volume'!T34</f>
        <v>1.1221089662081023</v>
      </c>
      <c r="U34" s="17">
        <f>'VA valeur'!U34/'VA volume'!U34</f>
        <v>1.1836386969817785</v>
      </c>
      <c r="V34" s="17">
        <f>'VA valeur'!V34/'VA volume'!V34</f>
        <v>1.3556673853637897</v>
      </c>
      <c r="W34" s="17">
        <f>'VA valeur'!W34/'VA volume'!W34</f>
        <v>1.21392601904866</v>
      </c>
      <c r="X34" s="17">
        <f>'VA valeur'!X34/'VA volume'!X34</f>
        <v>1.1484500111640648</v>
      </c>
      <c r="Y34" s="17">
        <f>'VA valeur'!Y34/'VA volume'!Y34</f>
        <v>1.1469791891659242</v>
      </c>
      <c r="Z34" s="17">
        <f>'VA valeur'!Z34/'VA volume'!Z34</f>
        <v>1.1770225064580904</v>
      </c>
      <c r="AA34" s="17" t="e">
        <f>'VA valeur'!AA34/'VA volume'!AA34</f>
        <v>#VALUE!</v>
      </c>
      <c r="AB34" s="17" t="e">
        <f>'VA valeur'!AB34/'VA volume'!AB34</f>
        <v>#VALUE!</v>
      </c>
      <c r="AC34" s="17" t="e">
        <f>'VA valeur'!AC34/'VA volume'!AC34</f>
        <v>#VALUE!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B12" sqref="B12:AC34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3" t="s">
        <v>92</v>
      </c>
      <c r="B2" s="1" t="s">
        <v>0</v>
      </c>
    </row>
    <row r="3" spans="1:30" x14ac:dyDescent="0.25">
      <c r="A3" s="3" t="s">
        <v>93</v>
      </c>
      <c r="B3" s="3" t="s">
        <v>6</v>
      </c>
    </row>
    <row r="5" spans="1:30" x14ac:dyDescent="0.25">
      <c r="A5" s="1" t="s">
        <v>12</v>
      </c>
      <c r="C5" s="3" t="s">
        <v>17</v>
      </c>
    </row>
    <row r="6" spans="1:30" x14ac:dyDescent="0.25">
      <c r="A6" s="1" t="s">
        <v>13</v>
      </c>
      <c r="C6" s="3" t="s">
        <v>28</v>
      </c>
    </row>
    <row r="7" spans="1:30" x14ac:dyDescent="0.25">
      <c r="A7" s="1" t="s">
        <v>14</v>
      </c>
      <c r="C7" s="3" t="s">
        <v>19</v>
      </c>
    </row>
    <row r="8" spans="1:30" x14ac:dyDescent="0.25">
      <c r="A8" s="1" t="s">
        <v>15</v>
      </c>
      <c r="C8" s="3" t="s">
        <v>20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17"/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f>'indice des prix'!B12/'indice des prix'!$B12</f>
        <v>1</v>
      </c>
      <c r="C12" s="17">
        <f>'indice des prix'!C12/'indice des prix'!$B12</f>
        <v>1.0239505980016776</v>
      </c>
      <c r="D12" s="17">
        <f>'indice des prix'!D12/'indice des prix'!$B12</f>
        <v>1.0146617448100952</v>
      </c>
      <c r="E12" s="17">
        <f>'indice des prix'!E12/'indice des prix'!$B12</f>
        <v>1.0262924050405577</v>
      </c>
      <c r="F12" s="17">
        <f>'indice des prix'!F12/'indice des prix'!$B12</f>
        <v>1.0223129470712031</v>
      </c>
      <c r="G12" s="17">
        <f>'indice des prix'!G12/'indice des prix'!$B12</f>
        <v>1.0286031224396552</v>
      </c>
      <c r="H12" s="17">
        <f>'indice des prix'!H12/'indice des prix'!$B12</f>
        <v>1.0416043706089617</v>
      </c>
      <c r="I12" s="17">
        <f>'indice des prix'!I12/'indice des prix'!$B12</f>
        <v>1.0512835990816378</v>
      </c>
      <c r="J12" s="17">
        <f>'indice des prix'!J12/'indice des prix'!$B12</f>
        <v>1.0410081759285177</v>
      </c>
      <c r="K12" s="17">
        <f>'indice des prix'!K12/'indice des prix'!$B12</f>
        <v>1.0424888781171895</v>
      </c>
      <c r="L12" s="17">
        <f>'indice des prix'!L12/'indice des prix'!$B12</f>
        <v>1.0464054519064614</v>
      </c>
      <c r="M12" s="17">
        <f>'indice des prix'!M12/'indice des prix'!$B12</f>
        <v>1.0427438704720065</v>
      </c>
      <c r="N12" s="17">
        <f>'indice des prix'!N12/'indice des prix'!$B12</f>
        <v>1.0660898203656353</v>
      </c>
      <c r="O12" s="17">
        <f>'indice des prix'!O12/'indice des prix'!$B12</f>
        <v>1.0793585277654472</v>
      </c>
      <c r="P12" s="17">
        <f>'indice des prix'!P12/'indice des prix'!$B12</f>
        <v>1.092042275577183</v>
      </c>
      <c r="Q12" s="17">
        <f>'indice des prix'!Q12/'indice des prix'!$B12</f>
        <v>1.0757358343026227</v>
      </c>
      <c r="R12" s="17">
        <f>'indice des prix'!R12/'indice des prix'!$B12</f>
        <v>1.0812533644136748</v>
      </c>
      <c r="S12" s="17">
        <f>'indice des prix'!S12/'indice des prix'!$B12</f>
        <v>1.0995044262720197</v>
      </c>
      <c r="T12" s="17">
        <f>'indice des prix'!T12/'indice des prix'!$B12</f>
        <v>1.1085834091020605</v>
      </c>
      <c r="U12" s="17">
        <f>'indice des prix'!U12/'indice des prix'!$B12</f>
        <v>1.1139127290433135</v>
      </c>
      <c r="V12" s="17">
        <f>'indice des prix'!V12/'indice des prix'!$B12</f>
        <v>1.1528977925699246</v>
      </c>
      <c r="W12" s="17">
        <f>'indice des prix'!W12/'indice des prix'!$B12</f>
        <v>1.1605880063700449</v>
      </c>
      <c r="X12" s="17">
        <f>'indice des prix'!X12/'indice des prix'!$B12</f>
        <v>1.1564275352657634</v>
      </c>
      <c r="Y12" s="17">
        <f>'indice des prix'!Y12/'indice des prix'!$B12</f>
        <v>1.1609572045004783</v>
      </c>
      <c r="Z12" s="17">
        <f>'indice des prix'!Z12/'indice des prix'!$B12</f>
        <v>1.1782033938862047</v>
      </c>
      <c r="AA12" s="17">
        <f>'indice des prix'!AA12/'indice des prix'!$B12</f>
        <v>1.1947651758858826</v>
      </c>
      <c r="AB12" s="17">
        <f>'indice des prix'!AB12/'indice des prix'!$B12</f>
        <v>1.197697549932941</v>
      </c>
      <c r="AC12" s="17">
        <f>'indice des prix'!AC12/'indice des prix'!$B12</f>
        <v>1.2652269488237964</v>
      </c>
      <c r="AD12" s="10" t="s">
        <v>97</v>
      </c>
    </row>
    <row r="13" spans="1:30" x14ac:dyDescent="0.25">
      <c r="A13" s="7" t="s">
        <v>38</v>
      </c>
      <c r="B13" s="17">
        <f>'indice des prix'!B13/'indice des prix'!$B13</f>
        <v>1</v>
      </c>
      <c r="C13" s="17">
        <f>'indice des prix'!C13/'indice des prix'!$B13</f>
        <v>1.0286785355702683</v>
      </c>
      <c r="D13" s="17">
        <f>'indice des prix'!D13/'indice des prix'!$B13</f>
        <v>1.0456893519817136</v>
      </c>
      <c r="E13" s="17">
        <f>'indice des prix'!E13/'indice des prix'!$B13</f>
        <v>1.0600275612614445</v>
      </c>
      <c r="F13" s="17">
        <f>'indice des prix'!F13/'indice des prix'!$B13</f>
        <v>1.0601113539465223</v>
      </c>
      <c r="G13" s="17">
        <f>'indice des prix'!G13/'indice des prix'!$B13</f>
        <v>1.0779017455961768</v>
      </c>
      <c r="H13" s="17">
        <f>'indice des prix'!H13/'indice des prix'!$B13</f>
        <v>1.083556202476023</v>
      </c>
      <c r="I13" s="17">
        <f>'indice des prix'!I13/'indice des prix'!$B13</f>
        <v>1.0969528919351972</v>
      </c>
      <c r="J13" s="17">
        <f>'indice des prix'!J13/'indice des prix'!$B13</f>
        <v>1.0759888364929144</v>
      </c>
      <c r="K13" s="17">
        <f>'indice des prix'!K13/'indice des prix'!$B13</f>
        <v>1.0763608121233323</v>
      </c>
      <c r="L13" s="17">
        <f>'indice des prix'!L13/'indice des prix'!$B13</f>
        <v>1.0802405025802726</v>
      </c>
      <c r="M13" s="17">
        <f>'indice des prix'!M13/'indice des prix'!$B13</f>
        <v>1.0769610693310228</v>
      </c>
      <c r="N13" s="17">
        <f>'indice des prix'!N13/'indice des prix'!$B13</f>
        <v>1.096150236676781</v>
      </c>
      <c r="O13" s="17">
        <f>'indice des prix'!O13/'indice des prix'!$B13</f>
        <v>1.0954189508049283</v>
      </c>
      <c r="P13" s="17">
        <f>'indice des prix'!P13/'indice des prix'!$B13</f>
        <v>1.0970581666217858</v>
      </c>
      <c r="Q13" s="17">
        <f>'indice des prix'!Q13/'indice des prix'!$B13</f>
        <v>1.0893217739049865</v>
      </c>
      <c r="R13" s="17">
        <f>'indice des prix'!R13/'indice des prix'!$B13</f>
        <v>1.0928150422276286</v>
      </c>
      <c r="S13" s="17">
        <f>'indice des prix'!S13/'indice des prix'!$B13</f>
        <v>1.1211421387811473</v>
      </c>
      <c r="T13" s="17">
        <f>'indice des prix'!T13/'indice des prix'!$B13</f>
        <v>1.1325703232525999</v>
      </c>
      <c r="U13" s="17">
        <f>'indice des prix'!U13/'indice des prix'!$B13</f>
        <v>1.1440638657999169</v>
      </c>
      <c r="V13" s="17">
        <f>'indice des prix'!V13/'indice des prix'!$B13</f>
        <v>1.1976038189575224</v>
      </c>
      <c r="W13" s="17">
        <f>'indice des prix'!W13/'indice des prix'!$B13</f>
        <v>1.1903490495669529</v>
      </c>
      <c r="X13" s="17">
        <f>'indice des prix'!X13/'indice des prix'!$B13</f>
        <v>1.1800136776657257</v>
      </c>
      <c r="Y13" s="17">
        <f>'indice des prix'!Y13/'indice des prix'!$B13</f>
        <v>1.1840434625443743</v>
      </c>
      <c r="Z13" s="17">
        <f>'indice des prix'!Z13/'indice des prix'!$B13</f>
        <v>1.2029562232653201</v>
      </c>
      <c r="AA13" s="17" t="e">
        <f>'indice des prix'!AA13/'indice des prix'!$B13</f>
        <v>#VALUE!</v>
      </c>
      <c r="AB13" s="17" t="e">
        <f>'indice des prix'!AB13/'indice des prix'!$B13</f>
        <v>#VALUE!</v>
      </c>
      <c r="AC13" s="17" t="e">
        <f>'indice des prix'!AC13/'indice des prix'!$B13</f>
        <v>#VALUE!</v>
      </c>
      <c r="AD13" s="9" t="s">
        <v>97</v>
      </c>
    </row>
    <row r="14" spans="1:30" x14ac:dyDescent="0.25">
      <c r="A14" s="7" t="s">
        <v>39</v>
      </c>
      <c r="B14" s="17">
        <f>'indice des prix'!B14/'indice des prix'!$B14</f>
        <v>1</v>
      </c>
      <c r="C14" s="17">
        <f>'indice des prix'!C14/'indice des prix'!$B14</f>
        <v>1.0207535598628421</v>
      </c>
      <c r="D14" s="17">
        <f>'indice des prix'!D14/'indice des prix'!$B14</f>
        <v>1.0087270620136202</v>
      </c>
      <c r="E14" s="17">
        <f>'indice des prix'!E14/'indice des prix'!$B14</f>
        <v>1.0203630776596262</v>
      </c>
      <c r="F14" s="17">
        <f>'indice des prix'!F14/'indice des prix'!$B14</f>
        <v>1.0191024015237971</v>
      </c>
      <c r="G14" s="17">
        <f>'indice des prix'!G14/'indice des prix'!$B14</f>
        <v>1.0196655784802593</v>
      </c>
      <c r="H14" s="17">
        <f>'indice des prix'!H14/'indice des prix'!$B14</f>
        <v>1.033556960084806</v>
      </c>
      <c r="I14" s="17">
        <f>'indice des prix'!I14/'indice des prix'!$B14</f>
        <v>1.0440646894247072</v>
      </c>
      <c r="J14" s="17">
        <f>'indice des prix'!J14/'indice des prix'!$B14</f>
        <v>1.037818463030961</v>
      </c>
      <c r="K14" s="17">
        <f>'indice des prix'!K14/'indice des prix'!$B14</f>
        <v>1.0391174849026605</v>
      </c>
      <c r="L14" s="17">
        <f>'indice des prix'!L14/'indice des prix'!$B14</f>
        <v>1.0379084090385131</v>
      </c>
      <c r="M14" s="17">
        <f>'indice des prix'!M14/'indice des prix'!$B14</f>
        <v>1.0340305365807045</v>
      </c>
      <c r="N14" s="17">
        <f>'indice des prix'!N14/'indice des prix'!$B14</f>
        <v>1.0532032284664099</v>
      </c>
      <c r="O14" s="17">
        <f>'indice des prix'!O14/'indice des prix'!$B14</f>
        <v>1.0658169011366323</v>
      </c>
      <c r="P14" s="17">
        <f>'indice des prix'!P14/'indice des prix'!$B14</f>
        <v>1.0902377745942897</v>
      </c>
      <c r="Q14" s="17">
        <f>'indice des prix'!Q14/'indice des prix'!$B14</f>
        <v>1.0676010623684196</v>
      </c>
      <c r="R14" s="17">
        <f>'indice des prix'!R14/'indice des prix'!$B14</f>
        <v>1.0705759993909276</v>
      </c>
      <c r="S14" s="17">
        <f>'indice des prix'!S14/'indice des prix'!$B14</f>
        <v>1.0881285733911528</v>
      </c>
      <c r="T14" s="17">
        <f>'indice des prix'!T14/'indice des prix'!$B14</f>
        <v>1.0983083451943081</v>
      </c>
      <c r="U14" s="17">
        <f>'indice des prix'!U14/'indice des prix'!$B14</f>
        <v>1.1021980345793574</v>
      </c>
      <c r="V14" s="17">
        <f>'indice des prix'!V14/'indice des prix'!$B14</f>
        <v>1.1435217051061066</v>
      </c>
      <c r="W14" s="17">
        <f>'indice des prix'!W14/'indice des prix'!$B14</f>
        <v>1.1530456674610794</v>
      </c>
      <c r="X14" s="17">
        <f>'indice des prix'!X14/'indice des prix'!$B14</f>
        <v>1.1499103341800203</v>
      </c>
      <c r="Y14" s="17">
        <f>'indice des prix'!Y14/'indice des prix'!$B14</f>
        <v>1.1565845386472919</v>
      </c>
      <c r="Z14" s="17">
        <f>'indice des prix'!Z14/'indice des prix'!$B14</f>
        <v>1.1744960278890415</v>
      </c>
      <c r="AA14" s="17">
        <f>'indice des prix'!AA14/'indice des prix'!$B14</f>
        <v>1.189998192367232</v>
      </c>
      <c r="AB14" s="17">
        <f>'indice des prix'!AB14/'indice des prix'!$B14</f>
        <v>1.18290773104029</v>
      </c>
      <c r="AC14" s="17">
        <f>'indice des prix'!AC14/'indice des prix'!$B14</f>
        <v>1.2556263023050811</v>
      </c>
      <c r="AD14" s="10" t="s">
        <v>97</v>
      </c>
    </row>
    <row r="15" spans="1:30" x14ac:dyDescent="0.25">
      <c r="A15" s="7" t="s">
        <v>40</v>
      </c>
      <c r="B15" s="17">
        <f>'indice des prix'!B15/'indice des prix'!$B15</f>
        <v>1</v>
      </c>
      <c r="C15" s="17">
        <f>'indice des prix'!C15/'indice des prix'!$B15</f>
        <v>0.96212433174078738</v>
      </c>
      <c r="D15" s="17">
        <f>'indice des prix'!D15/'indice des prix'!$B15</f>
        <v>0.92962055324600612</v>
      </c>
      <c r="E15" s="17">
        <f>'indice des prix'!E15/'indice des prix'!$B15</f>
        <v>0.92255787344997175</v>
      </c>
      <c r="F15" s="17">
        <f>'indice des prix'!F15/'indice des prix'!$B15</f>
        <v>0.91552159472315497</v>
      </c>
      <c r="G15" s="17">
        <f>'indice des prix'!G15/'indice des prix'!$B15</f>
        <v>0.92891512038030688</v>
      </c>
      <c r="H15" s="17">
        <f>'indice des prix'!H15/'indice des prix'!$B15</f>
        <v>0.92413745311799766</v>
      </c>
      <c r="I15" s="17">
        <f>'indice des prix'!I15/'indice des prix'!$B15</f>
        <v>0.93761195037170963</v>
      </c>
      <c r="J15" s="17">
        <f>'indice des prix'!J15/'indice des prix'!$B15</f>
        <v>0.93258915778461238</v>
      </c>
      <c r="K15" s="17">
        <f>'indice des prix'!K15/'indice des prix'!$B15</f>
        <v>0.93033009882052997</v>
      </c>
      <c r="L15" s="17">
        <f>'indice des prix'!L15/'indice des prix'!$B15</f>
        <v>0.93381358048717444</v>
      </c>
      <c r="M15" s="17">
        <f>'indice des prix'!M15/'indice des prix'!$B15</f>
        <v>0.94875883985735721</v>
      </c>
      <c r="N15" s="17">
        <f>'indice des prix'!N15/'indice des prix'!$B15</f>
        <v>0.94546189503540201</v>
      </c>
      <c r="O15" s="17">
        <f>'indice des prix'!O15/'indice des prix'!$B15</f>
        <v>0.9302931805006488</v>
      </c>
      <c r="P15" s="17">
        <f>'indice des prix'!P15/'indice des prix'!$B15</f>
        <v>0.9267311166456137</v>
      </c>
      <c r="Q15" s="17">
        <f>'indice des prix'!Q15/'indice des prix'!$B15</f>
        <v>0.94531025602931729</v>
      </c>
      <c r="R15" s="17">
        <f>'indice des prix'!R15/'indice des prix'!$B15</f>
        <v>0.94742890298543281</v>
      </c>
      <c r="S15" s="17">
        <f>'indice des prix'!S15/'indice des prix'!$B15</f>
        <v>0.96538772260887151</v>
      </c>
      <c r="T15" s="17">
        <f>'indice des prix'!T15/'indice des prix'!$B15</f>
        <v>0.96733974941187684</v>
      </c>
      <c r="U15" s="17">
        <f>'indice des prix'!U15/'indice des prix'!$B15</f>
        <v>0.9624296709250576</v>
      </c>
      <c r="V15" s="17">
        <f>'indice des prix'!V15/'indice des prix'!$B15</f>
        <v>0.97863237640966427</v>
      </c>
      <c r="W15" s="17">
        <f>'indice des prix'!W15/'indice des prix'!$B15</f>
        <v>0.99973516942104979</v>
      </c>
      <c r="X15" s="17">
        <f>'indice des prix'!X15/'indice des prix'!$B15</f>
        <v>1.0248335190738878</v>
      </c>
      <c r="Y15" s="17">
        <f>'indice des prix'!Y15/'indice des prix'!$B15</f>
        <v>1.0375939836145249</v>
      </c>
      <c r="Z15" s="17">
        <f>'indice des prix'!Z15/'indice des prix'!$B15</f>
        <v>1.0517234205770301</v>
      </c>
      <c r="AA15" s="17">
        <f>'indice des prix'!AA15/'indice des prix'!$B15</f>
        <v>1.0535222967321975</v>
      </c>
      <c r="AB15" s="17">
        <f>'indice des prix'!AB15/'indice des prix'!$B15</f>
        <v>1.1050009868610364</v>
      </c>
      <c r="AC15" s="17">
        <f>'indice des prix'!AC15/'indice des prix'!$B15</f>
        <v>1.2095824869142275</v>
      </c>
      <c r="AD15" s="9" t="s">
        <v>97</v>
      </c>
    </row>
    <row r="16" spans="1:30" x14ac:dyDescent="0.25">
      <c r="A16" s="7" t="s">
        <v>41</v>
      </c>
      <c r="B16" s="17">
        <f>'indice des prix'!B16/'indice des prix'!$B16</f>
        <v>1</v>
      </c>
      <c r="C16" s="17">
        <f>'indice des prix'!C16/'indice des prix'!$B16</f>
        <v>0.58674348472388449</v>
      </c>
      <c r="D16" s="17">
        <f>'indice des prix'!D16/'indice des prix'!$B16</f>
        <v>0.79273737199357086</v>
      </c>
      <c r="E16" s="17">
        <f>'indice des prix'!E16/'indice des prix'!$B16</f>
        <v>1.0416849455271098</v>
      </c>
      <c r="F16" s="17">
        <f>'indice des prix'!F16/'indice des prix'!$B16</f>
        <v>1.048578454908325</v>
      </c>
      <c r="G16" s="17">
        <f>'indice des prix'!G16/'indice des prix'!$B16</f>
        <v>1.0404277484263416</v>
      </c>
      <c r="H16" s="17">
        <f>'indice des prix'!H16/'indice des prix'!$B16</f>
        <v>1.1663188920948229</v>
      </c>
      <c r="I16" s="17">
        <f>'indice des prix'!I16/'indice des prix'!$B16</f>
        <v>1.2439172714992752</v>
      </c>
      <c r="J16" s="17">
        <f>'indice des prix'!J16/'indice des prix'!$B16</f>
        <v>1.2304099663837642</v>
      </c>
      <c r="K16" s="17">
        <f>'indice des prix'!K16/'indice des prix'!$B16</f>
        <v>1.2414666267507077</v>
      </c>
      <c r="L16" s="17">
        <f>'indice des prix'!L16/'indice des prix'!$B16</f>
        <v>1.4090269118604353</v>
      </c>
      <c r="M16" s="17">
        <f>'indice des prix'!M16/'indice des prix'!$B16</f>
        <v>1.4482302363353996</v>
      </c>
      <c r="N16" s="17">
        <f>'indice des prix'!N16/'indice des prix'!$B16</f>
        <v>1.5570164675736176</v>
      </c>
      <c r="O16" s="17">
        <f>'indice des prix'!O16/'indice des prix'!$B16</f>
        <v>1.5398667220013065</v>
      </c>
      <c r="P16" s="17">
        <f>'indice des prix'!P16/'indice des prix'!$B16</f>
        <v>1.7619243415382217</v>
      </c>
      <c r="Q16" s="17">
        <f>'indice des prix'!Q16/'indice des prix'!$B16</f>
        <v>1.6897919421056296</v>
      </c>
      <c r="R16" s="17">
        <f>'indice des prix'!R16/'indice des prix'!$B16</f>
        <v>1.9466881516788723</v>
      </c>
      <c r="S16" s="17">
        <f>'indice des prix'!S16/'indice des prix'!$B16</f>
        <v>1.9205489282847139</v>
      </c>
      <c r="T16" s="17">
        <f>'indice des prix'!T16/'indice des prix'!$B16</f>
        <v>1.8422770760369844</v>
      </c>
      <c r="U16" s="17">
        <f>'indice des prix'!U16/'indice des prix'!$B16</f>
        <v>1.8848662317803513</v>
      </c>
      <c r="V16" s="17">
        <f>'indice des prix'!V16/'indice des prix'!$B16</f>
        <v>1.9583515229527182</v>
      </c>
      <c r="W16" s="17">
        <f>'indice des prix'!W16/'indice des prix'!$B16</f>
        <v>2.1065918863490092</v>
      </c>
      <c r="X16" s="17">
        <f>'indice des prix'!X16/'indice des prix'!$B16</f>
        <v>2.1722228491858755</v>
      </c>
      <c r="Y16" s="17">
        <f>'indice des prix'!Y16/'indice des prix'!$B16</f>
        <v>2.17675429363711</v>
      </c>
      <c r="Z16" s="17">
        <f>'indice des prix'!Z16/'indice des prix'!$B16</f>
        <v>2.3222977545385755</v>
      </c>
      <c r="AA16" s="17">
        <f>'indice des prix'!AA16/'indice des prix'!$B16</f>
        <v>2.530503028747987</v>
      </c>
      <c r="AB16" s="17">
        <f>'indice des prix'!AB16/'indice des prix'!$B16</f>
        <v>2.5607342276799834</v>
      </c>
      <c r="AC16" s="17">
        <f>'indice des prix'!AC16/'indice des prix'!$B16</f>
        <v>2.901459355671812</v>
      </c>
      <c r="AD16" s="10" t="s">
        <v>97</v>
      </c>
    </row>
    <row r="17" spans="1:30" x14ac:dyDescent="0.25">
      <c r="A17" s="7" t="s">
        <v>42</v>
      </c>
      <c r="B17" s="17">
        <f>'indice des prix'!B17/'indice des prix'!$B17</f>
        <v>1</v>
      </c>
      <c r="C17" s="17">
        <f>'indice des prix'!C17/'indice des prix'!$B17</f>
        <v>1.095290677610198</v>
      </c>
      <c r="D17" s="17">
        <f>'indice des prix'!D17/'indice des prix'!$B17</f>
        <v>1.1396162726636507</v>
      </c>
      <c r="E17" s="17">
        <f>'indice des prix'!E17/'indice des prix'!$B17</f>
        <v>1.2091832724999576</v>
      </c>
      <c r="F17" s="17">
        <f>'indice des prix'!F17/'indice des prix'!$B17</f>
        <v>1.1536145975917576</v>
      </c>
      <c r="G17" s="17">
        <f>'indice des prix'!G17/'indice des prix'!$B17</f>
        <v>1.1963074466541395</v>
      </c>
      <c r="H17" s="17">
        <f>'indice des prix'!H17/'indice des prix'!$B17</f>
        <v>1.3119737973711221</v>
      </c>
      <c r="I17" s="17">
        <f>'indice des prix'!I17/'indice des prix'!$B17</f>
        <v>1.3766118284560651</v>
      </c>
      <c r="J17" s="17">
        <f>'indice des prix'!J17/'indice des prix'!$B17</f>
        <v>1.3503379977712018</v>
      </c>
      <c r="K17" s="17">
        <f>'indice des prix'!K17/'indice des prix'!$B17</f>
        <v>1.4211796473064895</v>
      </c>
      <c r="L17" s="17">
        <f>'indice des prix'!L17/'indice des prix'!$B17</f>
        <v>1.4118425195216568</v>
      </c>
      <c r="M17" s="17">
        <f>'indice des prix'!M17/'indice des prix'!$B17</f>
        <v>1.3588758313360285</v>
      </c>
      <c r="N17" s="17">
        <f>'indice des prix'!N17/'indice des prix'!$B17</f>
        <v>1.4200213782487985</v>
      </c>
      <c r="O17" s="17">
        <f>'indice des prix'!O17/'indice des prix'!$B17</f>
        <v>1.4493412210046199</v>
      </c>
      <c r="P17" s="17">
        <f>'indice des prix'!P17/'indice des prix'!$B17</f>
        <v>1.4166873927252825</v>
      </c>
      <c r="Q17" s="17">
        <f>'indice des prix'!Q17/'indice des prix'!$B17</f>
        <v>1.3788472976923778</v>
      </c>
      <c r="R17" s="17">
        <f>'indice des prix'!R17/'indice des prix'!$B17</f>
        <v>1.3699384888062653</v>
      </c>
      <c r="S17" s="17">
        <f>'indice des prix'!S17/'indice des prix'!$B17</f>
        <v>1.3944932762528881</v>
      </c>
      <c r="T17" s="17">
        <f>'indice des prix'!T17/'indice des prix'!$B17</f>
        <v>1.3863125937010812</v>
      </c>
      <c r="U17" s="17">
        <f>'indice des prix'!U17/'indice des prix'!$B17</f>
        <v>1.4303017005796486</v>
      </c>
      <c r="V17" s="17">
        <f>'indice des prix'!V17/'indice des prix'!$B17</f>
        <v>1.4408340077380082</v>
      </c>
      <c r="W17" s="17">
        <f>'indice des prix'!W17/'indice des prix'!$B17</f>
        <v>1.4484496793045338</v>
      </c>
      <c r="X17" s="17">
        <f>'indice des prix'!X17/'indice des prix'!$B17</f>
        <v>1.4281476657185004</v>
      </c>
      <c r="Y17" s="17">
        <f>'indice des prix'!Y17/'indice des prix'!$B17</f>
        <v>1.4677127479400629</v>
      </c>
      <c r="Z17" s="17">
        <f>'indice des prix'!Z17/'indice des prix'!$B17</f>
        <v>1.4955461591184809</v>
      </c>
      <c r="AA17" s="17">
        <f>'indice des prix'!AA17/'indice des prix'!$B17</f>
        <v>1.5240484788604898</v>
      </c>
      <c r="AB17" s="17">
        <f>'indice des prix'!AB17/'indice des prix'!$B17</f>
        <v>1.5809414841932863</v>
      </c>
      <c r="AC17" s="17">
        <f>'indice des prix'!AC17/'indice des prix'!$B17</f>
        <v>1.6971623662699773</v>
      </c>
      <c r="AD17" s="9" t="s">
        <v>97</v>
      </c>
    </row>
    <row r="18" spans="1:30" x14ac:dyDescent="0.25">
      <c r="A18" s="7" t="s">
        <v>43</v>
      </c>
      <c r="B18" s="17">
        <f>'indice des prix'!B18/'indice des prix'!$B18</f>
        <v>1</v>
      </c>
      <c r="C18" s="17">
        <f>'indice des prix'!C18/'indice des prix'!$B18</f>
        <v>1.0445232967336762</v>
      </c>
      <c r="D18" s="17">
        <f>'indice des prix'!D18/'indice des prix'!$B18</f>
        <v>1.0247044349322505</v>
      </c>
      <c r="E18" s="17">
        <f>'indice des prix'!E18/'indice des prix'!$B18</f>
        <v>1.0309276171410078</v>
      </c>
      <c r="F18" s="17">
        <f>'indice des prix'!F18/'indice des prix'!$B18</f>
        <v>1.0540830556627769</v>
      </c>
      <c r="G18" s="17">
        <f>'indice des prix'!G18/'indice des prix'!$B18</f>
        <v>1.0760762286762258</v>
      </c>
      <c r="H18" s="17">
        <f>'indice des prix'!H18/'indice des prix'!$B18</f>
        <v>1.0865998630602642</v>
      </c>
      <c r="I18" s="17">
        <f>'indice des prix'!I18/'indice des prix'!$B18</f>
        <v>1.1399834149979504</v>
      </c>
      <c r="J18" s="17">
        <f>'indice des prix'!J18/'indice des prix'!$B18</f>
        <v>1.1366437587247717</v>
      </c>
      <c r="K18" s="17">
        <f>'indice des prix'!K18/'indice des prix'!$B18</f>
        <v>1.1267160324853738</v>
      </c>
      <c r="L18" s="17">
        <f>'indice des prix'!L18/'indice des prix'!$B18</f>
        <v>1.1381069797572425</v>
      </c>
      <c r="M18" s="17">
        <f>'indice des prix'!M18/'indice des prix'!$B18</f>
        <v>1.1475766909913461</v>
      </c>
      <c r="N18" s="17">
        <f>'indice des prix'!N18/'indice des prix'!$B18</f>
        <v>1.1622544795674987</v>
      </c>
      <c r="O18" s="17">
        <f>'indice des prix'!O18/'indice des prix'!$B18</f>
        <v>1.187572084672289</v>
      </c>
      <c r="P18" s="17">
        <f>'indice des prix'!P18/'indice des prix'!$B18</f>
        <v>1.2222937663342057</v>
      </c>
      <c r="Q18" s="17">
        <f>'indice des prix'!Q18/'indice des prix'!$B18</f>
        <v>1.2191861107508133</v>
      </c>
      <c r="R18" s="17">
        <f>'indice des prix'!R18/'indice des prix'!$B18</f>
        <v>1.1814268218426398</v>
      </c>
      <c r="S18" s="17">
        <f>'indice des prix'!S18/'indice des prix'!$B18</f>
        <v>1.207011748216158</v>
      </c>
      <c r="T18" s="17">
        <f>'indice des prix'!T18/'indice des prix'!$B18</f>
        <v>1.2295821963305837</v>
      </c>
      <c r="U18" s="17">
        <f>'indice des prix'!U18/'indice des prix'!$B18</f>
        <v>1.2546941056047416</v>
      </c>
      <c r="V18" s="17">
        <f>'indice des prix'!V18/'indice des prix'!$B18</f>
        <v>1.355066505404745</v>
      </c>
      <c r="W18" s="17">
        <f>'indice des prix'!W18/'indice des prix'!$B18</f>
        <v>1.3822923756269823</v>
      </c>
      <c r="X18" s="17">
        <f>'indice des prix'!X18/'indice des prix'!$B18</f>
        <v>1.323772587760822</v>
      </c>
      <c r="Y18" s="17">
        <f>'indice des prix'!Y18/'indice des prix'!$B18</f>
        <v>1.3260871661239015</v>
      </c>
      <c r="Z18" s="17">
        <f>'indice des prix'!Z18/'indice des prix'!$B18</f>
        <v>1.3223243095989046</v>
      </c>
      <c r="AA18" s="17">
        <f>'indice des prix'!AA18/'indice des prix'!$B18</f>
        <v>1.3518354558488619</v>
      </c>
      <c r="AB18" s="17">
        <f>'indice des prix'!AB18/'indice des prix'!$B18</f>
        <v>1.2679383403807436</v>
      </c>
      <c r="AC18" s="17">
        <f>'indice des prix'!AC18/'indice des prix'!$B18</f>
        <v>1.1157178907195133</v>
      </c>
      <c r="AD18" s="10" t="s">
        <v>97</v>
      </c>
    </row>
    <row r="19" spans="1:30" x14ac:dyDescent="0.25">
      <c r="A19" s="7" t="s">
        <v>44</v>
      </c>
      <c r="B19" s="17">
        <f>'indice des prix'!B19/'indice des prix'!$B19</f>
        <v>1</v>
      </c>
      <c r="C19" s="17">
        <f>'indice des prix'!C19/'indice des prix'!$B19</f>
        <v>0.99863517292979054</v>
      </c>
      <c r="D19" s="17">
        <f>'indice des prix'!D19/'indice des prix'!$B19</f>
        <v>0.96142168992590415</v>
      </c>
      <c r="E19" s="17">
        <f>'indice des prix'!E19/'indice des prix'!$B19</f>
        <v>0.98360605093553499</v>
      </c>
      <c r="F19" s="17">
        <f>'indice des prix'!F19/'indice des prix'!$B19</f>
        <v>0.98148348944352959</v>
      </c>
      <c r="G19" s="17">
        <f>'indice des prix'!G19/'indice des prix'!$B19</f>
        <v>0.96354210097844439</v>
      </c>
      <c r="H19" s="17">
        <f>'indice des prix'!H19/'indice des prix'!$B19</f>
        <v>0.96913982067971172</v>
      </c>
      <c r="I19" s="17">
        <f>'indice des prix'!I19/'indice des prix'!$B19</f>
        <v>0.9777838465663562</v>
      </c>
      <c r="J19" s="17">
        <f>'indice des prix'!J19/'indice des prix'!$B19</f>
        <v>0.97624074242317016</v>
      </c>
      <c r="K19" s="17">
        <f>'indice des prix'!K19/'indice des prix'!$B19</f>
        <v>0.97301271012804535</v>
      </c>
      <c r="L19" s="17">
        <f>'indice des prix'!L19/'indice des prix'!$B19</f>
        <v>0.96939823151833659</v>
      </c>
      <c r="M19" s="17">
        <f>'indice des prix'!M19/'indice des prix'!$B19</f>
        <v>0.95769047424155052</v>
      </c>
      <c r="N19" s="17">
        <f>'indice des prix'!N19/'indice des prix'!$B19</f>
        <v>0.97200979736191184</v>
      </c>
      <c r="O19" s="17">
        <f>'indice des prix'!O19/'indice des prix'!$B19</f>
        <v>0.97239489978993654</v>
      </c>
      <c r="P19" s="17">
        <f>'indice des prix'!P19/'indice des prix'!$B19</f>
        <v>1.0208520786145023</v>
      </c>
      <c r="Q19" s="17">
        <f>'indice des prix'!Q19/'indice des prix'!$B19</f>
        <v>1.0010037572576671</v>
      </c>
      <c r="R19" s="17">
        <f>'indice des prix'!R19/'indice des prix'!$B19</f>
        <v>0.99709542305082011</v>
      </c>
      <c r="S19" s="17">
        <f>'indice des prix'!S19/'indice des prix'!$B19</f>
        <v>1.0308771119429074</v>
      </c>
      <c r="T19" s="17">
        <f>'indice des prix'!T19/'indice des prix'!$B19</f>
        <v>1.0442282568867711</v>
      </c>
      <c r="U19" s="17">
        <f>'indice des prix'!U19/'indice des prix'!$B19</f>
        <v>1.0511266560886194</v>
      </c>
      <c r="V19" s="17">
        <f>'indice des prix'!V19/'indice des prix'!$B19</f>
        <v>1.0815219610858524</v>
      </c>
      <c r="W19" s="17">
        <f>'indice des prix'!W19/'indice des prix'!$B19</f>
        <v>1.094800346232802</v>
      </c>
      <c r="X19" s="17">
        <f>'indice des prix'!X19/'indice des prix'!$B19</f>
        <v>1.086728714557373</v>
      </c>
      <c r="Y19" s="17">
        <f>'indice des prix'!Y19/'indice des prix'!$B19</f>
        <v>1.0903022356392218</v>
      </c>
      <c r="Z19" s="17">
        <f>'indice des prix'!Z19/'indice des prix'!$B19</f>
        <v>1.1123886622627517</v>
      </c>
      <c r="AA19" s="17">
        <f>'indice des prix'!AA19/'indice des prix'!$B19</f>
        <v>1.13278824434317</v>
      </c>
      <c r="AB19" s="17">
        <f>'indice des prix'!AB19/'indice des prix'!$B19</f>
        <v>1.1102737699629024</v>
      </c>
      <c r="AC19" s="17">
        <f>'indice des prix'!AC19/'indice des prix'!$B19</f>
        <v>1.1635833131208526</v>
      </c>
      <c r="AD19" s="20">
        <v>783169</v>
      </c>
    </row>
    <row r="20" spans="1:30" x14ac:dyDescent="0.25">
      <c r="A20" s="7" t="s">
        <v>45</v>
      </c>
      <c r="B20" s="17">
        <f>'indice des prix'!B20/'indice des prix'!$B20</f>
        <v>1</v>
      </c>
      <c r="C20" s="17">
        <f>'indice des prix'!C20/'indice des prix'!$B20</f>
        <v>1.0536363335417263</v>
      </c>
      <c r="D20" s="17">
        <f>'indice des prix'!D20/'indice des prix'!$B20</f>
        <v>1.0361875446697544</v>
      </c>
      <c r="E20" s="17">
        <f>'indice des prix'!E20/'indice des prix'!$B20</f>
        <v>1.0077134275083874</v>
      </c>
      <c r="F20" s="17">
        <f>'indice des prix'!F20/'indice des prix'!$B20</f>
        <v>1.056322415754495</v>
      </c>
      <c r="G20" s="17">
        <f>'indice des prix'!G20/'indice des prix'!$B20</f>
        <v>1.046061056259453</v>
      </c>
      <c r="H20" s="17">
        <f>'indice des prix'!H20/'indice des prix'!$B20</f>
        <v>1.061653806199119</v>
      </c>
      <c r="I20" s="17">
        <f>'indice des prix'!I20/'indice des prix'!$B20</f>
        <v>1.0714455708982979</v>
      </c>
      <c r="J20" s="17">
        <f>'indice des prix'!J20/'indice des prix'!$B20</f>
        <v>1.0678115639633741</v>
      </c>
      <c r="K20" s="17">
        <f>'indice des prix'!K20/'indice des prix'!$B20</f>
        <v>1.1322902235767138</v>
      </c>
      <c r="L20" s="17">
        <f>'indice des prix'!L20/'indice des prix'!$B20</f>
        <v>1.1343842846911485</v>
      </c>
      <c r="M20" s="17">
        <f>'indice des prix'!M20/'indice des prix'!$B20</f>
        <v>1.2245069271579347</v>
      </c>
      <c r="N20" s="17">
        <f>'indice des prix'!N20/'indice des prix'!$B20</f>
        <v>1.2487555186558661</v>
      </c>
      <c r="O20" s="17">
        <f>'indice des prix'!O20/'indice des prix'!$B20</f>
        <v>1.3899704393234475</v>
      </c>
      <c r="P20" s="17">
        <f>'indice des prix'!P20/'indice des prix'!$B20</f>
        <v>1.2814729907094575</v>
      </c>
      <c r="Q20" s="17">
        <f>'indice des prix'!Q20/'indice des prix'!$B20</f>
        <v>1.43465175146354</v>
      </c>
      <c r="R20" s="17">
        <f>'indice des prix'!R20/'indice des prix'!$B20</f>
        <v>1.5123803303872361</v>
      </c>
      <c r="S20" s="17">
        <f>'indice des prix'!S20/'indice des prix'!$B20</f>
        <v>1.4982010977745541</v>
      </c>
      <c r="T20" s="17">
        <f>'indice des prix'!T20/'indice des prix'!$B20</f>
        <v>1.530004021168617</v>
      </c>
      <c r="U20" s="17">
        <f>'indice des prix'!U20/'indice des prix'!$B20</f>
        <v>1.4769989453997041</v>
      </c>
      <c r="V20" s="17">
        <f>'indice des prix'!V20/'indice des prix'!$B20</f>
        <v>1.5682605568982162</v>
      </c>
      <c r="W20" s="17">
        <f>'indice des prix'!W20/'indice des prix'!$B20</f>
        <v>1.5788810256225558</v>
      </c>
      <c r="X20" s="17">
        <f>'indice des prix'!X20/'indice des prix'!$B20</f>
        <v>1.5326245806384493</v>
      </c>
      <c r="Y20" s="17">
        <f>'indice des prix'!Y20/'indice des prix'!$B20</f>
        <v>1.4828423075665835</v>
      </c>
      <c r="Z20" s="17">
        <f>'indice des prix'!Z20/'indice des prix'!$B20</f>
        <v>1.4252693500873974</v>
      </c>
      <c r="AA20" s="17">
        <f>'indice des prix'!AA20/'indice des prix'!$B20</f>
        <v>1.3566600224158196</v>
      </c>
      <c r="AB20" s="17">
        <f>'indice des prix'!AB20/'indice des prix'!$B20</f>
        <v>1.3249543550459466</v>
      </c>
      <c r="AC20" s="17">
        <f>'indice des prix'!AC20/'indice des prix'!$B20</f>
        <v>1.5309285875277816</v>
      </c>
      <c r="AD20" s="10" t="s">
        <v>97</v>
      </c>
    </row>
    <row r="21" spans="1:30" x14ac:dyDescent="0.25">
      <c r="A21" s="7" t="s">
        <v>46</v>
      </c>
      <c r="B21" s="17">
        <f>'indice des prix'!B21/'indice des prix'!$B21</f>
        <v>1</v>
      </c>
      <c r="C21" s="17">
        <f>'indice des prix'!C21/'indice des prix'!$B21</f>
        <v>1.052675665224913</v>
      </c>
      <c r="D21" s="17">
        <f>'indice des prix'!D21/'indice des prix'!$B21</f>
        <v>1.0375606459954614</v>
      </c>
      <c r="E21" s="17">
        <f>'indice des prix'!E21/'indice des prix'!$B21</f>
        <v>1.0385240232244659</v>
      </c>
      <c r="F21" s="17">
        <f>'indice des prix'!F21/'indice des prix'!$B21</f>
        <v>1.0456881097752158</v>
      </c>
      <c r="G21" s="17">
        <f>'indice des prix'!G21/'indice des prix'!$B21</f>
        <v>1.078291767165477</v>
      </c>
      <c r="H21" s="17">
        <f>'indice des prix'!H21/'indice des prix'!$B21</f>
        <v>1.1003923653447536</v>
      </c>
      <c r="I21" s="17">
        <f>'indice des prix'!I21/'indice des prix'!$B21</f>
        <v>1.1311078498581524</v>
      </c>
      <c r="J21" s="17">
        <f>'indice des prix'!J21/'indice des prix'!$B21</f>
        <v>1.1509817772965065</v>
      </c>
      <c r="K21" s="17">
        <f>'indice des prix'!K21/'indice des prix'!$B21</f>
        <v>1.1834769842624375</v>
      </c>
      <c r="L21" s="17">
        <f>'indice des prix'!L21/'indice des prix'!$B21</f>
        <v>1.2189288820944559</v>
      </c>
      <c r="M21" s="17">
        <f>'indice des prix'!M21/'indice des prix'!$B21</f>
        <v>1.253778036425693</v>
      </c>
      <c r="N21" s="17">
        <f>'indice des prix'!N21/'indice des prix'!$B21</f>
        <v>1.2864379643736721</v>
      </c>
      <c r="O21" s="17">
        <f>'indice des prix'!O21/'indice des prix'!$B21</f>
        <v>1.3405455545089677</v>
      </c>
      <c r="P21" s="17">
        <f>'indice des prix'!P21/'indice des prix'!$B21</f>
        <v>1.3317886206449421</v>
      </c>
      <c r="Q21" s="17">
        <f>'indice des prix'!Q21/'indice des prix'!$B21</f>
        <v>1.3184591286247378</v>
      </c>
      <c r="R21" s="17">
        <f>'indice des prix'!R21/'indice des prix'!$B21</f>
        <v>1.340522437135681</v>
      </c>
      <c r="S21" s="17">
        <f>'indice des prix'!S21/'indice des prix'!$B21</f>
        <v>1.3352302604386319</v>
      </c>
      <c r="T21" s="17">
        <f>'indice des prix'!T21/'indice des prix'!$B21</f>
        <v>1.3430492940088572</v>
      </c>
      <c r="U21" s="17">
        <f>'indice des prix'!U21/'indice des prix'!$B21</f>
        <v>1.3450400272597149</v>
      </c>
      <c r="V21" s="17">
        <f>'indice des prix'!V21/'indice des prix'!$B21</f>
        <v>1.3412020647539886</v>
      </c>
      <c r="W21" s="17">
        <f>'indice des prix'!W21/'indice des prix'!$B21</f>
        <v>1.3517657653298107</v>
      </c>
      <c r="X21" s="17">
        <f>'indice des prix'!X21/'indice des prix'!$B21</f>
        <v>1.3417220148960529</v>
      </c>
      <c r="Y21" s="17">
        <f>'indice des prix'!Y21/'indice des prix'!$B21</f>
        <v>1.368174869095838</v>
      </c>
      <c r="Z21" s="17">
        <f>'indice des prix'!Z21/'indice des prix'!$B21</f>
        <v>1.3946985015948845</v>
      </c>
      <c r="AA21" s="17">
        <f>'indice des prix'!AA21/'indice des prix'!$B21</f>
        <v>1.4857798458562104</v>
      </c>
      <c r="AB21" s="17">
        <f>'indice des prix'!AB21/'indice des prix'!$B21</f>
        <v>1.4762427251983192</v>
      </c>
      <c r="AC21" s="17">
        <f>'indice des prix'!AC21/'indice des prix'!$B21</f>
        <v>1.5705595473745331</v>
      </c>
      <c r="AD21" s="20">
        <v>168075</v>
      </c>
    </row>
    <row r="22" spans="1:30" x14ac:dyDescent="0.25">
      <c r="A22" s="7" t="s">
        <v>47</v>
      </c>
      <c r="B22" s="17">
        <f>'indice des prix'!B22/'indice des prix'!$B22</f>
        <v>1</v>
      </c>
      <c r="C22" s="17">
        <f>'indice des prix'!C22/'indice des prix'!$B22</f>
        <v>0.99328621476208634</v>
      </c>
      <c r="D22" s="17">
        <f>'indice des prix'!D22/'indice des prix'!$B22</f>
        <v>0.97881923752757483</v>
      </c>
      <c r="E22" s="17">
        <f>'indice des prix'!E22/'indice des prix'!$B22</f>
        <v>0.97343407112307156</v>
      </c>
      <c r="F22" s="17">
        <f>'indice des prix'!F22/'indice des prix'!$B22</f>
        <v>0.96349237577931302</v>
      </c>
      <c r="G22" s="17">
        <f>'indice des prix'!G22/'indice des prix'!$B22</f>
        <v>0.96939222432394856</v>
      </c>
      <c r="H22" s="17">
        <f>'indice des prix'!H22/'indice des prix'!$B22</f>
        <v>0.9663919364557696</v>
      </c>
      <c r="I22" s="17">
        <f>'indice des prix'!I22/'indice des prix'!$B22</f>
        <v>0.96748736320727602</v>
      </c>
      <c r="J22" s="17">
        <f>'indice des prix'!J22/'indice des prix'!$B22</f>
        <v>0.93708027328633936</v>
      </c>
      <c r="K22" s="17">
        <f>'indice des prix'!K22/'indice des prix'!$B22</f>
        <v>0.92601647249442409</v>
      </c>
      <c r="L22" s="17">
        <f>'indice des prix'!L22/'indice des prix'!$B22</f>
        <v>0.9114974456957502</v>
      </c>
      <c r="M22" s="17">
        <f>'indice des prix'!M22/'indice des prix'!$B22</f>
        <v>0.88973749095221155</v>
      </c>
      <c r="N22" s="17">
        <f>'indice des prix'!N22/'indice des prix'!$B22</f>
        <v>0.90857672074155493</v>
      </c>
      <c r="O22" s="17">
        <f>'indice des prix'!O22/'indice des prix'!$B22</f>
        <v>0.92023158288865481</v>
      </c>
      <c r="P22" s="17">
        <f>'indice des prix'!P22/'indice des prix'!$B22</f>
        <v>0.90582222002309054</v>
      </c>
      <c r="Q22" s="17">
        <f>'indice des prix'!Q22/'indice des prix'!$B22</f>
        <v>0.88920587181612742</v>
      </c>
      <c r="R22" s="17">
        <f>'indice des prix'!R22/'indice des prix'!$B22</f>
        <v>0.88756420073806641</v>
      </c>
      <c r="S22" s="17">
        <f>'indice des prix'!S22/'indice des prix'!$B22</f>
        <v>0.89991505767291624</v>
      </c>
      <c r="T22" s="17">
        <f>'indice des prix'!T22/'indice des prix'!$B22</f>
        <v>0.91255496732814634</v>
      </c>
      <c r="U22" s="17">
        <f>'indice des prix'!U22/'indice des prix'!$B22</f>
        <v>0.90534523129789224</v>
      </c>
      <c r="V22" s="17">
        <f>'indice des prix'!V22/'indice des prix'!$B22</f>
        <v>0.93341144549416699</v>
      </c>
      <c r="W22" s="17">
        <f>'indice des prix'!W22/'indice des prix'!$B22</f>
        <v>0.92693135163161455</v>
      </c>
      <c r="X22" s="17">
        <f>'indice des prix'!X22/'indice des prix'!$B22</f>
        <v>0.91894087342216557</v>
      </c>
      <c r="Y22" s="17">
        <f>'indice des prix'!Y22/'indice des prix'!$B22</f>
        <v>0.91483298089422327</v>
      </c>
      <c r="Z22" s="17">
        <f>'indice des prix'!Z22/'indice des prix'!$B22</f>
        <v>0.92786560759345826</v>
      </c>
      <c r="AA22" s="17">
        <f>'indice des prix'!AA22/'indice des prix'!$B22</f>
        <v>0.92425712329393417</v>
      </c>
      <c r="AB22" s="17">
        <f>'indice des prix'!AB22/'indice des prix'!$B22</f>
        <v>0.91973768735435701</v>
      </c>
      <c r="AC22" s="17">
        <f>'indice des prix'!AC22/'indice des prix'!$B22</f>
        <v>1.0158971663485192</v>
      </c>
      <c r="AD22" s="10" t="s">
        <v>97</v>
      </c>
    </row>
    <row r="23" spans="1:30" x14ac:dyDescent="0.25">
      <c r="A23" s="7" t="s">
        <v>48</v>
      </c>
      <c r="B23" s="17">
        <f>'indice des prix'!B23/'indice des prix'!$B23</f>
        <v>1</v>
      </c>
      <c r="C23" s="17">
        <f>'indice des prix'!C23/'indice des prix'!$B23</f>
        <v>1.133891848151829</v>
      </c>
      <c r="D23" s="17">
        <f>'indice des prix'!D23/'indice des prix'!$B23</f>
        <v>1.1774430171319759</v>
      </c>
      <c r="E23" s="17">
        <f>'indice des prix'!E23/'indice des prix'!$B23</f>
        <v>1.1964952851327908</v>
      </c>
      <c r="F23" s="17">
        <f>'indice des prix'!F23/'indice des prix'!$B23</f>
        <v>1.2010439129233106</v>
      </c>
      <c r="G23" s="17">
        <f>'indice des prix'!G23/'indice des prix'!$B23</f>
        <v>1.2151671162899293</v>
      </c>
      <c r="H23" s="17">
        <f>'indice des prix'!H23/'indice des prix'!$B23</f>
        <v>1.249441713554335</v>
      </c>
      <c r="I23" s="17">
        <f>'indice des prix'!I23/'indice des prix'!$B23</f>
        <v>1.2689103152602748</v>
      </c>
      <c r="J23" s="17">
        <f>'indice des prix'!J23/'indice des prix'!$B23</f>
        <v>1.2840116884244606</v>
      </c>
      <c r="K23" s="17">
        <f>'indice des prix'!K23/'indice des prix'!$B23</f>
        <v>1.2960930243825355</v>
      </c>
      <c r="L23" s="17">
        <f>'indice des prix'!L23/'indice des prix'!$B23</f>
        <v>1.2951878459179651</v>
      </c>
      <c r="M23" s="17">
        <f>'indice des prix'!M23/'indice des prix'!$B23</f>
        <v>1.293706232001202</v>
      </c>
      <c r="N23" s="17">
        <f>'indice des prix'!N23/'indice des prix'!$B23</f>
        <v>1.3342057796791122</v>
      </c>
      <c r="O23" s="17">
        <f>'indice des prix'!O23/'indice des prix'!$B23</f>
        <v>1.356097985205178</v>
      </c>
      <c r="P23" s="17">
        <f>'indice des prix'!P23/'indice des prix'!$B23</f>
        <v>1.4201720181830848</v>
      </c>
      <c r="Q23" s="17">
        <f>'indice des prix'!Q23/'indice des prix'!$B23</f>
        <v>1.3757241183715996</v>
      </c>
      <c r="R23" s="17">
        <f>'indice des prix'!R23/'indice des prix'!$B23</f>
        <v>1.3839033565233108</v>
      </c>
      <c r="S23" s="17">
        <f>'indice des prix'!S23/'indice des prix'!$B23</f>
        <v>1.3837900080264884</v>
      </c>
      <c r="T23" s="17">
        <f>'indice des prix'!T23/'indice des prix'!$B23</f>
        <v>1.3955852393217134</v>
      </c>
      <c r="U23" s="17">
        <f>'indice des prix'!U23/'indice des prix'!$B23</f>
        <v>1.4148817066379697</v>
      </c>
      <c r="V23" s="17">
        <f>'indice des prix'!V23/'indice des prix'!$B23</f>
        <v>1.4456138511764411</v>
      </c>
      <c r="W23" s="17">
        <f>'indice des prix'!W23/'indice des prix'!$B23</f>
        <v>1.4776869726289228</v>
      </c>
      <c r="X23" s="17">
        <f>'indice des prix'!X23/'indice des prix'!$B23</f>
        <v>1.4745646772054102</v>
      </c>
      <c r="Y23" s="17">
        <f>'indice des prix'!Y23/'indice des prix'!$B23</f>
        <v>1.4881337166365778</v>
      </c>
      <c r="Z23" s="17">
        <f>'indice des prix'!Z23/'indice des prix'!$B23</f>
        <v>1.50339177260676</v>
      </c>
      <c r="AA23" s="17">
        <f>'indice des prix'!AA23/'indice des prix'!$B23</f>
        <v>1.5735424992882614</v>
      </c>
      <c r="AB23" s="17">
        <f>'indice des prix'!AB23/'indice des prix'!$B23</f>
        <v>1.5954312534229689</v>
      </c>
      <c r="AC23" s="17">
        <f>'indice des prix'!AC23/'indice des prix'!$B23</f>
        <v>1.6356910162025087</v>
      </c>
      <c r="AD23" s="9" t="s">
        <v>97</v>
      </c>
    </row>
    <row r="24" spans="1:30" x14ac:dyDescent="0.25">
      <c r="A24" s="7" t="s">
        <v>49</v>
      </c>
      <c r="B24" s="17">
        <f>'indice des prix'!B24/'indice des prix'!$B24</f>
        <v>1</v>
      </c>
      <c r="C24" s="17">
        <f>'indice des prix'!C24/'indice des prix'!$B24</f>
        <v>0.98471846705150556</v>
      </c>
      <c r="D24" s="17">
        <f>'indice des prix'!D24/'indice des prix'!$B24</f>
        <v>1.0713612683162861</v>
      </c>
      <c r="E24" s="17">
        <f>'indice des prix'!E24/'indice des prix'!$B24</f>
        <v>1.0285469699799785</v>
      </c>
      <c r="F24" s="17">
        <f>'indice des prix'!F24/'indice des prix'!$B24</f>
        <v>0.99496258893331635</v>
      </c>
      <c r="G24" s="17">
        <f>'indice des prix'!G24/'indice des prix'!$B24</f>
        <v>1.0462730123033641</v>
      </c>
      <c r="H24" s="17">
        <f>'indice des prix'!H24/'indice des prix'!$B24</f>
        <v>1.1758572583795137</v>
      </c>
      <c r="I24" s="17">
        <f>'indice des prix'!I24/'indice des prix'!$B24</f>
        <v>1.268845844828552</v>
      </c>
      <c r="J24" s="17">
        <f>'indice des prix'!J24/'indice des prix'!$B24</f>
        <v>1.2318981484746143</v>
      </c>
      <c r="K24" s="17">
        <f>'indice des prix'!K24/'indice des prix'!$B24</f>
        <v>1.3179784391949476</v>
      </c>
      <c r="L24" s="17">
        <f>'indice des prix'!L24/'indice des prix'!$B24</f>
        <v>1.3636301103805972</v>
      </c>
      <c r="M24" s="17">
        <f>'indice des prix'!M24/'indice des prix'!$B24</f>
        <v>1.3379222409139866</v>
      </c>
      <c r="N24" s="17">
        <f>'indice des prix'!N24/'indice des prix'!$B24</f>
        <v>1.3557774396275373</v>
      </c>
      <c r="O24" s="17">
        <f>'indice des prix'!O24/'indice des prix'!$B24</f>
        <v>1.423300498997081</v>
      </c>
      <c r="P24" s="17">
        <f>'indice des prix'!P24/'indice des prix'!$B24</f>
        <v>1.4166519390627239</v>
      </c>
      <c r="Q24" s="17">
        <f>'indice des prix'!Q24/'indice des prix'!$B24</f>
        <v>1.4437417654808959</v>
      </c>
      <c r="R24" s="17">
        <f>'indice des prix'!R24/'indice des prix'!$B24</f>
        <v>1.498157301323934</v>
      </c>
      <c r="S24" s="17">
        <f>'indice des prix'!S24/'indice des prix'!$B24</f>
        <v>1.4917945259798053</v>
      </c>
      <c r="T24" s="17">
        <f>'indice des prix'!T24/'indice des prix'!$B24</f>
        <v>1.5752118063841849</v>
      </c>
      <c r="U24" s="17">
        <f>'indice des prix'!U24/'indice des prix'!$B24</f>
        <v>1.5878791723153587</v>
      </c>
      <c r="V24" s="17">
        <f>'indice des prix'!V24/'indice des prix'!$B24</f>
        <v>1.6128106686033818</v>
      </c>
      <c r="W24" s="17">
        <f>'indice des prix'!W24/'indice des prix'!$B24</f>
        <v>1.6074502265223829</v>
      </c>
      <c r="X24" s="17">
        <f>'indice des prix'!X24/'indice des prix'!$B24</f>
        <v>1.6593867797514708</v>
      </c>
      <c r="Y24" s="17">
        <f>'indice des prix'!Y24/'indice des prix'!$B24</f>
        <v>1.673299703865295</v>
      </c>
      <c r="Z24" s="17">
        <f>'indice des prix'!Z24/'indice des prix'!$B24</f>
        <v>1.668892843087427</v>
      </c>
      <c r="AA24" s="17">
        <f>'indice des prix'!AA24/'indice des prix'!$B24</f>
        <v>1.6934711828276732</v>
      </c>
      <c r="AB24" s="17">
        <f>'indice des prix'!AB24/'indice des prix'!$B24</f>
        <v>1.6925569754687013</v>
      </c>
      <c r="AC24" s="17">
        <f>'indice des prix'!AC24/'indice des prix'!$B24</f>
        <v>1.8125778063463693</v>
      </c>
      <c r="AD24" s="10" t="s">
        <v>97</v>
      </c>
    </row>
    <row r="25" spans="1:30" x14ac:dyDescent="0.25">
      <c r="A25" s="7" t="s">
        <v>50</v>
      </c>
      <c r="B25" s="17">
        <f>'indice des prix'!B25/'indice des prix'!$B25</f>
        <v>1</v>
      </c>
      <c r="C25" s="17">
        <f>'indice des prix'!C25/'indice des prix'!$B25</f>
        <v>0.96513121715769501</v>
      </c>
      <c r="D25" s="17">
        <f>'indice des prix'!D25/'indice des prix'!$B25</f>
        <v>0.94541132584489174</v>
      </c>
      <c r="E25" s="17">
        <f>'indice des prix'!E25/'indice des prix'!$B25</f>
        <v>0.95658787656460031</v>
      </c>
      <c r="F25" s="17">
        <f>'indice des prix'!F25/'indice des prix'!$B25</f>
        <v>0.94636961817272913</v>
      </c>
      <c r="G25" s="17">
        <f>'indice des prix'!G25/'indice des prix'!$B25</f>
        <v>0.94650992562400027</v>
      </c>
      <c r="H25" s="17">
        <f>'indice des prix'!H25/'indice des prix'!$B25</f>
        <v>0.96711098426423336</v>
      </c>
      <c r="I25" s="17">
        <f>'indice des prix'!I25/'indice des prix'!$B25</f>
        <v>0.96661835172528976</v>
      </c>
      <c r="J25" s="17">
        <f>'indice des prix'!J25/'indice des prix'!$B25</f>
        <v>0.96983256165509424</v>
      </c>
      <c r="K25" s="17">
        <f>'indice des prix'!K25/'indice des prix'!$B25</f>
        <v>0.97105882228210894</v>
      </c>
      <c r="L25" s="17">
        <f>'indice des prix'!L25/'indice des prix'!$B25</f>
        <v>0.98198534748866828</v>
      </c>
      <c r="M25" s="17">
        <f>'indice des prix'!M25/'indice des prix'!$B25</f>
        <v>0.98665437377380583</v>
      </c>
      <c r="N25" s="17">
        <f>'indice des prix'!N25/'indice des prix'!$B25</f>
        <v>0.99625063154937388</v>
      </c>
      <c r="O25" s="17">
        <f>'indice des prix'!O25/'indice des prix'!$B25</f>
        <v>1.0000271246780377</v>
      </c>
      <c r="P25" s="17">
        <f>'indice des prix'!P25/'indice des prix'!$B25</f>
        <v>0.98421994912665567</v>
      </c>
      <c r="Q25" s="17">
        <f>'indice des prix'!Q25/'indice des prix'!$B25</f>
        <v>0.96198164709161194</v>
      </c>
      <c r="R25" s="17">
        <f>'indice des prix'!R25/'indice des prix'!$B25</f>
        <v>0.96628640012308886</v>
      </c>
      <c r="S25" s="17">
        <f>'indice des prix'!S25/'indice des prix'!$B25</f>
        <v>0.97318696543335659</v>
      </c>
      <c r="T25" s="17">
        <f>'indice des prix'!T25/'indice des prix'!$B25</f>
        <v>0.95226267892672822</v>
      </c>
      <c r="U25" s="17">
        <f>'indice des prix'!U25/'indice des prix'!$B25</f>
        <v>0.95242698846462781</v>
      </c>
      <c r="V25" s="17">
        <f>'indice des prix'!V25/'indice des prix'!$B25</f>
        <v>1.0130178601073654</v>
      </c>
      <c r="W25" s="17">
        <f>'indice des prix'!W25/'indice des prix'!$B25</f>
        <v>1.0226639856427762</v>
      </c>
      <c r="X25" s="17">
        <f>'indice des prix'!X25/'indice des prix'!$B25</f>
        <v>1.0232288876576439</v>
      </c>
      <c r="Y25" s="17">
        <f>'indice des prix'!Y25/'indice des prix'!$B25</f>
        <v>1.032372254585787</v>
      </c>
      <c r="Z25" s="17">
        <f>'indice des prix'!Z25/'indice des prix'!$B25</f>
        <v>1.0525216757676998</v>
      </c>
      <c r="AA25" s="17">
        <f>'indice des prix'!AA25/'indice des prix'!$B25</f>
        <v>1.0600696850948321</v>
      </c>
      <c r="AB25" s="17">
        <f>'indice des prix'!AB25/'indice des prix'!$B25</f>
        <v>1.0756087889028556</v>
      </c>
      <c r="AC25" s="17">
        <f>'indice des prix'!AC25/'indice des prix'!$B25</f>
        <v>1.1740399744808907</v>
      </c>
      <c r="AD25" s="20">
        <v>120265</v>
      </c>
    </row>
    <row r="26" spans="1:30" x14ac:dyDescent="0.25">
      <c r="A26" s="7" t="s">
        <v>51</v>
      </c>
      <c r="B26" s="17">
        <f>'indice des prix'!B26/'indice des prix'!$B26</f>
        <v>1</v>
      </c>
      <c r="C26" s="17">
        <f>'indice des prix'!C26/'indice des prix'!$B26</f>
        <v>0.98962234105454372</v>
      </c>
      <c r="D26" s="17">
        <f>'indice des prix'!D26/'indice des prix'!$B26</f>
        <v>0.97696919051971765</v>
      </c>
      <c r="E26" s="17">
        <f>'indice des prix'!E26/'indice des prix'!$B26</f>
        <v>0.98201924642912664</v>
      </c>
      <c r="F26" s="17">
        <f>'indice des prix'!F26/'indice des prix'!$B26</f>
        <v>0.99218436460634418</v>
      </c>
      <c r="G26" s="17">
        <f>'indice des prix'!G26/'indice des prix'!$B26</f>
        <v>0.99422523832705889</v>
      </c>
      <c r="H26" s="17">
        <f>'indice des prix'!H26/'indice des prix'!$B26</f>
        <v>1.006068610743124</v>
      </c>
      <c r="I26" s="17">
        <f>'indice des prix'!I26/'indice des prix'!$B26</f>
        <v>1.0134316523346365</v>
      </c>
      <c r="J26" s="17">
        <f>'indice des prix'!J26/'indice des prix'!$B26</f>
        <v>1.013598507218189</v>
      </c>
      <c r="K26" s="17">
        <f>'indice des prix'!K26/'indice des prix'!$B26</f>
        <v>1.0214165397141968</v>
      </c>
      <c r="L26" s="17">
        <f>'indice des prix'!L26/'indice des prix'!$B26</f>
        <v>1.0292624741341669</v>
      </c>
      <c r="M26" s="17">
        <f>'indice des prix'!M26/'indice des prix'!$B26</f>
        <v>1.0292711754196218</v>
      </c>
      <c r="N26" s="17">
        <f>'indice des prix'!N26/'indice des prix'!$B26</f>
        <v>1.0312857503781623</v>
      </c>
      <c r="O26" s="17">
        <f>'indice des prix'!O26/'indice des prix'!$B26</f>
        <v>1.0125415807657332</v>
      </c>
      <c r="P26" s="17">
        <f>'indice des prix'!P26/'indice des prix'!$B26</f>
        <v>1.0937374141608949</v>
      </c>
      <c r="Q26" s="17">
        <f>'indice des prix'!Q26/'indice des prix'!$B26</f>
        <v>1.04658327703675</v>
      </c>
      <c r="R26" s="17">
        <f>'indice des prix'!R26/'indice des prix'!$B26</f>
        <v>1.0302274107875393</v>
      </c>
      <c r="S26" s="17">
        <f>'indice des prix'!S26/'indice des prix'!$B26</f>
        <v>1.0443076951288377</v>
      </c>
      <c r="T26" s="17">
        <f>'indice des prix'!T26/'indice des prix'!$B26</f>
        <v>1.0454464840512887</v>
      </c>
      <c r="U26" s="17">
        <f>'indice des prix'!U26/'indice des prix'!$B26</f>
        <v>1.055825023375967</v>
      </c>
      <c r="V26" s="17">
        <f>'indice des prix'!V26/'indice des prix'!$B26</f>
        <v>1.0903342611797251</v>
      </c>
      <c r="W26" s="17">
        <f>'indice des prix'!W26/'indice des prix'!$B26</f>
        <v>1.10853730917933</v>
      </c>
      <c r="X26" s="17">
        <f>'indice des prix'!X26/'indice des prix'!$B26</f>
        <v>1.0958807809212741</v>
      </c>
      <c r="Y26" s="17">
        <f>'indice des prix'!Y26/'indice des prix'!$B26</f>
        <v>1.0933761499238883</v>
      </c>
      <c r="Z26" s="17">
        <f>'indice des prix'!Z26/'indice des prix'!$B26</f>
        <v>1.1019712376698676</v>
      </c>
      <c r="AA26" s="17">
        <f>'indice des prix'!AA26/'indice des prix'!$B26</f>
        <v>1.1109495064433603</v>
      </c>
      <c r="AB26" s="17">
        <f>'indice des prix'!AB26/'indice des prix'!$B26</f>
        <v>1.0977189549719588</v>
      </c>
      <c r="AC26" s="17">
        <f>'indice des prix'!AC26/'indice des prix'!$B26</f>
        <v>1.0935769463291902</v>
      </c>
      <c r="AD26" s="10" t="s">
        <v>97</v>
      </c>
    </row>
    <row r="27" spans="1:30" x14ac:dyDescent="0.25">
      <c r="A27" s="7" t="s">
        <v>52</v>
      </c>
      <c r="B27" s="17">
        <f>'indice des prix'!B27/'indice des prix'!$B27</f>
        <v>1</v>
      </c>
      <c r="C27" s="17">
        <f>'indice des prix'!C27/'indice des prix'!$B27</f>
        <v>1.1084395779331941</v>
      </c>
      <c r="D27" s="17">
        <f>'indice des prix'!D27/'indice des prix'!$B27</f>
        <v>1.196291440264079</v>
      </c>
      <c r="E27" s="17">
        <f>'indice des prix'!E27/'indice des prix'!$B27</f>
        <v>1.2925720690196378</v>
      </c>
      <c r="F27" s="17">
        <f>'indice des prix'!F27/'indice des prix'!$B27</f>
        <v>1.2558287155455758</v>
      </c>
      <c r="G27" s="17">
        <f>'indice des prix'!G27/'indice des prix'!$B27</f>
        <v>1.4024239590053185</v>
      </c>
      <c r="H27" s="17">
        <f>'indice des prix'!H27/'indice des prix'!$B27</f>
        <v>1.4657367290529548</v>
      </c>
      <c r="I27" s="17">
        <f>'indice des prix'!I27/'indice des prix'!$B27</f>
        <v>1.3921689370130035</v>
      </c>
      <c r="J27" s="17">
        <f>'indice des prix'!J27/'indice des prix'!$B27</f>
        <v>1.2325574991890089</v>
      </c>
      <c r="K27" s="17">
        <f>'indice des prix'!K27/'indice des prix'!$B27</f>
        <v>1.2368280191744225</v>
      </c>
      <c r="L27" s="17">
        <f>'indice des prix'!L27/'indice des prix'!$B27</f>
        <v>1.3738987049421003</v>
      </c>
      <c r="M27" s="17">
        <f>'indice des prix'!M27/'indice des prix'!$B27</f>
        <v>1.3389855757585682</v>
      </c>
      <c r="N27" s="17">
        <f>'indice des prix'!N27/'indice des prix'!$B27</f>
        <v>1.3435877922791184</v>
      </c>
      <c r="O27" s="17">
        <f>'indice des prix'!O27/'indice des prix'!$B27</f>
        <v>1.4262144664313581</v>
      </c>
      <c r="P27" s="17">
        <f>'indice des prix'!P27/'indice des prix'!$B27</f>
        <v>1.2309062593031885</v>
      </c>
      <c r="Q27" s="17">
        <f>'indice des prix'!Q27/'indice des prix'!$B27</f>
        <v>1.2248267881955146</v>
      </c>
      <c r="R27" s="17">
        <f>'indice des prix'!R27/'indice des prix'!$B27</f>
        <v>1.2184596963104637</v>
      </c>
      <c r="S27" s="17">
        <f>'indice des prix'!S27/'indice des prix'!$B27</f>
        <v>1.2418824130073667</v>
      </c>
      <c r="T27" s="17">
        <f>'indice des prix'!T27/'indice des prix'!$B27</f>
        <v>1.2196249951834384</v>
      </c>
      <c r="U27" s="17">
        <f>'indice des prix'!U27/'indice des prix'!$B27</f>
        <v>1.2424437681984435</v>
      </c>
      <c r="V27" s="17">
        <f>'indice des prix'!V27/'indice des prix'!$B27</f>
        <v>1.2816442112471549</v>
      </c>
      <c r="W27" s="17">
        <f>'indice des prix'!W27/'indice des prix'!$B27</f>
        <v>1.2445430690301356</v>
      </c>
      <c r="X27" s="17">
        <f>'indice des prix'!X27/'indice des prix'!$B27</f>
        <v>1.2386754124301789</v>
      </c>
      <c r="Y27" s="17">
        <f>'indice des prix'!Y27/'indice des prix'!$B27</f>
        <v>1.2295965083896581</v>
      </c>
      <c r="Z27" s="17">
        <f>'indice des prix'!Z27/'indice des prix'!$B27</f>
        <v>1.2480382335457552</v>
      </c>
      <c r="AA27" s="17">
        <f>'indice des prix'!AA27/'indice des prix'!$B27</f>
        <v>1.269788055372483</v>
      </c>
      <c r="AB27" s="17">
        <f>'indice des prix'!AB27/'indice des prix'!$B27</f>
        <v>1.4981709585149341</v>
      </c>
      <c r="AC27" s="17">
        <f>'indice des prix'!AC27/'indice des prix'!$B27</f>
        <v>1.5159665826331366</v>
      </c>
      <c r="AD27" s="9" t="s">
        <v>97</v>
      </c>
    </row>
    <row r="28" spans="1:30" x14ac:dyDescent="0.25">
      <c r="A28" s="7" t="s">
        <v>53</v>
      </c>
      <c r="B28" s="17">
        <f>'indice des prix'!B28/'indice des prix'!$B28</f>
        <v>1</v>
      </c>
      <c r="C28" s="17">
        <f>'indice des prix'!C28/'indice des prix'!$B28</f>
        <v>0.99229333757094484</v>
      </c>
      <c r="D28" s="17">
        <f>'indice des prix'!D28/'indice des prix'!$B28</f>
        <v>0.99449297543602366</v>
      </c>
      <c r="E28" s="17">
        <f>'indice des prix'!E28/'indice des prix'!$B28</f>
        <v>1.0059368766695962</v>
      </c>
      <c r="F28" s="17">
        <f>'indice des prix'!F28/'indice des prix'!$B28</f>
        <v>1.0495530424355737</v>
      </c>
      <c r="G28" s="17">
        <f>'indice des prix'!G28/'indice des prix'!$B28</f>
        <v>1.0616941969730362</v>
      </c>
      <c r="H28" s="17">
        <f>'indice des prix'!H28/'indice des prix'!$B28</f>
        <v>1.0784687489250941</v>
      </c>
      <c r="I28" s="17">
        <f>'indice des prix'!I28/'indice des prix'!$B28</f>
        <v>1.1010644113704413</v>
      </c>
      <c r="J28" s="17">
        <f>'indice des prix'!J28/'indice des prix'!$B28</f>
        <v>1.0829735761816102</v>
      </c>
      <c r="K28" s="17">
        <f>'indice des prix'!K28/'indice des prix'!$B28</f>
        <v>1.086512099193474</v>
      </c>
      <c r="L28" s="17">
        <f>'indice des prix'!L28/'indice des prix'!$B28</f>
        <v>1.1024800278837912</v>
      </c>
      <c r="M28" s="17">
        <f>'indice des prix'!M28/'indice des prix'!$B28</f>
        <v>1.1231054263134312</v>
      </c>
      <c r="N28" s="17">
        <f>'indice des prix'!N28/'indice des prix'!$B28</f>
        <v>1.150313313628561</v>
      </c>
      <c r="O28" s="17">
        <f>'indice des prix'!O28/'indice des prix'!$B28</f>
        <v>1.1696351537767229</v>
      </c>
      <c r="P28" s="17">
        <f>'indice des prix'!P28/'indice des prix'!$B28</f>
        <v>1.2006849208541315</v>
      </c>
      <c r="Q28" s="17">
        <f>'indice des prix'!Q28/'indice des prix'!$B28</f>
        <v>1.1965657011291411</v>
      </c>
      <c r="R28" s="17">
        <f>'indice des prix'!R28/'indice des prix'!$B28</f>
        <v>1.1403712443506016</v>
      </c>
      <c r="S28" s="17">
        <f>'indice des prix'!S28/'indice des prix'!$B28</f>
        <v>1.1342061864109512</v>
      </c>
      <c r="T28" s="17">
        <f>'indice des prix'!T28/'indice des prix'!$B28</f>
        <v>1.1552036316925856</v>
      </c>
      <c r="U28" s="17">
        <f>'indice des prix'!U28/'indice des prix'!$B28</f>
        <v>1.165945037790725</v>
      </c>
      <c r="V28" s="17">
        <f>'indice des prix'!V28/'indice des prix'!$B28</f>
        <v>1.2121405140361141</v>
      </c>
      <c r="W28" s="17">
        <f>'indice des prix'!W28/'indice des prix'!$B28</f>
        <v>1.2337499967223535</v>
      </c>
      <c r="X28" s="17">
        <f>'indice des prix'!X28/'indice des prix'!$B28</f>
        <v>1.2417006212500825</v>
      </c>
      <c r="Y28" s="17">
        <f>'indice des prix'!Y28/'indice des prix'!$B28</f>
        <v>1.2473771691777524</v>
      </c>
      <c r="Z28" s="17">
        <f>'indice des prix'!Z28/'indice des prix'!$B28</f>
        <v>1.2570974539869511</v>
      </c>
      <c r="AA28" s="17">
        <f>'indice des prix'!AA28/'indice des prix'!$B28</f>
        <v>1.280646915369718</v>
      </c>
      <c r="AB28" s="17">
        <f>'indice des prix'!AB28/'indice des prix'!$B28</f>
        <v>1.3351515024369094</v>
      </c>
      <c r="AC28" s="17">
        <f>'indice des prix'!AC28/'indice des prix'!$B28</f>
        <v>1.4629166382431207</v>
      </c>
      <c r="AD28" s="10" t="s">
        <v>97</v>
      </c>
    </row>
    <row r="29" spans="1:30" x14ac:dyDescent="0.25">
      <c r="A29" s="7" t="s">
        <v>54</v>
      </c>
      <c r="B29" s="17">
        <f>'indice des prix'!B29/'indice des prix'!$B29</f>
        <v>1</v>
      </c>
      <c r="C29" s="17">
        <f>'indice des prix'!C29/'indice des prix'!$B29</f>
        <v>1.013308347252809</v>
      </c>
      <c r="D29" s="17">
        <f>'indice des prix'!D29/'indice des prix'!$B29</f>
        <v>1.106615152041301</v>
      </c>
      <c r="E29" s="17">
        <f>'indice des prix'!E29/'indice des prix'!$B29</f>
        <v>1.2478790462914873</v>
      </c>
      <c r="F29" s="17">
        <f>'indice des prix'!F29/'indice des prix'!$B29</f>
        <v>1.0493155051863912</v>
      </c>
      <c r="G29" s="17">
        <f>'indice des prix'!G29/'indice des prix'!$B29</f>
        <v>1.1914872082378505</v>
      </c>
      <c r="H29" s="17">
        <f>'indice des prix'!H29/'indice des prix'!$B29</f>
        <v>1.3251043091705197</v>
      </c>
      <c r="I29" s="17">
        <f>'indice des prix'!I29/'indice des prix'!$B29</f>
        <v>1.3354810337224616</v>
      </c>
      <c r="J29" s="17">
        <f>'indice des prix'!J29/'indice des prix'!$B29</f>
        <v>1.2801320529319646</v>
      </c>
      <c r="K29" s="17">
        <f>'indice des prix'!K29/'indice des prix'!$B29</f>
        <v>1.3994329374426371</v>
      </c>
      <c r="L29" s="17">
        <f>'indice des prix'!L29/'indice des prix'!$B29</f>
        <v>1.7730281381935122</v>
      </c>
      <c r="M29" s="17">
        <f>'indice des prix'!M29/'indice des prix'!$B29</f>
        <v>1.9951831145381873</v>
      </c>
      <c r="N29" s="17">
        <f>'indice des prix'!N29/'indice des prix'!$B29</f>
        <v>2.6224602894812739</v>
      </c>
      <c r="O29" s="17">
        <f>'indice des prix'!O29/'indice des prix'!$B29</f>
        <v>2.7066412108571654</v>
      </c>
      <c r="P29" s="17">
        <f>'indice des prix'!P29/'indice des prix'!$B29</f>
        <v>2.3522029641110693</v>
      </c>
      <c r="Q29" s="17">
        <f>'indice des prix'!Q29/'indice des prix'!$B29</f>
        <v>2.6531811388213233</v>
      </c>
      <c r="R29" s="17">
        <f>'indice des prix'!R29/'indice des prix'!$B29</f>
        <v>2.8701230855834434</v>
      </c>
      <c r="S29" s="17">
        <f>'indice des prix'!S29/'indice des prix'!$B29</f>
        <v>2.7318111163004595</v>
      </c>
      <c r="T29" s="17">
        <f>'indice des prix'!T29/'indice des prix'!$B29</f>
        <v>2.6765331492775939</v>
      </c>
      <c r="U29" s="17">
        <f>'indice des prix'!U29/'indice des prix'!$B29</f>
        <v>2.7204883098313331</v>
      </c>
      <c r="V29" s="17">
        <f>'indice des prix'!V29/'indice des prix'!$B29</f>
        <v>2.5920591435315714</v>
      </c>
      <c r="W29" s="17">
        <f>'indice des prix'!W29/'indice des prix'!$B29</f>
        <v>2.6638340726699479</v>
      </c>
      <c r="X29" s="17">
        <f>'indice des prix'!X29/'indice des prix'!$B29</f>
        <v>2.6934249436752791</v>
      </c>
      <c r="Y29" s="17">
        <f>'indice des prix'!Y29/'indice des prix'!$B29</f>
        <v>2.6743591207501396</v>
      </c>
      <c r="Z29" s="17">
        <f>'indice des prix'!Z29/'indice des prix'!$B29</f>
        <v>2.6793987014634753</v>
      </c>
      <c r="AA29" s="17">
        <f>'indice des prix'!AA29/'indice des prix'!$B29</f>
        <v>2.6477597151553738</v>
      </c>
      <c r="AB29" s="17">
        <f>'indice des prix'!AB29/'indice des prix'!$B29</f>
        <v>2.7184351290085624</v>
      </c>
      <c r="AC29" s="17">
        <f>'indice des prix'!AC29/'indice des prix'!$B29</f>
        <v>3.1481415509286808</v>
      </c>
      <c r="AD29" s="9" t="s">
        <v>97</v>
      </c>
    </row>
    <row r="30" spans="1:30" x14ac:dyDescent="0.25">
      <c r="A30" s="7" t="s">
        <v>55</v>
      </c>
      <c r="B30" s="17">
        <f>'indice des prix'!B30/'indice des prix'!$B30</f>
        <v>1</v>
      </c>
      <c r="C30" s="17">
        <f>'indice des prix'!C30/'indice des prix'!$B30</f>
        <v>0.99098792143885817</v>
      </c>
      <c r="D30" s="17">
        <f>'indice des prix'!D30/'indice des prix'!$B30</f>
        <v>1.0184761173101837</v>
      </c>
      <c r="E30" s="17">
        <f>'indice des prix'!E30/'indice des prix'!$B30</f>
        <v>1.0798626652035563</v>
      </c>
      <c r="F30" s="17">
        <f>'indice des prix'!F30/'indice des prix'!$B30</f>
        <v>1.1105425434474514</v>
      </c>
      <c r="G30" s="17">
        <f>'indice des prix'!G30/'indice des prix'!$B30</f>
        <v>1.0294939348454009</v>
      </c>
      <c r="H30" s="17">
        <f>'indice des prix'!H30/'indice des prix'!$B30</f>
        <v>1.0535866380783714</v>
      </c>
      <c r="I30" s="17">
        <f>'indice des prix'!I30/'indice des prix'!$B30</f>
        <v>1.0548547420610959</v>
      </c>
      <c r="J30" s="17">
        <f>'indice des prix'!J30/'indice des prix'!$B30</f>
        <v>1.056071469773024</v>
      </c>
      <c r="K30" s="17">
        <f>'indice des prix'!K30/'indice des prix'!$B30</f>
        <v>1.0410792383125822</v>
      </c>
      <c r="L30" s="17">
        <f>'indice des prix'!L30/'indice des prix'!$B30</f>
        <v>1.0155035196130791</v>
      </c>
      <c r="M30" s="17">
        <f>'indice des prix'!M30/'indice des prix'!$B30</f>
        <v>1.018821839074763</v>
      </c>
      <c r="N30" s="17">
        <f>'indice des prix'!N30/'indice des prix'!$B30</f>
        <v>1.038781978666516</v>
      </c>
      <c r="O30" s="17">
        <f>'indice des prix'!O30/'indice des prix'!$B30</f>
        <v>1.0469660987180767</v>
      </c>
      <c r="P30" s="17">
        <f>'indice des prix'!P30/'indice des prix'!$B30</f>
        <v>1.0574839412916883</v>
      </c>
      <c r="Q30" s="17">
        <f>'indice des prix'!Q30/'indice des prix'!$B30</f>
        <v>1.018126116926219</v>
      </c>
      <c r="R30" s="17">
        <f>'indice des prix'!R30/'indice des prix'!$B30</f>
        <v>1.0472681944374205</v>
      </c>
      <c r="S30" s="17">
        <f>'indice des prix'!S30/'indice des prix'!$B30</f>
        <v>1.0848083452653063</v>
      </c>
      <c r="T30" s="17">
        <f>'indice des prix'!T30/'indice des prix'!$B30</f>
        <v>1.1241410196624781</v>
      </c>
      <c r="U30" s="17">
        <f>'indice des prix'!U30/'indice des prix'!$B30</f>
        <v>1.1371348698030641</v>
      </c>
      <c r="V30" s="17">
        <f>'indice des prix'!V30/'indice des prix'!$B30</f>
        <v>1.160171071240335</v>
      </c>
      <c r="W30" s="17">
        <f>'indice des prix'!W30/'indice des prix'!$B30</f>
        <v>1.1570994948685487</v>
      </c>
      <c r="X30" s="17">
        <f>'indice des prix'!X30/'indice des prix'!$B30</f>
        <v>1.1650774481690387</v>
      </c>
      <c r="Y30" s="17">
        <f>'indice des prix'!Y30/'indice des prix'!$B30</f>
        <v>1.1878796781043297</v>
      </c>
      <c r="Z30" s="17">
        <f>'indice des prix'!Z30/'indice des prix'!$B30</f>
        <v>1.1793033945603402</v>
      </c>
      <c r="AA30" s="17">
        <f>'indice des prix'!AA30/'indice des prix'!$B30</f>
        <v>1.1725837605533052</v>
      </c>
      <c r="AB30" s="17">
        <f>'indice des prix'!AB30/'indice des prix'!$B30</f>
        <v>1.1447270757275891</v>
      </c>
      <c r="AC30" s="17">
        <f>'indice des prix'!AC30/'indice des prix'!$B30</f>
        <v>1.2848988540498854</v>
      </c>
      <c r="AD30" s="17">
        <v>12521.4</v>
      </c>
    </row>
    <row r="31" spans="1:30" x14ac:dyDescent="0.25">
      <c r="A31" s="7" t="s">
        <v>56</v>
      </c>
      <c r="B31" s="17">
        <f>'indice des prix'!B31/'indice des prix'!$B31</f>
        <v>1</v>
      </c>
      <c r="C31" s="17">
        <f>'indice des prix'!C31/'indice des prix'!$B31</f>
        <v>1.0306886282860686</v>
      </c>
      <c r="D31" s="17">
        <f>'indice des prix'!D31/'indice des prix'!$B31</f>
        <v>1.0424484357849688</v>
      </c>
      <c r="E31" s="17">
        <f>'indice des prix'!E31/'indice des prix'!$B31</f>
        <v>1.005508897353933</v>
      </c>
      <c r="F31" s="17">
        <f>'indice des prix'!F31/'indice des prix'!$B31</f>
        <v>0.93527511036218081</v>
      </c>
      <c r="G31" s="17">
        <f>'indice des prix'!G31/'indice des prix'!$B31</f>
        <v>1.0773106519032436</v>
      </c>
      <c r="H31" s="17">
        <f>'indice des prix'!H31/'indice des prix'!$B31</f>
        <v>1.0530583114633261</v>
      </c>
      <c r="I31" s="17">
        <f>'indice des prix'!I31/'indice des prix'!$B31</f>
        <v>1.0226418464573814</v>
      </c>
      <c r="J31" s="17">
        <f>'indice des prix'!J31/'indice des prix'!$B31</f>
        <v>1.0144860963155999</v>
      </c>
      <c r="K31" s="17">
        <f>'indice des prix'!K31/'indice des prix'!$B31</f>
        <v>1.0044679753465131</v>
      </c>
      <c r="L31" s="17">
        <f>'indice des prix'!L31/'indice des prix'!$B31</f>
        <v>1.0163699575196936</v>
      </c>
      <c r="M31" s="17">
        <f>'indice des prix'!M31/'indice des prix'!$B31</f>
        <v>1.049377480981238</v>
      </c>
      <c r="N31" s="17">
        <f>'indice des prix'!N31/'indice des prix'!$B31</f>
        <v>1.1584276523052166</v>
      </c>
      <c r="O31" s="17">
        <f>'indice des prix'!O31/'indice des prix'!$B31</f>
        <v>1.2302148438998695</v>
      </c>
      <c r="P31" s="17">
        <f>'indice des prix'!P31/'indice des prix'!$B31</f>
        <v>1.1191946723945834</v>
      </c>
      <c r="Q31" s="17">
        <f>'indice des prix'!Q31/'indice des prix'!$B31</f>
        <v>1.1045251971203291</v>
      </c>
      <c r="R31" s="17">
        <f>'indice des prix'!R31/'indice des prix'!$B31</f>
        <v>1.1162948470977752</v>
      </c>
      <c r="S31" s="17">
        <f>'indice des prix'!S31/'indice des prix'!$B31</f>
        <v>1.1380614971046357</v>
      </c>
      <c r="T31" s="17">
        <f>'indice des prix'!T31/'indice des prix'!$B31</f>
        <v>1.1205696942931525</v>
      </c>
      <c r="U31" s="17">
        <f>'indice des prix'!U31/'indice des prix'!$B31</f>
        <v>1.0546365374134763</v>
      </c>
      <c r="V31" s="17">
        <f>'indice des prix'!V31/'indice des prix'!$B31</f>
        <v>0.99673240873313895</v>
      </c>
      <c r="W31" s="17">
        <f>'indice des prix'!W31/'indice des prix'!$B31</f>
        <v>0.96950315596151648</v>
      </c>
      <c r="X31" s="17">
        <f>'indice des prix'!X31/'indice des prix'!$B31</f>
        <v>0.96384271893770568</v>
      </c>
      <c r="Y31" s="17">
        <f>'indice des prix'!Y31/'indice des prix'!$B31</f>
        <v>0.95989078404881645</v>
      </c>
      <c r="Z31" s="17">
        <f>'indice des prix'!Z31/'indice des prix'!$B31</f>
        <v>0.9807400219968323</v>
      </c>
      <c r="AA31" s="17">
        <f>'indice des prix'!AA31/'indice des prix'!$B31</f>
        <v>1.0379357389240293</v>
      </c>
      <c r="AB31" s="17">
        <f>'indice des prix'!AB31/'indice des prix'!$B31</f>
        <v>1.1225095411080233</v>
      </c>
      <c r="AC31" s="17">
        <f>'indice des prix'!AC31/'indice des prix'!$B31</f>
        <v>1.2148311146001385</v>
      </c>
      <c r="AD31" s="9" t="s">
        <v>97</v>
      </c>
    </row>
    <row r="32" spans="1:30" x14ac:dyDescent="0.25">
      <c r="A32" s="7" t="s">
        <v>57</v>
      </c>
      <c r="B32" s="17">
        <f>'indice des prix'!B32/'indice des prix'!$B32</f>
        <v>1</v>
      </c>
      <c r="C32" s="17">
        <f>'indice des prix'!C32/'indice des prix'!$B32</f>
        <v>0.94248834154047756</v>
      </c>
      <c r="D32" s="17">
        <f>'indice des prix'!D32/'indice des prix'!$B32</f>
        <v>0.93335925777050766</v>
      </c>
      <c r="E32" s="17">
        <f>'indice des prix'!E32/'indice des prix'!$B32</f>
        <v>0.95466406327696729</v>
      </c>
      <c r="F32" s="17">
        <f>'indice des prix'!F32/'indice des prix'!$B32</f>
        <v>0.92148852495215594</v>
      </c>
      <c r="G32" s="17">
        <f>'indice des prix'!G32/'indice des prix'!$B32</f>
        <v>0.91772656175975909</v>
      </c>
      <c r="H32" s="17">
        <f>'indice des prix'!H32/'indice des prix'!$B32</f>
        <v>0.91751712237560312</v>
      </c>
      <c r="I32" s="17">
        <f>'indice des prix'!I32/'indice des prix'!$B32</f>
        <v>0.88334306447609345</v>
      </c>
      <c r="J32" s="17">
        <f>'indice des prix'!J32/'indice des prix'!$B32</f>
        <v>0.84221211557240439</v>
      </c>
      <c r="K32" s="17">
        <f>'indice des prix'!K32/'indice des prix'!$B32</f>
        <v>0.82451964935490796</v>
      </c>
      <c r="L32" s="17">
        <f>'indice des prix'!L32/'indice des prix'!$B32</f>
        <v>0.81135057438309066</v>
      </c>
      <c r="M32" s="17">
        <f>'indice des prix'!M32/'indice des prix'!$B32</f>
        <v>0.78588695153388777</v>
      </c>
      <c r="N32" s="17">
        <f>'indice des prix'!N32/'indice des prix'!$B32</f>
        <v>0.7837014806064051</v>
      </c>
      <c r="O32" s="17">
        <f>'indice des prix'!O32/'indice des prix'!$B32</f>
        <v>0.78501448547477737</v>
      </c>
      <c r="P32" s="17">
        <f>'indice des prix'!P32/'indice des prix'!$B32</f>
        <v>0.76689599434235478</v>
      </c>
      <c r="Q32" s="17">
        <f>'indice des prix'!Q32/'indice des prix'!$B32</f>
        <v>0.75117329745884143</v>
      </c>
      <c r="R32" s="17">
        <f>'indice des prix'!R32/'indice des prix'!$B32</f>
        <v>0.75713708065094842</v>
      </c>
      <c r="S32" s="17">
        <f>'indice des prix'!S32/'indice des prix'!$B32</f>
        <v>0.77319544419594166</v>
      </c>
      <c r="T32" s="17">
        <f>'indice des prix'!T32/'indice des prix'!$B32</f>
        <v>0.78180608269382856</v>
      </c>
      <c r="U32" s="17">
        <f>'indice des prix'!U32/'indice des prix'!$B32</f>
        <v>0.79602224530868015</v>
      </c>
      <c r="V32" s="17">
        <f>'indice des prix'!V32/'indice des prix'!$B32</f>
        <v>0.8231720089818505</v>
      </c>
      <c r="W32" s="17">
        <f>'indice des prix'!W32/'indice des prix'!$B32</f>
        <v>0.80092558222940247</v>
      </c>
      <c r="X32" s="17">
        <f>'indice des prix'!X32/'indice des prix'!$B32</f>
        <v>0.80945144870937979</v>
      </c>
      <c r="Y32" s="17">
        <f>'indice des prix'!Y32/'indice des prix'!$B32</f>
        <v>0.83777611681274389</v>
      </c>
      <c r="Z32" s="17">
        <f>'indice des prix'!Z32/'indice des prix'!$B32</f>
        <v>0.82400589334268459</v>
      </c>
      <c r="AA32" s="17">
        <f>'indice des prix'!AA32/'indice des prix'!$B32</f>
        <v>0.82974381999943347</v>
      </c>
      <c r="AB32" s="17">
        <f>'indice des prix'!AB32/'indice des prix'!$B32</f>
        <v>0.89509098613255667</v>
      </c>
      <c r="AC32" s="17">
        <f>'indice des prix'!AC32/'indice des prix'!$B32</f>
        <v>1.0461996759583601</v>
      </c>
      <c r="AD32" s="10" t="s">
        <v>97</v>
      </c>
    </row>
    <row r="33" spans="1:30" x14ac:dyDescent="0.25">
      <c r="A33" s="7" t="s">
        <v>58</v>
      </c>
      <c r="B33" s="17">
        <f>'indice des prix'!B33/'indice des prix'!$B33</f>
        <v>1</v>
      </c>
      <c r="C33" s="17">
        <f>'indice des prix'!C33/'indice des prix'!$B33</f>
        <v>1.0563829574967898</v>
      </c>
      <c r="D33" s="17">
        <f>'indice des prix'!D33/'indice des prix'!$B33</f>
        <v>1.0200402920890639</v>
      </c>
      <c r="E33" s="17">
        <f>'indice des prix'!E33/'indice des prix'!$B33</f>
        <v>0.97058781679851447</v>
      </c>
      <c r="F33" s="17">
        <f>'indice des prix'!F33/'indice des prix'!$B33</f>
        <v>0.94930994111799083</v>
      </c>
      <c r="G33" s="17">
        <f>'indice des prix'!G33/'indice des prix'!$B33</f>
        <v>0.98528039756687635</v>
      </c>
      <c r="H33" s="17">
        <f>'indice des prix'!H33/'indice des prix'!$B33</f>
        <v>0.89890424730684437</v>
      </c>
      <c r="I33" s="17">
        <f>'indice des prix'!I33/'indice des prix'!$B33</f>
        <v>0.87529414053693866</v>
      </c>
      <c r="J33" s="17">
        <f>'indice des prix'!J33/'indice des prix'!$B33</f>
        <v>0.85601180774599328</v>
      </c>
      <c r="K33" s="17">
        <f>'indice des prix'!K33/'indice des prix'!$B33</f>
        <v>0.81552589345893867</v>
      </c>
      <c r="L33" s="17">
        <f>'indice des prix'!L33/'indice des prix'!$B33</f>
        <v>0.79606862267298562</v>
      </c>
      <c r="M33" s="17">
        <f>'indice des prix'!M33/'indice des prix'!$B33</f>
        <v>0.79148543664989945</v>
      </c>
      <c r="N33" s="17">
        <f>'indice des prix'!N33/'indice des prix'!$B33</f>
        <v>0.81050885656324578</v>
      </c>
      <c r="O33" s="17">
        <f>'indice des prix'!O33/'indice des prix'!$B33</f>
        <v>0.76839073936578151</v>
      </c>
      <c r="P33" s="17">
        <f>'indice des prix'!P33/'indice des prix'!$B33</f>
        <v>0.77234627152140367</v>
      </c>
      <c r="Q33" s="17">
        <f>'indice des prix'!Q33/'indice des prix'!$B33</f>
        <v>0.80992140845558824</v>
      </c>
      <c r="R33" s="17">
        <f>'indice des prix'!R33/'indice des prix'!$B33</f>
        <v>0.83616647187844706</v>
      </c>
      <c r="S33" s="17">
        <f>'indice des prix'!S33/'indice des prix'!$B33</f>
        <v>0.89462696435585753</v>
      </c>
      <c r="T33" s="17">
        <f>'indice des prix'!T33/'indice des prix'!$B33</f>
        <v>0.91004682239575163</v>
      </c>
      <c r="U33" s="17">
        <f>'indice des prix'!U33/'indice des prix'!$B33</f>
        <v>0.89758085977683666</v>
      </c>
      <c r="V33" s="17">
        <f>'indice des prix'!V33/'indice des prix'!$B33</f>
        <v>0.91917702508057098</v>
      </c>
      <c r="W33" s="17">
        <f>'indice des prix'!W33/'indice des prix'!$B33</f>
        <v>0.90813419002641993</v>
      </c>
      <c r="X33" s="17">
        <f>'indice des prix'!X33/'indice des prix'!$B33</f>
        <v>0.89105128668144185</v>
      </c>
      <c r="Y33" s="17">
        <f>'indice des prix'!Y33/'indice des prix'!$B33</f>
        <v>0.85255067992585609</v>
      </c>
      <c r="Z33" s="17">
        <f>'indice des prix'!Z33/'indice des prix'!$B33</f>
        <v>0.86455851991155408</v>
      </c>
      <c r="AA33" s="17">
        <f>'indice des prix'!AA33/'indice des prix'!$B33</f>
        <v>0.8908133716381772</v>
      </c>
      <c r="AB33" s="17">
        <f>'indice des prix'!AB33/'indice des prix'!$B33</f>
        <v>0.90549807869449817</v>
      </c>
      <c r="AC33" s="17">
        <f>'indice des prix'!AC33/'indice des prix'!$B33</f>
        <v>0.93576844387183644</v>
      </c>
      <c r="AD33" s="9" t="s">
        <v>97</v>
      </c>
    </row>
    <row r="34" spans="1:30" x14ac:dyDescent="0.25">
      <c r="A34" s="7" t="s">
        <v>60</v>
      </c>
      <c r="B34" s="17">
        <f>'indice des prix'!B34/'indice des prix'!$B34</f>
        <v>1</v>
      </c>
      <c r="C34" s="17">
        <f>'indice des prix'!C34/'indice des prix'!$B34</f>
        <v>1.0632504023538116</v>
      </c>
      <c r="D34" s="17">
        <f>'indice des prix'!D34/'indice des prix'!$B34</f>
        <v>1.2725006269710541</v>
      </c>
      <c r="E34" s="17">
        <f>'indice des prix'!E34/'indice des prix'!$B34</f>
        <v>1.3070356643247036</v>
      </c>
      <c r="F34" s="17">
        <f>'indice des prix'!F34/'indice des prix'!$B34</f>
        <v>1.3382950344908426</v>
      </c>
      <c r="G34" s="17">
        <f>'indice des prix'!G34/'indice des prix'!$B34</f>
        <v>1.4474799209173708</v>
      </c>
      <c r="H34" s="17">
        <f>'indice des prix'!H34/'indice des prix'!$B34</f>
        <v>1.3924435755685105</v>
      </c>
      <c r="I34" s="17">
        <f>'indice des prix'!I34/'indice des prix'!$B34</f>
        <v>1.4366975460510343</v>
      </c>
      <c r="J34" s="17">
        <f>'indice des prix'!J34/'indice des prix'!$B34</f>
        <v>1.3251372661336656</v>
      </c>
      <c r="K34" s="17">
        <f>'indice des prix'!K34/'indice des prix'!$B34</f>
        <v>1.3158574175225999</v>
      </c>
      <c r="L34" s="17">
        <f>'indice des prix'!L34/'indice des prix'!$B34</f>
        <v>1.3192545448946129</v>
      </c>
      <c r="M34" s="17">
        <f>'indice des prix'!M34/'indice des prix'!$B34</f>
        <v>1.319632315466331</v>
      </c>
      <c r="N34" s="17">
        <f>'indice des prix'!N34/'indice des prix'!$B34</f>
        <v>1.2980841569813442</v>
      </c>
      <c r="O34" s="17">
        <f>'indice des prix'!O34/'indice des prix'!$B34</f>
        <v>1.1635175649694416</v>
      </c>
      <c r="P34" s="17">
        <f>'indice des prix'!P34/'indice des prix'!$B34</f>
        <v>1.0655106996519403</v>
      </c>
      <c r="Q34" s="17">
        <f>'indice des prix'!Q34/'indice des prix'!$B34</f>
        <v>1.1392067327754061</v>
      </c>
      <c r="R34" s="17">
        <f>'indice des prix'!R34/'indice des prix'!$B34</f>
        <v>1.1228887300678942</v>
      </c>
      <c r="S34" s="17">
        <f>'indice des prix'!S34/'indice des prix'!$B34</f>
        <v>1.2453025164836002</v>
      </c>
      <c r="T34" s="17">
        <f>'indice des prix'!T34/'indice des prix'!$B34</f>
        <v>1.2783140892119209</v>
      </c>
      <c r="U34" s="17">
        <f>'indice des prix'!U34/'indice des prix'!$B34</f>
        <v>1.3484091727751508</v>
      </c>
      <c r="V34" s="17">
        <f>'indice des prix'!V34/'indice des prix'!$B34</f>
        <v>1.5443854128104604</v>
      </c>
      <c r="W34" s="17">
        <f>'indice des prix'!W34/'indice des prix'!$B34</f>
        <v>1.3829126939914795</v>
      </c>
      <c r="X34" s="17">
        <f>'indice des prix'!X34/'indice des prix'!$B34</f>
        <v>1.3083219849740928</v>
      </c>
      <c r="Y34" s="17">
        <f>'indice des prix'!Y34/'indice des prix'!$B34</f>
        <v>1.306646414651097</v>
      </c>
      <c r="Z34" s="17">
        <f>'indice des prix'!Z34/'indice des prix'!$B34</f>
        <v>1.3408719639852404</v>
      </c>
      <c r="AA34" s="17" t="e">
        <f>'indice des prix'!AA34/'indice des prix'!$B34</f>
        <v>#VALUE!</v>
      </c>
      <c r="AB34" s="17" t="e">
        <f>'indice des prix'!AB34/'indice des prix'!$B34</f>
        <v>#VALUE!</v>
      </c>
      <c r="AC34" s="17" t="e">
        <f>'indice des prix'!AC34/'indice des prix'!$B34</f>
        <v>#VALUE!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A34" sqref="A34:XFD34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2" t="s">
        <v>92</v>
      </c>
      <c r="B2" s="1" t="s">
        <v>0</v>
      </c>
    </row>
    <row r="3" spans="1:30" x14ac:dyDescent="0.25">
      <c r="A3" s="2" t="s">
        <v>93</v>
      </c>
      <c r="B3" s="2" t="s">
        <v>6</v>
      </c>
    </row>
    <row r="5" spans="1:30" x14ac:dyDescent="0.25">
      <c r="A5" s="1" t="s">
        <v>12</v>
      </c>
      <c r="C5" s="2" t="s">
        <v>17</v>
      </c>
    </row>
    <row r="6" spans="1:30" x14ac:dyDescent="0.25">
      <c r="A6" s="1" t="s">
        <v>13</v>
      </c>
      <c r="C6" s="2" t="s">
        <v>28</v>
      </c>
    </row>
    <row r="7" spans="1:30" x14ac:dyDescent="0.25">
      <c r="A7" s="1" t="s">
        <v>14</v>
      </c>
      <c r="C7" s="2" t="s">
        <v>19</v>
      </c>
    </row>
    <row r="8" spans="1:30" x14ac:dyDescent="0.25">
      <c r="A8" s="1" t="s">
        <v>15</v>
      </c>
      <c r="C8" s="2" t="s">
        <v>22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v>699676.6</v>
      </c>
      <c r="C12" s="17">
        <v>719572.6</v>
      </c>
      <c r="D12" s="17">
        <v>727466.6</v>
      </c>
      <c r="E12" s="17">
        <v>748449.1</v>
      </c>
      <c r="F12" s="17">
        <v>771129.3</v>
      </c>
      <c r="G12" s="17">
        <v>805926.7</v>
      </c>
      <c r="H12" s="17">
        <v>829829.2</v>
      </c>
      <c r="I12" s="17">
        <v>836317.6</v>
      </c>
      <c r="J12" s="17">
        <v>840571.4</v>
      </c>
      <c r="K12" s="17">
        <v>852829.6</v>
      </c>
      <c r="L12" s="17">
        <v>868416.9</v>
      </c>
      <c r="M12" s="17">
        <v>896861.9</v>
      </c>
      <c r="N12" s="17">
        <v>938661.6</v>
      </c>
      <c r="O12" s="17">
        <v>978674.7</v>
      </c>
      <c r="P12" s="17">
        <v>900850.7</v>
      </c>
      <c r="Q12" s="17">
        <v>916571.2</v>
      </c>
      <c r="R12" s="17">
        <v>946828.2</v>
      </c>
      <c r="S12" s="17">
        <v>958071.9</v>
      </c>
      <c r="T12" s="17">
        <v>969559.2</v>
      </c>
      <c r="U12" s="17">
        <v>989546.6</v>
      </c>
      <c r="V12" s="17">
        <v>1013669.8</v>
      </c>
      <c r="W12" s="21">
        <v>1041499</v>
      </c>
      <c r="X12" s="17">
        <v>1080741.5</v>
      </c>
      <c r="Y12" s="17">
        <v>1122540.8</v>
      </c>
      <c r="Z12" s="17">
        <v>1157294.2</v>
      </c>
      <c r="AA12" s="17">
        <v>1107199.8</v>
      </c>
      <c r="AB12" s="17">
        <v>1164116.8999999999</v>
      </c>
      <c r="AC12" s="17">
        <v>1227216.3999999999</v>
      </c>
      <c r="AD12" s="10" t="s">
        <v>97</v>
      </c>
    </row>
    <row r="13" spans="1:30" x14ac:dyDescent="0.25">
      <c r="A13" s="7" t="s">
        <v>38</v>
      </c>
      <c r="B13" s="16">
        <v>796369.6</v>
      </c>
      <c r="C13" s="16">
        <v>822739.4</v>
      </c>
      <c r="D13" s="16">
        <v>858853.3</v>
      </c>
      <c r="E13" s="16">
        <v>884865.3</v>
      </c>
      <c r="F13" s="16">
        <v>915901.5</v>
      </c>
      <c r="G13" s="16">
        <v>967072.4</v>
      </c>
      <c r="H13" s="16">
        <v>987544.7</v>
      </c>
      <c r="I13" s="16">
        <v>990408.1</v>
      </c>
      <c r="J13" s="16">
        <v>980598.3</v>
      </c>
      <c r="K13" s="16">
        <v>994107.7</v>
      </c>
      <c r="L13" s="16">
        <v>1009398.9</v>
      </c>
      <c r="M13" s="20">
        <v>1041135</v>
      </c>
      <c r="N13" s="16">
        <v>1084639.7</v>
      </c>
      <c r="O13" s="20">
        <v>1107459</v>
      </c>
      <c r="P13" s="16">
        <v>1009045.2</v>
      </c>
      <c r="Q13" s="16">
        <v>1032568.4</v>
      </c>
      <c r="R13" s="16">
        <v>1064233.8999999999</v>
      </c>
      <c r="S13" s="16">
        <v>1085242.8</v>
      </c>
      <c r="T13" s="16">
        <v>1099127.3</v>
      </c>
      <c r="U13" s="16">
        <v>1127104.3</v>
      </c>
      <c r="V13" s="16">
        <v>1166415.6000000001</v>
      </c>
      <c r="W13" s="16">
        <v>1179103.3999999999</v>
      </c>
      <c r="X13" s="16">
        <v>1213716.2</v>
      </c>
      <c r="Y13" s="16">
        <v>1259386.7</v>
      </c>
      <c r="Z13" s="16">
        <v>1301544.6000000001</v>
      </c>
      <c r="AA13" s="9" t="s">
        <v>97</v>
      </c>
      <c r="AB13" s="9" t="s">
        <v>97</v>
      </c>
      <c r="AC13" s="9" t="s">
        <v>97</v>
      </c>
      <c r="AD13" s="9" t="s">
        <v>97</v>
      </c>
    </row>
    <row r="14" spans="1:30" x14ac:dyDescent="0.25">
      <c r="A14" s="7" t="s">
        <v>39</v>
      </c>
      <c r="B14" s="17">
        <v>644211.1</v>
      </c>
      <c r="C14" s="17">
        <v>657325.6</v>
      </c>
      <c r="D14" s="17">
        <v>661958.1</v>
      </c>
      <c r="E14" s="17">
        <v>678621.7</v>
      </c>
      <c r="F14" s="21">
        <v>701893</v>
      </c>
      <c r="G14" s="17">
        <v>730149.2</v>
      </c>
      <c r="H14" s="17">
        <v>749244.3</v>
      </c>
      <c r="I14" s="17">
        <v>754477.6</v>
      </c>
      <c r="J14" s="17">
        <v>760621.6</v>
      </c>
      <c r="K14" s="17">
        <v>769272.8</v>
      </c>
      <c r="L14" s="21">
        <v>777034</v>
      </c>
      <c r="M14" s="17">
        <v>799207.2</v>
      </c>
      <c r="N14" s="17">
        <v>828908.2</v>
      </c>
      <c r="O14" s="17">
        <v>856607.6</v>
      </c>
      <c r="P14" s="17">
        <v>803533.9</v>
      </c>
      <c r="Q14" s="17">
        <v>811213.2</v>
      </c>
      <c r="R14" s="17">
        <v>834666.5</v>
      </c>
      <c r="S14" s="21">
        <v>843389</v>
      </c>
      <c r="T14" s="17">
        <v>854510.6</v>
      </c>
      <c r="U14" s="17">
        <v>872037.2</v>
      </c>
      <c r="V14" s="17">
        <v>891177.1</v>
      </c>
      <c r="W14" s="17">
        <v>912116.7</v>
      </c>
      <c r="X14" s="17">
        <v>940039.4</v>
      </c>
      <c r="Y14" s="17">
        <v>974574.5</v>
      </c>
      <c r="Z14" s="17">
        <v>1001449.6</v>
      </c>
      <c r="AA14" s="17">
        <v>955977.6</v>
      </c>
      <c r="AB14" s="17">
        <v>1001048.7</v>
      </c>
      <c r="AC14" s="17">
        <v>1049713.3</v>
      </c>
      <c r="AD14" s="10" t="s">
        <v>97</v>
      </c>
    </row>
    <row r="15" spans="1:30" x14ac:dyDescent="0.25">
      <c r="A15" s="7" t="s">
        <v>40</v>
      </c>
      <c r="B15" s="16">
        <v>25692.3</v>
      </c>
      <c r="C15" s="20">
        <v>25423</v>
      </c>
      <c r="D15" s="16">
        <v>25196.1</v>
      </c>
      <c r="E15" s="16">
        <v>25609.8</v>
      </c>
      <c r="F15" s="16">
        <v>26413.5</v>
      </c>
      <c r="G15" s="16">
        <v>27071.3</v>
      </c>
      <c r="H15" s="16">
        <v>28238.1</v>
      </c>
      <c r="I15" s="16">
        <v>28406.1</v>
      </c>
      <c r="J15" s="16">
        <v>28180.400000000001</v>
      </c>
      <c r="K15" s="20">
        <v>28568</v>
      </c>
      <c r="L15" s="16">
        <v>28644.9</v>
      </c>
      <c r="M15" s="16">
        <v>29419.1</v>
      </c>
      <c r="N15" s="16">
        <v>30623.3</v>
      </c>
      <c r="O15" s="16">
        <v>31278.799999999999</v>
      </c>
      <c r="P15" s="16">
        <v>29184.7</v>
      </c>
      <c r="Q15" s="16">
        <v>29186.5</v>
      </c>
      <c r="R15" s="16">
        <v>30352.400000000001</v>
      </c>
      <c r="S15" s="16">
        <v>31035.3</v>
      </c>
      <c r="T15" s="16">
        <v>31301.1</v>
      </c>
      <c r="U15" s="16">
        <v>31296.6</v>
      </c>
      <c r="V15" s="16">
        <v>30632.6</v>
      </c>
      <c r="W15" s="16">
        <v>30717.9</v>
      </c>
      <c r="X15" s="16">
        <v>31876.1</v>
      </c>
      <c r="Y15" s="16">
        <v>32396.799999999999</v>
      </c>
      <c r="Z15" s="16">
        <v>33462.6</v>
      </c>
      <c r="AA15" s="16">
        <v>32095.8</v>
      </c>
      <c r="AB15" s="16">
        <v>33866.1</v>
      </c>
      <c r="AC15" s="16">
        <v>36366.800000000003</v>
      </c>
      <c r="AD15" s="9" t="s">
        <v>97</v>
      </c>
    </row>
    <row r="16" spans="1:30" x14ac:dyDescent="0.25">
      <c r="A16" s="7" t="s">
        <v>41</v>
      </c>
      <c r="B16" s="17">
        <v>959.7</v>
      </c>
      <c r="C16" s="17">
        <v>758.8</v>
      </c>
      <c r="D16" s="21">
        <v>855</v>
      </c>
      <c r="E16" s="17">
        <v>1306.5999999999999</v>
      </c>
      <c r="F16" s="17">
        <v>1213.4000000000001</v>
      </c>
      <c r="G16" s="21">
        <v>1273</v>
      </c>
      <c r="H16" s="17">
        <v>1310.8</v>
      </c>
      <c r="I16" s="17">
        <v>1358.8</v>
      </c>
      <c r="J16" s="21">
        <v>1422</v>
      </c>
      <c r="K16" s="17">
        <v>1457.7</v>
      </c>
      <c r="L16" s="17">
        <v>1646.9</v>
      </c>
      <c r="M16" s="17">
        <v>1844.4</v>
      </c>
      <c r="N16" s="17">
        <v>2089.5</v>
      </c>
      <c r="O16" s="17">
        <v>2332.8000000000002</v>
      </c>
      <c r="P16" s="17">
        <v>2158.1999999999998</v>
      </c>
      <c r="Q16" s="17">
        <v>2283.3000000000002</v>
      </c>
      <c r="R16" s="17">
        <v>2464.1</v>
      </c>
      <c r="S16" s="17">
        <v>2582.3000000000002</v>
      </c>
      <c r="T16" s="17">
        <v>2623.1</v>
      </c>
      <c r="U16" s="17">
        <v>2838.5</v>
      </c>
      <c r="V16" s="17">
        <v>3142.5</v>
      </c>
      <c r="W16" s="17">
        <v>3451.5</v>
      </c>
      <c r="X16" s="17">
        <v>3866.6</v>
      </c>
      <c r="Y16" s="17">
        <v>4222.2</v>
      </c>
      <c r="Z16" s="17">
        <v>4564.1000000000004</v>
      </c>
      <c r="AA16" s="17">
        <v>4609.2</v>
      </c>
      <c r="AB16" s="17">
        <v>5067.3</v>
      </c>
      <c r="AC16" s="17">
        <v>5654.6</v>
      </c>
      <c r="AD16" s="10" t="s">
        <v>97</v>
      </c>
    </row>
    <row r="17" spans="1:30" x14ac:dyDescent="0.25">
      <c r="A17" s="7" t="s">
        <v>42</v>
      </c>
      <c r="B17" s="20">
        <v>4785</v>
      </c>
      <c r="C17" s="16">
        <v>5816.5</v>
      </c>
      <c r="D17" s="16">
        <v>6278.1</v>
      </c>
      <c r="E17" s="16">
        <v>6667.4</v>
      </c>
      <c r="F17" s="20">
        <v>6495</v>
      </c>
      <c r="G17" s="16">
        <v>7345.8</v>
      </c>
      <c r="H17" s="16">
        <v>8365.9</v>
      </c>
      <c r="I17" s="16">
        <v>9738.9</v>
      </c>
      <c r="J17" s="16">
        <v>9716.2999999999993</v>
      </c>
      <c r="K17" s="20">
        <v>10678</v>
      </c>
      <c r="L17" s="16">
        <v>12279.3</v>
      </c>
      <c r="M17" s="16">
        <v>13912.6</v>
      </c>
      <c r="N17" s="16">
        <v>15614.6</v>
      </c>
      <c r="O17" s="16">
        <v>18334.2</v>
      </c>
      <c r="P17" s="16">
        <v>15569.7</v>
      </c>
      <c r="Q17" s="16">
        <v>16476.900000000001</v>
      </c>
      <c r="R17" s="20">
        <v>18174</v>
      </c>
      <c r="S17" s="16">
        <v>18235.2</v>
      </c>
      <c r="T17" s="16">
        <v>17765.599999999999</v>
      </c>
      <c r="U17" s="16">
        <v>17592.099999999999</v>
      </c>
      <c r="V17" s="16">
        <v>19049.3</v>
      </c>
      <c r="W17" s="16">
        <v>20586.7</v>
      </c>
      <c r="X17" s="16">
        <v>23149.7</v>
      </c>
      <c r="Y17" s="16">
        <v>25750.1</v>
      </c>
      <c r="Z17" s="16">
        <v>27202.5</v>
      </c>
      <c r="AA17" s="20">
        <v>25482</v>
      </c>
      <c r="AB17" s="20">
        <v>27784</v>
      </c>
      <c r="AC17" s="20">
        <v>31465</v>
      </c>
      <c r="AD17" s="9" t="s">
        <v>97</v>
      </c>
    </row>
    <row r="18" spans="1:30" x14ac:dyDescent="0.25">
      <c r="A18" s="7" t="s">
        <v>43</v>
      </c>
      <c r="B18" s="21">
        <v>13328</v>
      </c>
      <c r="C18" s="17">
        <v>13622.4</v>
      </c>
      <c r="D18" s="17">
        <v>13922.5</v>
      </c>
      <c r="E18" s="17">
        <v>14420.8</v>
      </c>
      <c r="F18" s="17">
        <v>14827.3</v>
      </c>
      <c r="G18" s="17">
        <v>15090.8</v>
      </c>
      <c r="H18" s="17">
        <v>15882.7</v>
      </c>
      <c r="I18" s="17">
        <v>16045.4</v>
      </c>
      <c r="J18" s="17">
        <v>15994.6</v>
      </c>
      <c r="K18" s="17">
        <v>15936.4</v>
      </c>
      <c r="L18" s="17">
        <v>16398.8</v>
      </c>
      <c r="M18" s="17">
        <v>16937.8</v>
      </c>
      <c r="N18" s="17">
        <v>18139.8</v>
      </c>
      <c r="O18" s="21">
        <v>18716</v>
      </c>
      <c r="P18" s="17">
        <v>16865.599999999999</v>
      </c>
      <c r="Q18" s="17">
        <v>16226.6</v>
      </c>
      <c r="R18" s="21">
        <v>16653</v>
      </c>
      <c r="S18" s="17">
        <v>16654.8</v>
      </c>
      <c r="T18" s="17">
        <v>16587.5</v>
      </c>
      <c r="U18" s="17">
        <v>17074.7</v>
      </c>
      <c r="V18" s="17">
        <v>17666.2</v>
      </c>
      <c r="W18" s="17">
        <v>18289.599999999999</v>
      </c>
      <c r="X18" s="17">
        <v>18835.400000000001</v>
      </c>
      <c r="Y18" s="17">
        <v>19243.8</v>
      </c>
      <c r="Z18" s="17">
        <v>20197.3</v>
      </c>
      <c r="AA18" s="17">
        <v>19765.099999999999</v>
      </c>
      <c r="AB18" s="17">
        <v>21050.2</v>
      </c>
      <c r="AC18" s="17">
        <v>22691.5</v>
      </c>
      <c r="AD18" s="10" t="s">
        <v>97</v>
      </c>
    </row>
    <row r="19" spans="1:30" x14ac:dyDescent="0.25">
      <c r="A19" s="7" t="s">
        <v>44</v>
      </c>
      <c r="B19" s="20">
        <v>282198</v>
      </c>
      <c r="C19" s="16">
        <v>276020.7</v>
      </c>
      <c r="D19" s="16">
        <v>268634.2</v>
      </c>
      <c r="E19" s="20">
        <v>275610</v>
      </c>
      <c r="F19" s="20">
        <v>285153</v>
      </c>
      <c r="G19" s="20">
        <v>298312</v>
      </c>
      <c r="H19" s="20">
        <v>303640</v>
      </c>
      <c r="I19" s="20">
        <v>300384</v>
      </c>
      <c r="J19" s="20">
        <v>300010</v>
      </c>
      <c r="K19" s="20">
        <v>299957</v>
      </c>
      <c r="L19" s="20">
        <v>298358</v>
      </c>
      <c r="M19" s="20">
        <v>305587</v>
      </c>
      <c r="N19" s="20">
        <v>316555</v>
      </c>
      <c r="O19" s="20">
        <v>329426</v>
      </c>
      <c r="P19" s="20">
        <v>311471</v>
      </c>
      <c r="Q19" s="20">
        <v>321350</v>
      </c>
      <c r="R19" s="20">
        <v>338409</v>
      </c>
      <c r="S19" s="20">
        <v>349985</v>
      </c>
      <c r="T19" s="20">
        <v>363448</v>
      </c>
      <c r="U19" s="20">
        <v>376814</v>
      </c>
      <c r="V19" s="20">
        <v>388312</v>
      </c>
      <c r="W19" s="20">
        <v>398415</v>
      </c>
      <c r="X19" s="20">
        <v>409951</v>
      </c>
      <c r="Y19" s="20">
        <v>425795</v>
      </c>
      <c r="Z19" s="20">
        <v>438868</v>
      </c>
      <c r="AA19" s="20">
        <v>417526</v>
      </c>
      <c r="AB19" s="20">
        <v>424882</v>
      </c>
      <c r="AC19" s="20">
        <v>439224</v>
      </c>
      <c r="AD19" s="20">
        <v>467284</v>
      </c>
    </row>
    <row r="20" spans="1:30" x14ac:dyDescent="0.25">
      <c r="A20" s="7" t="s">
        <v>45</v>
      </c>
      <c r="B20" s="17">
        <v>5393.6</v>
      </c>
      <c r="C20" s="17">
        <v>5835.6</v>
      </c>
      <c r="D20" s="17">
        <v>6090.1</v>
      </c>
      <c r="E20" s="17">
        <v>6039.3</v>
      </c>
      <c r="F20" s="17">
        <v>6377.9</v>
      </c>
      <c r="G20" s="17">
        <v>6152.6</v>
      </c>
      <c r="H20" s="17">
        <v>6104.4</v>
      </c>
      <c r="I20" s="17">
        <v>7007.5</v>
      </c>
      <c r="J20" s="17">
        <v>7352.2</v>
      </c>
      <c r="K20" s="17">
        <v>7371.9</v>
      </c>
      <c r="L20" s="17">
        <v>7713.3</v>
      </c>
      <c r="M20" s="17">
        <v>8424.5</v>
      </c>
      <c r="N20" s="17">
        <v>9005.5</v>
      </c>
      <c r="O20" s="17">
        <v>9133.4</v>
      </c>
      <c r="P20" s="17">
        <v>8924.7999999999993</v>
      </c>
      <c r="Q20" s="17">
        <v>8816.9</v>
      </c>
      <c r="R20" s="17">
        <v>7849.4</v>
      </c>
      <c r="S20" s="17">
        <v>6979.3</v>
      </c>
      <c r="T20" s="17">
        <v>6203.9</v>
      </c>
      <c r="U20" s="17">
        <v>6008.7</v>
      </c>
      <c r="V20" s="17">
        <v>5863.3</v>
      </c>
      <c r="W20" s="17">
        <v>6089.1</v>
      </c>
      <c r="X20" s="17">
        <v>6176.3</v>
      </c>
      <c r="Y20" s="17">
        <v>6428.9</v>
      </c>
      <c r="Z20" s="17">
        <v>6746.9</v>
      </c>
      <c r="AA20" s="17">
        <v>6571.2</v>
      </c>
      <c r="AB20" s="17">
        <v>6954.5</v>
      </c>
      <c r="AC20" s="17">
        <v>7501.5</v>
      </c>
      <c r="AD20" s="10" t="s">
        <v>97</v>
      </c>
    </row>
    <row r="21" spans="1:30" x14ac:dyDescent="0.25">
      <c r="A21" s="7" t="s">
        <v>46</v>
      </c>
      <c r="B21" s="16">
        <v>48677.599999999999</v>
      </c>
      <c r="C21" s="16">
        <v>51799.4</v>
      </c>
      <c r="D21" s="16">
        <v>54825.5</v>
      </c>
      <c r="E21" s="16">
        <v>57285.2</v>
      </c>
      <c r="F21" s="20">
        <v>59716</v>
      </c>
      <c r="G21" s="20">
        <v>63309</v>
      </c>
      <c r="H21" s="20">
        <v>66051</v>
      </c>
      <c r="I21" s="20">
        <v>67459</v>
      </c>
      <c r="J21" s="20">
        <v>69570</v>
      </c>
      <c r="K21" s="20">
        <v>71559</v>
      </c>
      <c r="L21" s="20">
        <v>74123</v>
      </c>
      <c r="M21" s="20">
        <v>77385</v>
      </c>
      <c r="N21" s="20">
        <v>80165</v>
      </c>
      <c r="O21" s="20">
        <v>83032</v>
      </c>
      <c r="P21" s="20">
        <v>73351</v>
      </c>
      <c r="Q21" s="20">
        <v>72287</v>
      </c>
      <c r="R21" s="20">
        <v>69995</v>
      </c>
      <c r="S21" s="20">
        <v>65344</v>
      </c>
      <c r="T21" s="20">
        <v>62622</v>
      </c>
      <c r="U21" s="20">
        <v>61822</v>
      </c>
      <c r="V21" s="20">
        <v>62834</v>
      </c>
      <c r="W21" s="20">
        <v>64995</v>
      </c>
      <c r="X21" s="20">
        <v>68025</v>
      </c>
      <c r="Y21" s="20">
        <v>70295</v>
      </c>
      <c r="Z21" s="20">
        <v>72660</v>
      </c>
      <c r="AA21" s="20">
        <v>71254</v>
      </c>
      <c r="AB21" s="20">
        <v>73865</v>
      </c>
      <c r="AC21" s="20">
        <v>77490</v>
      </c>
      <c r="AD21" s="20">
        <v>82323</v>
      </c>
    </row>
    <row r="22" spans="1:30" x14ac:dyDescent="0.25">
      <c r="A22" s="7" t="s">
        <v>47</v>
      </c>
      <c r="B22" s="17">
        <v>110517.5</v>
      </c>
      <c r="C22" s="17">
        <v>112399.7</v>
      </c>
      <c r="D22" s="21">
        <v>113057</v>
      </c>
      <c r="E22" s="17">
        <v>114486.7</v>
      </c>
      <c r="F22" s="21">
        <v>118087</v>
      </c>
      <c r="G22" s="21">
        <v>121072</v>
      </c>
      <c r="H22" s="21">
        <v>123644</v>
      </c>
      <c r="I22" s="21">
        <v>125149</v>
      </c>
      <c r="J22" s="21">
        <v>125444</v>
      </c>
      <c r="K22" s="21">
        <v>126616</v>
      </c>
      <c r="L22" s="21">
        <v>128092</v>
      </c>
      <c r="M22" s="21">
        <v>129327</v>
      </c>
      <c r="N22" s="21">
        <v>131352</v>
      </c>
      <c r="O22" s="21">
        <v>133354</v>
      </c>
      <c r="P22" s="21">
        <v>128175</v>
      </c>
      <c r="Q22" s="21">
        <v>128982</v>
      </c>
      <c r="R22" s="21">
        <v>131197</v>
      </c>
      <c r="S22" s="21">
        <v>132851</v>
      </c>
      <c r="T22" s="21">
        <v>133665</v>
      </c>
      <c r="U22" s="21">
        <v>134888</v>
      </c>
      <c r="V22" s="21">
        <v>135936</v>
      </c>
      <c r="W22" s="21">
        <v>136716</v>
      </c>
      <c r="X22" s="21">
        <v>139342</v>
      </c>
      <c r="Y22" s="21">
        <v>142037</v>
      </c>
      <c r="Z22" s="21">
        <v>141385</v>
      </c>
      <c r="AA22" s="21">
        <v>131723</v>
      </c>
      <c r="AB22" s="21">
        <v>140665</v>
      </c>
      <c r="AC22" s="21">
        <v>148752</v>
      </c>
      <c r="AD22" s="10" t="s">
        <v>97</v>
      </c>
    </row>
    <row r="23" spans="1:30" x14ac:dyDescent="0.25">
      <c r="A23" s="7" t="s">
        <v>48</v>
      </c>
      <c r="B23" s="16">
        <v>87338.3</v>
      </c>
      <c r="C23" s="16">
        <v>100479.3</v>
      </c>
      <c r="D23" s="16">
        <v>106743.6</v>
      </c>
      <c r="E23" s="16">
        <v>107939.3</v>
      </c>
      <c r="F23" s="16">
        <v>110264.4</v>
      </c>
      <c r="G23" s="16">
        <v>112434.6</v>
      </c>
      <c r="H23" s="16">
        <v>116141.8</v>
      </c>
      <c r="I23" s="16">
        <v>119102.3</v>
      </c>
      <c r="J23" s="16">
        <v>122073.2</v>
      </c>
      <c r="K23" s="16">
        <v>126000.7</v>
      </c>
      <c r="L23" s="16">
        <v>127978.2</v>
      </c>
      <c r="M23" s="16">
        <v>132402.5</v>
      </c>
      <c r="N23" s="16">
        <v>138099.5</v>
      </c>
      <c r="O23" s="16">
        <v>141386.9</v>
      </c>
      <c r="P23" s="16">
        <v>130362.2</v>
      </c>
      <c r="Q23" s="16">
        <v>131069.4</v>
      </c>
      <c r="R23" s="16">
        <v>134528.5</v>
      </c>
      <c r="S23" s="16">
        <v>132339.20000000001</v>
      </c>
      <c r="T23" s="16">
        <v>131630.6</v>
      </c>
      <c r="U23" s="16">
        <v>132112.70000000001</v>
      </c>
      <c r="V23" s="16">
        <v>135134.70000000001</v>
      </c>
      <c r="W23" s="16">
        <v>138203.79999999999</v>
      </c>
      <c r="X23" s="16">
        <v>142360.4</v>
      </c>
      <c r="Y23" s="16">
        <v>146637.6</v>
      </c>
      <c r="Z23" s="16">
        <v>150104.79999999999</v>
      </c>
      <c r="AA23" s="16">
        <v>138971.5</v>
      </c>
      <c r="AB23" s="16">
        <v>154458.79999999999</v>
      </c>
      <c r="AC23" s="20">
        <v>161749</v>
      </c>
      <c r="AD23" s="9" t="s">
        <v>97</v>
      </c>
    </row>
    <row r="24" spans="1:30" x14ac:dyDescent="0.25">
      <c r="A24" s="7" t="s">
        <v>49</v>
      </c>
      <c r="B24" s="17">
        <v>3712.1</v>
      </c>
      <c r="C24" s="17">
        <v>3803.9</v>
      </c>
      <c r="D24" s="17">
        <v>4378.3999999999996</v>
      </c>
      <c r="E24" s="17">
        <v>4528.7</v>
      </c>
      <c r="F24" s="21">
        <v>4742</v>
      </c>
      <c r="G24" s="21">
        <v>5519</v>
      </c>
      <c r="H24" s="17">
        <v>6138.3</v>
      </c>
      <c r="I24" s="17">
        <v>7022.7</v>
      </c>
      <c r="J24" s="17">
        <v>7072.2</v>
      </c>
      <c r="K24" s="17">
        <v>7763.3</v>
      </c>
      <c r="L24" s="17">
        <v>8393.5</v>
      </c>
      <c r="M24" s="17">
        <v>8287.7000000000007</v>
      </c>
      <c r="N24" s="17">
        <v>9512.9</v>
      </c>
      <c r="O24" s="17">
        <v>9981.2999999999993</v>
      </c>
      <c r="P24" s="17">
        <v>8181.2</v>
      </c>
      <c r="Q24" s="17">
        <v>8492.6</v>
      </c>
      <c r="R24" s="21">
        <v>9083</v>
      </c>
      <c r="S24" s="17">
        <v>9236.7000000000007</v>
      </c>
      <c r="T24" s="17">
        <v>9071.2999999999993</v>
      </c>
      <c r="U24" s="17">
        <v>9293.5</v>
      </c>
      <c r="V24" s="17">
        <v>9853.9</v>
      </c>
      <c r="W24" s="17">
        <v>10581.2</v>
      </c>
      <c r="X24" s="17">
        <v>11681.9</v>
      </c>
      <c r="Y24" s="17">
        <v>12553.1</v>
      </c>
      <c r="Z24" s="17">
        <v>13297.5</v>
      </c>
      <c r="AA24" s="17">
        <v>12239.2</v>
      </c>
      <c r="AB24" s="17">
        <v>13183.1</v>
      </c>
      <c r="AC24" s="17">
        <v>13826.3</v>
      </c>
      <c r="AD24" s="10" t="s">
        <v>97</v>
      </c>
    </row>
    <row r="25" spans="1:30" x14ac:dyDescent="0.25">
      <c r="A25" s="7" t="s">
        <v>50</v>
      </c>
      <c r="B25" s="16">
        <v>29130.3</v>
      </c>
      <c r="C25" s="16">
        <v>28765.1</v>
      </c>
      <c r="D25" s="16">
        <v>28483.3</v>
      </c>
      <c r="E25" s="16">
        <v>29464.7</v>
      </c>
      <c r="F25" s="20">
        <v>30867</v>
      </c>
      <c r="G25" s="20">
        <v>32726</v>
      </c>
      <c r="H25" s="20">
        <v>33511</v>
      </c>
      <c r="I25" s="20">
        <v>34413</v>
      </c>
      <c r="J25" s="20">
        <v>34309</v>
      </c>
      <c r="K25" s="20">
        <v>34389</v>
      </c>
      <c r="L25" s="20">
        <v>34052</v>
      </c>
      <c r="M25" s="20">
        <v>34551</v>
      </c>
      <c r="N25" s="20">
        <v>35838</v>
      </c>
      <c r="O25" s="20">
        <v>37889</v>
      </c>
      <c r="P25" s="20">
        <v>38439</v>
      </c>
      <c r="Q25" s="20">
        <v>36412</v>
      </c>
      <c r="R25" s="20">
        <v>37269</v>
      </c>
      <c r="S25" s="20">
        <v>37734</v>
      </c>
      <c r="T25" s="20">
        <v>37876</v>
      </c>
      <c r="U25" s="20">
        <v>39000</v>
      </c>
      <c r="V25" s="20">
        <v>38816</v>
      </c>
      <c r="W25" s="20">
        <v>39963</v>
      </c>
      <c r="X25" s="20">
        <v>41044</v>
      </c>
      <c r="Y25" s="20">
        <v>42695</v>
      </c>
      <c r="Z25" s="20">
        <v>44754</v>
      </c>
      <c r="AA25" s="20">
        <v>46078</v>
      </c>
      <c r="AB25" s="20">
        <v>47185</v>
      </c>
      <c r="AC25" s="20">
        <v>50117</v>
      </c>
      <c r="AD25" s="20">
        <v>53863</v>
      </c>
    </row>
    <row r="26" spans="1:30" x14ac:dyDescent="0.25">
      <c r="A26" s="7" t="s">
        <v>51</v>
      </c>
      <c r="B26" s="17">
        <v>21100.6</v>
      </c>
      <c r="C26" s="17">
        <v>20553.900000000001</v>
      </c>
      <c r="D26" s="17">
        <v>20133.099999999999</v>
      </c>
      <c r="E26" s="21">
        <v>20965</v>
      </c>
      <c r="F26" s="17">
        <v>21607.8</v>
      </c>
      <c r="G26" s="17">
        <v>22449.4</v>
      </c>
      <c r="H26" s="17">
        <v>22867.200000000001</v>
      </c>
      <c r="I26" s="17">
        <v>22802.400000000001</v>
      </c>
      <c r="J26" s="17">
        <v>23126.9</v>
      </c>
      <c r="K26" s="17">
        <v>23030.7</v>
      </c>
      <c r="L26" s="17">
        <v>23745.7</v>
      </c>
      <c r="M26" s="17">
        <v>24650.9</v>
      </c>
      <c r="N26" s="17">
        <v>26016.400000000001</v>
      </c>
      <c r="O26" s="17">
        <v>27322.5</v>
      </c>
      <c r="P26" s="17">
        <v>26444.1</v>
      </c>
      <c r="Q26" s="21">
        <v>26669</v>
      </c>
      <c r="R26" s="17">
        <v>28149.1</v>
      </c>
      <c r="S26" s="17">
        <v>29682.400000000001</v>
      </c>
      <c r="T26" s="17">
        <v>30387.4</v>
      </c>
      <c r="U26" s="17">
        <v>31117.5</v>
      </c>
      <c r="V26" s="17">
        <v>31786.400000000001</v>
      </c>
      <c r="W26" s="17">
        <v>32829.5</v>
      </c>
      <c r="X26" s="17">
        <v>33696.9</v>
      </c>
      <c r="Y26" s="17">
        <v>35845.699999999997</v>
      </c>
      <c r="Z26" s="17">
        <v>37371.300000000003</v>
      </c>
      <c r="AA26" s="17">
        <v>36746.199999999997</v>
      </c>
      <c r="AB26" s="17">
        <v>38312.199999999997</v>
      </c>
      <c r="AC26" s="17">
        <v>40795.9</v>
      </c>
      <c r="AD26" s="10" t="s">
        <v>97</v>
      </c>
    </row>
    <row r="27" spans="1:30" x14ac:dyDescent="0.25">
      <c r="A27" s="7" t="s">
        <v>52</v>
      </c>
      <c r="B27" s="16">
        <v>10841.2</v>
      </c>
      <c r="C27" s="16">
        <v>13206.3</v>
      </c>
      <c r="D27" s="16">
        <v>14796.9</v>
      </c>
      <c r="E27" s="16">
        <v>16654.400000000001</v>
      </c>
      <c r="F27" s="16">
        <v>16278.3</v>
      </c>
      <c r="G27" s="16">
        <v>16837.2</v>
      </c>
      <c r="H27" s="16">
        <v>18879.099999999999</v>
      </c>
      <c r="I27" s="16">
        <v>17065.099999999999</v>
      </c>
      <c r="J27" s="16">
        <v>15322.1</v>
      </c>
      <c r="K27" s="16">
        <v>16168.6</v>
      </c>
      <c r="L27" s="16">
        <v>18859.8</v>
      </c>
      <c r="M27" s="16">
        <v>20939.7</v>
      </c>
      <c r="N27" s="20">
        <v>24674</v>
      </c>
      <c r="O27" s="16">
        <v>30276.2</v>
      </c>
      <c r="P27" s="16">
        <v>23394.7</v>
      </c>
      <c r="Q27" s="16">
        <v>26930.7</v>
      </c>
      <c r="R27" s="16">
        <v>28035.5</v>
      </c>
      <c r="S27" s="16">
        <v>28802.1</v>
      </c>
      <c r="T27" s="16">
        <v>29532.799999999999</v>
      </c>
      <c r="U27" s="16">
        <v>31726.7</v>
      </c>
      <c r="V27" s="16">
        <v>33607.699999999997</v>
      </c>
      <c r="W27" s="16">
        <v>35502.400000000001</v>
      </c>
      <c r="X27" s="16">
        <v>39539.300000000003</v>
      </c>
      <c r="Y27" s="20">
        <v>42306</v>
      </c>
      <c r="Z27" s="16">
        <v>46027.6</v>
      </c>
      <c r="AA27" s="16">
        <v>45337.8</v>
      </c>
      <c r="AB27" s="16">
        <v>48419.1</v>
      </c>
      <c r="AC27" s="16">
        <v>54184.9</v>
      </c>
      <c r="AD27" s="9" t="s">
        <v>97</v>
      </c>
    </row>
    <row r="28" spans="1:30" x14ac:dyDescent="0.25">
      <c r="A28" s="7" t="s">
        <v>53</v>
      </c>
      <c r="B28" s="17">
        <v>8927.6</v>
      </c>
      <c r="C28" s="17">
        <v>9708.7000000000007</v>
      </c>
      <c r="D28" s="17">
        <v>10202.5</v>
      </c>
      <c r="E28" s="17">
        <v>10607.8</v>
      </c>
      <c r="F28" s="17">
        <v>11159.1</v>
      </c>
      <c r="G28" s="17">
        <v>11566.8</v>
      </c>
      <c r="H28" s="17">
        <v>12020.4</v>
      </c>
      <c r="I28" s="17">
        <v>12070.8</v>
      </c>
      <c r="J28" s="17">
        <v>11777.9</v>
      </c>
      <c r="K28" s="21">
        <v>11696</v>
      </c>
      <c r="L28" s="17">
        <v>11674.4</v>
      </c>
      <c r="M28" s="17">
        <v>11985.1</v>
      </c>
      <c r="N28" s="17">
        <v>12144.9</v>
      </c>
      <c r="O28" s="17">
        <v>12244.7</v>
      </c>
      <c r="P28" s="21">
        <v>11293</v>
      </c>
      <c r="Q28" s="17">
        <v>11499.6</v>
      </c>
      <c r="R28" s="17">
        <v>11380.3</v>
      </c>
      <c r="S28" s="17">
        <v>10913.7</v>
      </c>
      <c r="T28" s="17">
        <v>10833.8</v>
      </c>
      <c r="U28" s="17">
        <v>11180.2</v>
      </c>
      <c r="V28" s="17">
        <v>11632.2</v>
      </c>
      <c r="W28" s="17">
        <v>12000.8</v>
      </c>
      <c r="X28" s="17">
        <v>12779.1</v>
      </c>
      <c r="Y28" s="17">
        <v>13762.4</v>
      </c>
      <c r="Z28" s="17">
        <v>14311.1</v>
      </c>
      <c r="AA28" s="17">
        <v>14067.6</v>
      </c>
      <c r="AB28" s="17">
        <v>15020.5</v>
      </c>
      <c r="AC28" s="17">
        <v>16062.1</v>
      </c>
      <c r="AD28" s="10" t="s">
        <v>97</v>
      </c>
    </row>
    <row r="29" spans="1:30" x14ac:dyDescent="0.25">
      <c r="A29" s="7" t="s">
        <v>54</v>
      </c>
      <c r="B29" s="16">
        <v>3581.1</v>
      </c>
      <c r="C29" s="16">
        <v>3661.7</v>
      </c>
      <c r="D29" s="16">
        <v>3136.7</v>
      </c>
      <c r="E29" s="16">
        <v>4606.8999999999996</v>
      </c>
      <c r="F29" s="16">
        <v>3063.3</v>
      </c>
      <c r="G29" s="16">
        <v>4248.3999999999996</v>
      </c>
      <c r="H29" s="16">
        <v>5433.2</v>
      </c>
      <c r="I29" s="16">
        <v>5468.8</v>
      </c>
      <c r="J29" s="16">
        <v>5526.1</v>
      </c>
      <c r="K29" s="16">
        <v>6229.1</v>
      </c>
      <c r="L29" s="16">
        <v>8658.7999999999993</v>
      </c>
      <c r="M29" s="16">
        <v>9977.7000000000007</v>
      </c>
      <c r="N29" s="16">
        <v>12116.5</v>
      </c>
      <c r="O29" s="16">
        <v>14874.9</v>
      </c>
      <c r="P29" s="16">
        <v>8113.4</v>
      </c>
      <c r="Q29" s="16">
        <v>9363.6</v>
      </c>
      <c r="R29" s="16">
        <v>9317.4</v>
      </c>
      <c r="S29" s="16">
        <v>9346.7000000000007</v>
      </c>
      <c r="T29" s="16">
        <v>9628.6</v>
      </c>
      <c r="U29" s="16">
        <v>10167.799999999999</v>
      </c>
      <c r="V29" s="16">
        <v>10860.2</v>
      </c>
      <c r="W29" s="16">
        <v>12407.4</v>
      </c>
      <c r="X29" s="16">
        <v>14359.3</v>
      </c>
      <c r="Y29" s="16">
        <v>14976.2</v>
      </c>
      <c r="Z29" s="16">
        <v>15909.2</v>
      </c>
      <c r="AA29" s="16">
        <v>15043.7</v>
      </c>
      <c r="AB29" s="16">
        <v>15879.3</v>
      </c>
      <c r="AC29" s="20">
        <v>18140</v>
      </c>
      <c r="AD29" s="9" t="s">
        <v>97</v>
      </c>
    </row>
    <row r="30" spans="1:30" x14ac:dyDescent="0.25">
      <c r="A30" s="7" t="s">
        <v>55</v>
      </c>
      <c r="B30" s="17">
        <v>2703.4</v>
      </c>
      <c r="C30" s="17">
        <v>2626.6</v>
      </c>
      <c r="D30" s="17">
        <v>2642.8</v>
      </c>
      <c r="E30" s="17">
        <v>2795.9</v>
      </c>
      <c r="F30" s="17">
        <v>2860.3</v>
      </c>
      <c r="G30" s="17">
        <v>2986.2</v>
      </c>
      <c r="H30" s="17">
        <v>3159.2</v>
      </c>
      <c r="I30" s="17">
        <v>3349.4</v>
      </c>
      <c r="J30" s="17">
        <v>3419.2</v>
      </c>
      <c r="K30" s="17">
        <v>3589.7</v>
      </c>
      <c r="L30" s="17">
        <v>3740.4</v>
      </c>
      <c r="M30" s="17">
        <v>3906.1</v>
      </c>
      <c r="N30" s="17">
        <v>4234.8</v>
      </c>
      <c r="O30" s="17">
        <v>4422.5</v>
      </c>
      <c r="P30" s="17">
        <v>4012.8</v>
      </c>
      <c r="Q30" s="17">
        <v>4083.5</v>
      </c>
      <c r="R30" s="17">
        <v>4179.2</v>
      </c>
      <c r="S30" s="17">
        <v>4211.5</v>
      </c>
      <c r="T30" s="17">
        <v>4204.2</v>
      </c>
      <c r="U30" s="17">
        <v>4364.5</v>
      </c>
      <c r="V30" s="17">
        <v>4559.2</v>
      </c>
      <c r="W30" s="17">
        <v>4836.2</v>
      </c>
      <c r="X30" s="17">
        <v>5181.6000000000004</v>
      </c>
      <c r="Y30" s="17">
        <v>5629.5</v>
      </c>
      <c r="Z30" s="17">
        <v>6034.4</v>
      </c>
      <c r="AA30" s="17">
        <v>6040.3</v>
      </c>
      <c r="AB30" s="17">
        <v>6597.7</v>
      </c>
      <c r="AC30" s="17">
        <v>7233.7</v>
      </c>
      <c r="AD30" s="10" t="s">
        <v>97</v>
      </c>
    </row>
    <row r="31" spans="1:30" x14ac:dyDescent="0.25">
      <c r="A31" s="7" t="s">
        <v>56</v>
      </c>
      <c r="B31" s="16">
        <v>1565.8</v>
      </c>
      <c r="C31" s="16">
        <v>1781.8</v>
      </c>
      <c r="D31" s="16">
        <v>2037.4</v>
      </c>
      <c r="E31" s="16">
        <v>2043.2</v>
      </c>
      <c r="F31" s="16">
        <v>1864.9</v>
      </c>
      <c r="G31" s="20">
        <v>2177</v>
      </c>
      <c r="H31" s="16">
        <v>2331.3000000000002</v>
      </c>
      <c r="I31" s="16">
        <v>2482.9</v>
      </c>
      <c r="J31" s="16">
        <v>2844.9</v>
      </c>
      <c r="K31" s="16">
        <v>3071.3</v>
      </c>
      <c r="L31" s="16">
        <v>3373.4</v>
      </c>
      <c r="M31" s="16">
        <v>3867.4</v>
      </c>
      <c r="N31" s="16">
        <v>4669.2</v>
      </c>
      <c r="O31" s="16">
        <v>5663.9</v>
      </c>
      <c r="P31" s="16">
        <v>5148.2</v>
      </c>
      <c r="Q31" s="16">
        <v>5311.6</v>
      </c>
      <c r="R31" s="16">
        <v>5729.2</v>
      </c>
      <c r="S31" s="16">
        <v>6021.3</v>
      </c>
      <c r="T31" s="16">
        <v>6137.3</v>
      </c>
      <c r="U31" s="16">
        <v>6524.1</v>
      </c>
      <c r="V31" s="20">
        <v>7039</v>
      </c>
      <c r="W31" s="16">
        <v>7511.1</v>
      </c>
      <c r="X31" s="16">
        <v>8398.9</v>
      </c>
      <c r="Y31" s="16">
        <v>9308.2999999999993</v>
      </c>
      <c r="Z31" s="16">
        <v>9759.7999999999993</v>
      </c>
      <c r="AA31" s="16">
        <v>9421.5</v>
      </c>
      <c r="AB31" s="16">
        <v>10026.200000000001</v>
      </c>
      <c r="AC31" s="20">
        <v>10814</v>
      </c>
      <c r="AD31" s="9" t="s">
        <v>97</v>
      </c>
    </row>
    <row r="32" spans="1:30" x14ac:dyDescent="0.25">
      <c r="A32" s="7" t="s">
        <v>57</v>
      </c>
      <c r="B32" s="17">
        <v>11794.5</v>
      </c>
      <c r="C32" s="17">
        <v>11866.6</v>
      </c>
      <c r="D32" s="21">
        <v>12421</v>
      </c>
      <c r="E32" s="17">
        <v>13374.3</v>
      </c>
      <c r="F32" s="21">
        <v>14544</v>
      </c>
      <c r="G32" s="21">
        <v>15706</v>
      </c>
      <c r="H32" s="21">
        <v>16326</v>
      </c>
      <c r="I32" s="21">
        <v>16225</v>
      </c>
      <c r="J32" s="21">
        <v>15866</v>
      </c>
      <c r="K32" s="21">
        <v>16213</v>
      </c>
      <c r="L32" s="21">
        <v>16764</v>
      </c>
      <c r="M32" s="21">
        <v>17699</v>
      </c>
      <c r="N32" s="21">
        <v>18544</v>
      </c>
      <c r="O32" s="21">
        <v>18864</v>
      </c>
      <c r="P32" s="21">
        <v>17005</v>
      </c>
      <c r="Q32" s="21">
        <v>16513</v>
      </c>
      <c r="R32" s="21">
        <v>17180</v>
      </c>
      <c r="S32" s="21">
        <v>17500</v>
      </c>
      <c r="T32" s="21">
        <v>16937</v>
      </c>
      <c r="U32" s="21">
        <v>16732</v>
      </c>
      <c r="V32" s="21">
        <v>16900</v>
      </c>
      <c r="W32" s="21">
        <v>16971</v>
      </c>
      <c r="X32" s="21">
        <v>16840</v>
      </c>
      <c r="Y32" s="21">
        <v>17323</v>
      </c>
      <c r="Z32" s="21">
        <v>17623</v>
      </c>
      <c r="AA32" s="21">
        <v>17190</v>
      </c>
      <c r="AB32" s="21">
        <v>18437</v>
      </c>
      <c r="AC32" s="21">
        <v>19590</v>
      </c>
      <c r="AD32" s="10" t="s">
        <v>97</v>
      </c>
    </row>
    <row r="33" spans="1:30" x14ac:dyDescent="0.25">
      <c r="A33" s="7" t="s">
        <v>58</v>
      </c>
      <c r="B33" s="16">
        <v>18258.599999999999</v>
      </c>
      <c r="C33" s="16">
        <v>21377.4</v>
      </c>
      <c r="D33" s="16">
        <v>22140.9</v>
      </c>
      <c r="E33" s="16">
        <v>21642.6</v>
      </c>
      <c r="F33" s="20">
        <v>22617</v>
      </c>
      <c r="G33" s="16">
        <v>25463.200000000001</v>
      </c>
      <c r="H33" s="20">
        <v>24575</v>
      </c>
      <c r="I33" s="16">
        <v>25140.3</v>
      </c>
      <c r="J33" s="16">
        <v>24896.799999999999</v>
      </c>
      <c r="K33" s="16">
        <v>25323.8</v>
      </c>
      <c r="L33" s="16">
        <v>25145.8</v>
      </c>
      <c r="M33" s="16">
        <v>25754.7</v>
      </c>
      <c r="N33" s="16">
        <v>27605.8</v>
      </c>
      <c r="O33" s="16">
        <v>27551.4</v>
      </c>
      <c r="P33" s="16">
        <v>23034.1</v>
      </c>
      <c r="Q33" s="16">
        <v>25584.2</v>
      </c>
      <c r="R33" s="16">
        <v>28434.799999999999</v>
      </c>
      <c r="S33" s="16">
        <v>29825.1</v>
      </c>
      <c r="T33" s="16">
        <v>29839.599999999999</v>
      </c>
      <c r="U33" s="16">
        <v>28816.1</v>
      </c>
      <c r="V33" s="16">
        <v>28312.9</v>
      </c>
      <c r="W33" s="16">
        <v>28563.7</v>
      </c>
      <c r="X33" s="16">
        <v>29269.8</v>
      </c>
      <c r="Y33" s="16">
        <v>28914.799999999999</v>
      </c>
      <c r="Z33" s="16">
        <v>28646.400000000001</v>
      </c>
      <c r="AA33" s="16">
        <v>28745.200000000001</v>
      </c>
      <c r="AB33" s="16">
        <v>31685.200000000001</v>
      </c>
      <c r="AC33" s="16">
        <v>31540.7</v>
      </c>
      <c r="AD33" s="9" t="s">
        <v>97</v>
      </c>
    </row>
    <row r="34" spans="1:30" x14ac:dyDescent="0.25">
      <c r="A34" s="7" t="s">
        <v>60</v>
      </c>
      <c r="B34" s="16">
        <v>96692.800000000003</v>
      </c>
      <c r="C34" s="16">
        <v>103166.6</v>
      </c>
      <c r="D34" s="16">
        <v>131386.70000000001</v>
      </c>
      <c r="E34" s="16">
        <v>136416.20000000001</v>
      </c>
      <c r="F34" s="16">
        <v>144771.79999999999</v>
      </c>
      <c r="G34" s="16">
        <v>161145.60000000001</v>
      </c>
      <c r="H34" s="16">
        <v>157716.20000000001</v>
      </c>
      <c r="I34" s="16">
        <v>154092.5</v>
      </c>
      <c r="J34" s="16">
        <v>140029.5</v>
      </c>
      <c r="K34" s="16">
        <v>141281.29999999999</v>
      </c>
      <c r="L34" s="16">
        <v>140985.70000000001</v>
      </c>
      <c r="M34" s="16">
        <v>144277.1</v>
      </c>
      <c r="N34" s="16">
        <v>145981.5</v>
      </c>
      <c r="O34" s="16">
        <v>128786.4</v>
      </c>
      <c r="P34" s="16">
        <v>108195.8</v>
      </c>
      <c r="Q34" s="16">
        <v>115997.2</v>
      </c>
      <c r="R34" s="16">
        <v>117405.6</v>
      </c>
      <c r="S34" s="16">
        <v>127170.8</v>
      </c>
      <c r="T34" s="16">
        <v>129568.1</v>
      </c>
      <c r="U34" s="16">
        <v>137557.70000000001</v>
      </c>
      <c r="V34" s="16">
        <v>152745.79999999999</v>
      </c>
      <c r="W34" s="16">
        <v>137604.29999999999</v>
      </c>
      <c r="X34" s="16">
        <v>132974.79999999999</v>
      </c>
      <c r="Y34" s="20">
        <v>136846</v>
      </c>
      <c r="Z34" s="16">
        <v>144250.79999999999</v>
      </c>
      <c r="AA34" s="9" t="s">
        <v>97</v>
      </c>
      <c r="AB34" s="9" t="s">
        <v>97</v>
      </c>
      <c r="AC34" s="9" t="s">
        <v>97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2" t="s">
        <v>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7"/>
  <sheetViews>
    <sheetView workbookViewId="0">
      <pane xSplit="1" ySplit="11" topLeftCell="B12" activePane="bottomRight" state="frozen"/>
      <selection pane="topRight"/>
      <selection pane="bottomLeft"/>
      <selection pane="bottomRight" activeCell="A34" sqref="A34:XFD34"/>
    </sheetView>
  </sheetViews>
  <sheetFormatPr baseColWidth="10" defaultColWidth="8.85546875" defaultRowHeight="11.45" customHeight="1" x14ac:dyDescent="0.25"/>
  <cols>
    <col min="1" max="1" width="29.85546875" customWidth="1"/>
    <col min="2" max="30" width="10" customWidth="1"/>
  </cols>
  <sheetData>
    <row r="1" spans="1:30" x14ac:dyDescent="0.25">
      <c r="A1" s="3" t="s">
        <v>91</v>
      </c>
    </row>
    <row r="2" spans="1:30" x14ac:dyDescent="0.25">
      <c r="A2" s="2" t="s">
        <v>92</v>
      </c>
      <c r="B2" s="1" t="s">
        <v>0</v>
      </c>
    </row>
    <row r="3" spans="1:30" x14ac:dyDescent="0.25">
      <c r="A3" s="2" t="s">
        <v>93</v>
      </c>
      <c r="B3" s="2" t="s">
        <v>6</v>
      </c>
    </row>
    <row r="5" spans="1:30" x14ac:dyDescent="0.25">
      <c r="A5" s="1" t="s">
        <v>12</v>
      </c>
      <c r="C5" s="2" t="s">
        <v>17</v>
      </c>
    </row>
    <row r="6" spans="1:30" x14ac:dyDescent="0.25">
      <c r="A6" s="1" t="s">
        <v>13</v>
      </c>
      <c r="C6" s="2" t="s">
        <v>28</v>
      </c>
    </row>
    <row r="7" spans="1:30" x14ac:dyDescent="0.25">
      <c r="A7" s="1" t="s">
        <v>14</v>
      </c>
      <c r="C7" s="2" t="s">
        <v>19</v>
      </c>
    </row>
    <row r="8" spans="1:30" x14ac:dyDescent="0.25">
      <c r="A8" s="1" t="s">
        <v>15</v>
      </c>
      <c r="C8" s="2" t="s">
        <v>24</v>
      </c>
    </row>
    <row r="10" spans="1:30" x14ac:dyDescent="0.25">
      <c r="A10" s="5" t="s">
        <v>94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  <c r="Z10" s="4" t="s">
        <v>86</v>
      </c>
      <c r="AA10" s="4" t="s">
        <v>87</v>
      </c>
      <c r="AB10" s="4" t="s">
        <v>88</v>
      </c>
      <c r="AC10" s="4" t="s">
        <v>89</v>
      </c>
      <c r="AD10" s="4" t="s">
        <v>90</v>
      </c>
    </row>
    <row r="11" spans="1:30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</row>
    <row r="12" spans="1:30" x14ac:dyDescent="0.25">
      <c r="A12" s="7" t="s">
        <v>37</v>
      </c>
      <c r="B12" s="17">
        <v>548198.40000000002</v>
      </c>
      <c r="C12" s="21">
        <v>562716</v>
      </c>
      <c r="D12" s="17">
        <v>566273.9</v>
      </c>
      <c r="E12" s="17">
        <v>584964.30000000005</v>
      </c>
      <c r="F12" s="17">
        <v>601400.19999999995</v>
      </c>
      <c r="G12" s="17">
        <v>627894.6</v>
      </c>
      <c r="H12" s="17">
        <v>649222.30000000005</v>
      </c>
      <c r="I12" s="17">
        <v>655005.19999999995</v>
      </c>
      <c r="J12" s="17">
        <v>657791.9</v>
      </c>
      <c r="K12" s="21">
        <v>667809</v>
      </c>
      <c r="L12" s="17">
        <v>681335.1</v>
      </c>
      <c r="M12" s="17">
        <v>702116.1</v>
      </c>
      <c r="N12" s="17">
        <v>737284.9</v>
      </c>
      <c r="O12" s="17">
        <v>770801.5</v>
      </c>
      <c r="P12" s="17">
        <v>705565.9</v>
      </c>
      <c r="Q12" s="17">
        <v>720678.8</v>
      </c>
      <c r="R12" s="17">
        <v>749367.9</v>
      </c>
      <c r="S12" s="17">
        <v>761001.2</v>
      </c>
      <c r="T12" s="21">
        <v>769189</v>
      </c>
      <c r="U12" s="17">
        <v>784595.2</v>
      </c>
      <c r="V12" s="17">
        <v>806681.2</v>
      </c>
      <c r="W12" s="21">
        <v>829342</v>
      </c>
      <c r="X12" s="17">
        <v>861923.3</v>
      </c>
      <c r="Y12" s="17">
        <v>897967.8</v>
      </c>
      <c r="Z12" s="17">
        <v>926856.3</v>
      </c>
      <c r="AA12" s="17">
        <v>882785.4</v>
      </c>
      <c r="AB12" s="17">
        <v>930439.9</v>
      </c>
      <c r="AC12" s="17">
        <v>984500.5</v>
      </c>
      <c r="AD12" s="10" t="s">
        <v>97</v>
      </c>
    </row>
    <row r="13" spans="1:30" x14ac:dyDescent="0.25">
      <c r="A13" s="7" t="s">
        <v>38</v>
      </c>
      <c r="B13" s="16">
        <v>634268.69999999995</v>
      </c>
      <c r="C13" s="16">
        <v>654168.19999999995</v>
      </c>
      <c r="D13" s="16">
        <v>682901.2</v>
      </c>
      <c r="E13" s="16">
        <v>705681.9</v>
      </c>
      <c r="F13" s="16">
        <v>728893.8</v>
      </c>
      <c r="G13" s="16">
        <v>769700.7</v>
      </c>
      <c r="H13" s="16">
        <v>788017.4</v>
      </c>
      <c r="I13" s="16">
        <v>790394.9</v>
      </c>
      <c r="J13" s="20">
        <v>779563</v>
      </c>
      <c r="K13" s="16">
        <v>789581.2</v>
      </c>
      <c r="L13" s="20">
        <v>801923</v>
      </c>
      <c r="M13" s="16">
        <v>824693.6</v>
      </c>
      <c r="N13" s="16">
        <v>861261.4</v>
      </c>
      <c r="O13" s="16">
        <v>881576.4</v>
      </c>
      <c r="P13" s="16">
        <v>798407.4</v>
      </c>
      <c r="Q13" s="16">
        <v>819778.8</v>
      </c>
      <c r="R13" s="16">
        <v>850419.9</v>
      </c>
      <c r="S13" s="16">
        <v>869289.9</v>
      </c>
      <c r="T13" s="16">
        <v>880246.8</v>
      </c>
      <c r="U13" s="16">
        <v>903504.3</v>
      </c>
      <c r="V13" s="16">
        <v>939323.4</v>
      </c>
      <c r="W13" s="16">
        <v>948799.4</v>
      </c>
      <c r="X13" s="16">
        <v>976776.1</v>
      </c>
      <c r="Y13" s="16">
        <v>1016013.2</v>
      </c>
      <c r="Z13" s="16">
        <v>1050235.6000000001</v>
      </c>
      <c r="AA13" s="9" t="s">
        <v>97</v>
      </c>
      <c r="AB13" s="9" t="s">
        <v>97</v>
      </c>
      <c r="AC13" s="9" t="s">
        <v>97</v>
      </c>
      <c r="AD13" s="9" t="s">
        <v>97</v>
      </c>
    </row>
    <row r="14" spans="1:30" x14ac:dyDescent="0.25">
      <c r="A14" s="7" t="s">
        <v>39</v>
      </c>
      <c r="B14" s="17">
        <v>500813.1</v>
      </c>
      <c r="C14" s="17">
        <v>509692.2</v>
      </c>
      <c r="D14" s="17">
        <v>510558.8</v>
      </c>
      <c r="E14" s="17">
        <v>524952.69999999995</v>
      </c>
      <c r="F14" s="17">
        <v>541785.30000000005</v>
      </c>
      <c r="G14" s="21">
        <v>563341</v>
      </c>
      <c r="H14" s="17">
        <v>580567.30000000005</v>
      </c>
      <c r="I14" s="17">
        <v>585572.30000000005</v>
      </c>
      <c r="J14" s="21">
        <v>590157</v>
      </c>
      <c r="K14" s="17">
        <v>597383.4</v>
      </c>
      <c r="L14" s="17">
        <v>604401.80000000005</v>
      </c>
      <c r="M14" s="17">
        <v>619649.69999999995</v>
      </c>
      <c r="N14" s="17">
        <v>645145.59999999998</v>
      </c>
      <c r="O14" s="17">
        <v>667788.1</v>
      </c>
      <c r="P14" s="17">
        <v>623197.69999999995</v>
      </c>
      <c r="Q14" s="17">
        <v>631733.69999999995</v>
      </c>
      <c r="R14" s="17">
        <v>654561.19999999995</v>
      </c>
      <c r="S14" s="17">
        <v>664453.19999999995</v>
      </c>
      <c r="T14" s="17">
        <v>672194.3</v>
      </c>
      <c r="U14" s="17">
        <v>685336.5</v>
      </c>
      <c r="V14" s="17">
        <v>703301.2</v>
      </c>
      <c r="W14" s="17">
        <v>720318.2</v>
      </c>
      <c r="X14" s="17">
        <v>742993.9</v>
      </c>
      <c r="Y14" s="17">
        <v>771293.4</v>
      </c>
      <c r="Z14" s="17">
        <v>793153.3</v>
      </c>
      <c r="AA14" s="17">
        <v>753277.2</v>
      </c>
      <c r="AB14" s="17">
        <v>790531.6</v>
      </c>
      <c r="AC14" s="17">
        <v>831567.5</v>
      </c>
      <c r="AD14" s="10" t="s">
        <v>97</v>
      </c>
    </row>
    <row r="15" spans="1:30" x14ac:dyDescent="0.25">
      <c r="A15" s="7" t="s">
        <v>40</v>
      </c>
      <c r="B15" s="16">
        <v>18959.099999999999</v>
      </c>
      <c r="C15" s="16">
        <v>18673.3</v>
      </c>
      <c r="D15" s="16">
        <v>18321.599999999999</v>
      </c>
      <c r="E15" s="16">
        <v>18701.2</v>
      </c>
      <c r="F15" s="16">
        <v>19384.900000000001</v>
      </c>
      <c r="G15" s="16">
        <v>19932.400000000001</v>
      </c>
      <c r="H15" s="16">
        <v>20721.900000000001</v>
      </c>
      <c r="I15" s="20">
        <v>20600</v>
      </c>
      <c r="J15" s="16">
        <v>20491.5</v>
      </c>
      <c r="K15" s="16">
        <v>20766.599999999999</v>
      </c>
      <c r="L15" s="16">
        <v>20715.5</v>
      </c>
      <c r="M15" s="16">
        <v>21332.5</v>
      </c>
      <c r="N15" s="16">
        <v>21881.3</v>
      </c>
      <c r="O15" s="16">
        <v>22478.6</v>
      </c>
      <c r="P15" s="16">
        <v>20872.5</v>
      </c>
      <c r="Q15" s="16">
        <v>21099.8</v>
      </c>
      <c r="R15" s="16">
        <v>22199.5</v>
      </c>
      <c r="S15" s="16">
        <v>22779.599999999999</v>
      </c>
      <c r="T15" s="16">
        <v>22868.799999999999</v>
      </c>
      <c r="U15" s="16">
        <v>22807.599999999999</v>
      </c>
      <c r="V15" s="16">
        <v>22497.9</v>
      </c>
      <c r="W15" s="16">
        <v>23015.200000000001</v>
      </c>
      <c r="X15" s="16">
        <v>23808.799999999999</v>
      </c>
      <c r="Y15" s="16">
        <v>24431.7</v>
      </c>
      <c r="Z15" s="16">
        <v>25311.7</v>
      </c>
      <c r="AA15" s="16">
        <v>24125.200000000001</v>
      </c>
      <c r="AB15" s="16">
        <v>25480.1</v>
      </c>
      <c r="AC15" s="16">
        <v>27535.1</v>
      </c>
      <c r="AD15" s="9" t="s">
        <v>97</v>
      </c>
    </row>
    <row r="16" spans="1:30" x14ac:dyDescent="0.25">
      <c r="A16" s="7" t="s">
        <v>41</v>
      </c>
      <c r="B16" s="17">
        <v>693.9</v>
      </c>
      <c r="C16" s="17">
        <v>548.6</v>
      </c>
      <c r="D16" s="17">
        <v>618.20000000000005</v>
      </c>
      <c r="E16" s="17">
        <v>944.6</v>
      </c>
      <c r="F16" s="17">
        <v>877.3</v>
      </c>
      <c r="G16" s="21">
        <v>946</v>
      </c>
      <c r="H16" s="17">
        <v>1012.2</v>
      </c>
      <c r="I16" s="17">
        <v>1044.7</v>
      </c>
      <c r="J16" s="21">
        <v>1109</v>
      </c>
      <c r="K16" s="17">
        <v>1168.2</v>
      </c>
      <c r="L16" s="21">
        <v>1350</v>
      </c>
      <c r="M16" s="17">
        <v>1505.6</v>
      </c>
      <c r="N16" s="17">
        <v>1781.3</v>
      </c>
      <c r="O16" s="17">
        <v>1922.9</v>
      </c>
      <c r="P16" s="17">
        <v>1815.1</v>
      </c>
      <c r="Q16" s="17">
        <v>1957.3</v>
      </c>
      <c r="R16" s="17">
        <v>2097.9</v>
      </c>
      <c r="S16" s="17">
        <v>2198.1</v>
      </c>
      <c r="T16" s="17">
        <v>2241.4</v>
      </c>
      <c r="U16" s="17">
        <v>2420.5</v>
      </c>
      <c r="V16" s="21">
        <v>2677</v>
      </c>
      <c r="W16" s="17">
        <v>2949.3</v>
      </c>
      <c r="X16" s="17">
        <v>3296.6</v>
      </c>
      <c r="Y16" s="17">
        <v>3592.1</v>
      </c>
      <c r="Z16" s="17">
        <v>3885.1</v>
      </c>
      <c r="AA16" s="17">
        <v>3951.2</v>
      </c>
      <c r="AB16" s="17">
        <v>4349.8</v>
      </c>
      <c r="AC16" s="17">
        <v>4847.3999999999996</v>
      </c>
      <c r="AD16" s="10" t="s">
        <v>97</v>
      </c>
    </row>
    <row r="17" spans="1:30" x14ac:dyDescent="0.25">
      <c r="A17" s="7" t="s">
        <v>42</v>
      </c>
      <c r="B17" s="16">
        <v>3660.3</v>
      </c>
      <c r="C17" s="16">
        <v>4464.8999999999996</v>
      </c>
      <c r="D17" s="20">
        <v>4802</v>
      </c>
      <c r="E17" s="16">
        <v>5080.6000000000004</v>
      </c>
      <c r="F17" s="16">
        <v>4927.1000000000004</v>
      </c>
      <c r="G17" s="16">
        <v>5551.7</v>
      </c>
      <c r="H17" s="20">
        <v>6366</v>
      </c>
      <c r="I17" s="16">
        <v>7388.5</v>
      </c>
      <c r="J17" s="16">
        <v>7348.2</v>
      </c>
      <c r="K17" s="16">
        <v>8079.2</v>
      </c>
      <c r="L17" s="20">
        <v>9314</v>
      </c>
      <c r="M17" s="16">
        <v>10545.1</v>
      </c>
      <c r="N17" s="16">
        <v>11784.1</v>
      </c>
      <c r="O17" s="16">
        <v>13992.9</v>
      </c>
      <c r="P17" s="16">
        <v>11921.1</v>
      </c>
      <c r="Q17" s="16">
        <v>12535.4</v>
      </c>
      <c r="R17" s="16">
        <v>13896.5</v>
      </c>
      <c r="S17" s="16">
        <v>13917.3</v>
      </c>
      <c r="T17" s="16">
        <v>13521.6</v>
      </c>
      <c r="U17" s="16">
        <v>13403.9</v>
      </c>
      <c r="V17" s="16">
        <v>14490.5</v>
      </c>
      <c r="W17" s="16">
        <v>15612.9</v>
      </c>
      <c r="X17" s="16">
        <v>17661.2</v>
      </c>
      <c r="Y17" s="16">
        <v>19589.7</v>
      </c>
      <c r="Z17" s="16">
        <v>20699.8</v>
      </c>
      <c r="AA17" s="16">
        <v>19070.2</v>
      </c>
      <c r="AB17" s="16">
        <v>20874.2</v>
      </c>
      <c r="AC17" s="16">
        <v>23900.5</v>
      </c>
      <c r="AD17" s="9" t="s">
        <v>97</v>
      </c>
    </row>
    <row r="18" spans="1:30" x14ac:dyDescent="0.25">
      <c r="A18" s="7" t="s">
        <v>43</v>
      </c>
      <c r="B18" s="17">
        <v>12940.1</v>
      </c>
      <c r="C18" s="17">
        <v>13202.5</v>
      </c>
      <c r="D18" s="17">
        <v>13420.3</v>
      </c>
      <c r="E18" s="17">
        <v>13837.2</v>
      </c>
      <c r="F18" s="17">
        <v>14217.7</v>
      </c>
      <c r="G18" s="17">
        <v>14318.3</v>
      </c>
      <c r="H18" s="17">
        <v>15051.9</v>
      </c>
      <c r="I18" s="17">
        <v>15130.4</v>
      </c>
      <c r="J18" s="17">
        <v>15020.6</v>
      </c>
      <c r="K18" s="17">
        <v>14887.5</v>
      </c>
      <c r="L18" s="17">
        <v>15335.5</v>
      </c>
      <c r="M18" s="17">
        <v>15834.1</v>
      </c>
      <c r="N18" s="17">
        <v>17019.7</v>
      </c>
      <c r="O18" s="17">
        <v>17467.900000000001</v>
      </c>
      <c r="P18" s="17">
        <v>15828.9</v>
      </c>
      <c r="Q18" s="17">
        <v>15236.1</v>
      </c>
      <c r="R18" s="21">
        <v>15689</v>
      </c>
      <c r="S18" s="17">
        <v>15756.5</v>
      </c>
      <c r="T18" s="21">
        <v>15860</v>
      </c>
      <c r="U18" s="17">
        <v>16542.8</v>
      </c>
      <c r="V18" s="17">
        <v>17038.7</v>
      </c>
      <c r="W18" s="17">
        <v>17509.8</v>
      </c>
      <c r="X18" s="17">
        <v>18090.599999999999</v>
      </c>
      <c r="Y18" s="17">
        <v>18471.3</v>
      </c>
      <c r="Z18" s="17">
        <v>19291.900000000001</v>
      </c>
      <c r="AA18" s="17">
        <v>18732.3</v>
      </c>
      <c r="AB18" s="17">
        <v>20013.3</v>
      </c>
      <c r="AC18" s="17">
        <v>21718.6</v>
      </c>
      <c r="AD18" s="10" t="s">
        <v>97</v>
      </c>
    </row>
    <row r="19" spans="1:30" x14ac:dyDescent="0.25">
      <c r="A19" s="7" t="s">
        <v>44</v>
      </c>
      <c r="B19" s="16">
        <v>230428.4</v>
      </c>
      <c r="C19" s="16">
        <v>226295.8</v>
      </c>
      <c r="D19" s="20">
        <v>219020</v>
      </c>
      <c r="E19" s="16">
        <v>224490.6</v>
      </c>
      <c r="F19" s="20">
        <v>230163</v>
      </c>
      <c r="G19" s="20">
        <v>239173</v>
      </c>
      <c r="H19" s="20">
        <v>245358</v>
      </c>
      <c r="I19" s="20">
        <v>244088</v>
      </c>
      <c r="J19" s="20">
        <v>243410</v>
      </c>
      <c r="K19" s="20">
        <v>244866</v>
      </c>
      <c r="L19" s="20">
        <v>244154</v>
      </c>
      <c r="M19" s="20">
        <v>247699</v>
      </c>
      <c r="N19" s="20">
        <v>258388</v>
      </c>
      <c r="O19" s="20">
        <v>270187</v>
      </c>
      <c r="P19" s="20">
        <v>254293</v>
      </c>
      <c r="Q19" s="20">
        <v>261938</v>
      </c>
      <c r="R19" s="20">
        <v>279716</v>
      </c>
      <c r="S19" s="20">
        <v>292274</v>
      </c>
      <c r="T19" s="20">
        <v>302050</v>
      </c>
      <c r="U19" s="20">
        <v>313076</v>
      </c>
      <c r="V19" s="20">
        <v>323144</v>
      </c>
      <c r="W19" s="20">
        <v>330720</v>
      </c>
      <c r="X19" s="20">
        <v>340611</v>
      </c>
      <c r="Y19" s="20">
        <v>355272</v>
      </c>
      <c r="Z19" s="20">
        <v>363367</v>
      </c>
      <c r="AA19" s="20">
        <v>342343</v>
      </c>
      <c r="AB19" s="20">
        <v>350832</v>
      </c>
      <c r="AC19" s="20">
        <v>363276</v>
      </c>
      <c r="AD19" s="20">
        <v>387529</v>
      </c>
    </row>
    <row r="20" spans="1:30" x14ac:dyDescent="0.25">
      <c r="A20" s="7" t="s">
        <v>45</v>
      </c>
      <c r="B20" s="17">
        <v>4310.1000000000004</v>
      </c>
      <c r="C20" s="17">
        <v>4590.1000000000004</v>
      </c>
      <c r="D20" s="21">
        <v>4730</v>
      </c>
      <c r="E20" s="17">
        <v>4725.1000000000004</v>
      </c>
      <c r="F20" s="17">
        <v>5004.1000000000004</v>
      </c>
      <c r="G20" s="17">
        <v>5050.1000000000004</v>
      </c>
      <c r="H20" s="17">
        <v>4942.3999999999996</v>
      </c>
      <c r="I20" s="17">
        <v>5606.7</v>
      </c>
      <c r="J20" s="21">
        <v>5884</v>
      </c>
      <c r="K20" s="17">
        <v>5925.7</v>
      </c>
      <c r="L20" s="17">
        <v>6183.3</v>
      </c>
      <c r="M20" s="17">
        <v>6772.7</v>
      </c>
      <c r="N20" s="17">
        <v>7174.7</v>
      </c>
      <c r="O20" s="17">
        <v>7237.6</v>
      </c>
      <c r="P20" s="17">
        <v>7382.6</v>
      </c>
      <c r="Q20" s="17">
        <v>6987.5</v>
      </c>
      <c r="R20" s="17">
        <v>6357.3</v>
      </c>
      <c r="S20" s="17">
        <v>5638.9</v>
      </c>
      <c r="T20" s="17">
        <v>5010.8</v>
      </c>
      <c r="U20" s="17">
        <v>4868.2</v>
      </c>
      <c r="V20" s="17">
        <v>4850.8999999999996</v>
      </c>
      <c r="W20" s="17">
        <v>5038.8</v>
      </c>
      <c r="X20" s="17">
        <v>5035.8</v>
      </c>
      <c r="Y20" s="17">
        <v>5187.6000000000004</v>
      </c>
      <c r="Z20" s="17">
        <v>5441.8</v>
      </c>
      <c r="AA20" s="17">
        <v>5343.3</v>
      </c>
      <c r="AB20" s="17">
        <v>5516.2</v>
      </c>
      <c r="AC20" s="17">
        <v>6013.9</v>
      </c>
      <c r="AD20" s="10" t="s">
        <v>97</v>
      </c>
    </row>
    <row r="21" spans="1:30" x14ac:dyDescent="0.25">
      <c r="A21" s="7" t="s">
        <v>46</v>
      </c>
      <c r="B21" s="16">
        <v>38070.699999999997</v>
      </c>
      <c r="C21" s="16">
        <v>40714.699999999997</v>
      </c>
      <c r="D21" s="16">
        <v>42860.6</v>
      </c>
      <c r="E21" s="20">
        <v>44615</v>
      </c>
      <c r="F21" s="20">
        <v>46454</v>
      </c>
      <c r="G21" s="20">
        <v>48646</v>
      </c>
      <c r="H21" s="20">
        <v>50963</v>
      </c>
      <c r="I21" s="20">
        <v>51837</v>
      </c>
      <c r="J21" s="20">
        <v>53960</v>
      </c>
      <c r="K21" s="20">
        <v>54826</v>
      </c>
      <c r="L21" s="20">
        <v>56711</v>
      </c>
      <c r="M21" s="20">
        <v>58715</v>
      </c>
      <c r="N21" s="20">
        <v>61122</v>
      </c>
      <c r="O21" s="20">
        <v>63300</v>
      </c>
      <c r="P21" s="20">
        <v>55023</v>
      </c>
      <c r="Q21" s="20">
        <v>55424</v>
      </c>
      <c r="R21" s="20">
        <v>54333</v>
      </c>
      <c r="S21" s="20">
        <v>50381</v>
      </c>
      <c r="T21" s="20">
        <v>48180</v>
      </c>
      <c r="U21" s="20">
        <v>47496</v>
      </c>
      <c r="V21" s="20">
        <v>48911</v>
      </c>
      <c r="W21" s="20">
        <v>50326</v>
      </c>
      <c r="X21" s="20">
        <v>52518</v>
      </c>
      <c r="Y21" s="20">
        <v>54065</v>
      </c>
      <c r="Z21" s="20">
        <v>55360</v>
      </c>
      <c r="AA21" s="20">
        <v>53630</v>
      </c>
      <c r="AB21" s="20">
        <v>55768</v>
      </c>
      <c r="AC21" s="20">
        <v>59146</v>
      </c>
      <c r="AD21" s="20">
        <v>63089</v>
      </c>
    </row>
    <row r="22" spans="1:30" x14ac:dyDescent="0.25">
      <c r="A22" s="7" t="s">
        <v>47</v>
      </c>
      <c r="B22" s="17">
        <v>80165.8</v>
      </c>
      <c r="C22" s="17">
        <v>81547.600000000006</v>
      </c>
      <c r="D22" s="17">
        <v>81960.399999999994</v>
      </c>
      <c r="E22" s="21">
        <v>83554</v>
      </c>
      <c r="F22" s="21">
        <v>86269</v>
      </c>
      <c r="G22" s="21">
        <v>89118</v>
      </c>
      <c r="H22" s="21">
        <v>91480</v>
      </c>
      <c r="I22" s="21">
        <v>92702</v>
      </c>
      <c r="J22" s="21">
        <v>92576</v>
      </c>
      <c r="K22" s="21">
        <v>93533</v>
      </c>
      <c r="L22" s="21">
        <v>94669</v>
      </c>
      <c r="M22" s="21">
        <v>95302</v>
      </c>
      <c r="N22" s="21">
        <v>97007</v>
      </c>
      <c r="O22" s="21">
        <v>98615</v>
      </c>
      <c r="P22" s="21">
        <v>94986</v>
      </c>
      <c r="Q22" s="21">
        <v>95512</v>
      </c>
      <c r="R22" s="21">
        <v>96394</v>
      </c>
      <c r="S22" s="21">
        <v>97390</v>
      </c>
      <c r="T22" s="21">
        <v>97720</v>
      </c>
      <c r="U22" s="21">
        <v>98056</v>
      </c>
      <c r="V22" s="21">
        <v>99172</v>
      </c>
      <c r="W22" s="21">
        <v>100136</v>
      </c>
      <c r="X22" s="21">
        <v>102212</v>
      </c>
      <c r="Y22" s="21">
        <v>103960</v>
      </c>
      <c r="Z22" s="21">
        <v>106557</v>
      </c>
      <c r="AA22" s="21">
        <v>99033</v>
      </c>
      <c r="AB22" s="21">
        <v>105537</v>
      </c>
      <c r="AC22" s="21">
        <v>112394</v>
      </c>
      <c r="AD22" s="10" t="s">
        <v>97</v>
      </c>
    </row>
    <row r="23" spans="1:30" x14ac:dyDescent="0.25">
      <c r="A23" s="7" t="s">
        <v>48</v>
      </c>
      <c r="B23" s="16">
        <v>59490.2</v>
      </c>
      <c r="C23" s="16">
        <v>67584.800000000003</v>
      </c>
      <c r="D23" s="16">
        <v>71443.899999999994</v>
      </c>
      <c r="E23" s="16">
        <v>74671.7</v>
      </c>
      <c r="F23" s="16">
        <v>76582.399999999994</v>
      </c>
      <c r="G23" s="16">
        <v>78821.399999999994</v>
      </c>
      <c r="H23" s="16">
        <v>81186.100000000006</v>
      </c>
      <c r="I23" s="16">
        <v>83498.7</v>
      </c>
      <c r="J23" s="16">
        <v>85423.4</v>
      </c>
      <c r="K23" s="16">
        <v>88075.8</v>
      </c>
      <c r="L23" s="16">
        <v>90137.7</v>
      </c>
      <c r="M23" s="16">
        <v>94260.6</v>
      </c>
      <c r="N23" s="16">
        <v>98325.9</v>
      </c>
      <c r="O23" s="20">
        <v>100982</v>
      </c>
      <c r="P23" s="20">
        <v>92472</v>
      </c>
      <c r="Q23" s="16">
        <v>93057.7</v>
      </c>
      <c r="R23" s="16">
        <v>96015.2</v>
      </c>
      <c r="S23" s="16">
        <v>94576.9</v>
      </c>
      <c r="T23" s="20">
        <v>94252</v>
      </c>
      <c r="U23" s="20">
        <v>94934</v>
      </c>
      <c r="V23" s="16">
        <v>97267.1</v>
      </c>
      <c r="W23" s="16">
        <v>100066.6</v>
      </c>
      <c r="X23" s="16">
        <v>103174.8</v>
      </c>
      <c r="Y23" s="16">
        <v>105820.7</v>
      </c>
      <c r="Z23" s="16">
        <v>108236.3</v>
      </c>
      <c r="AA23" s="16">
        <v>100161.8</v>
      </c>
      <c r="AB23" s="16">
        <v>111434.5</v>
      </c>
      <c r="AC23" s="16">
        <v>117182.2</v>
      </c>
      <c r="AD23" s="9" t="s">
        <v>97</v>
      </c>
    </row>
    <row r="24" spans="1:30" x14ac:dyDescent="0.25">
      <c r="A24" s="7" t="s">
        <v>49</v>
      </c>
      <c r="B24" s="17">
        <v>2709.2</v>
      </c>
      <c r="C24" s="17">
        <v>2788.6</v>
      </c>
      <c r="D24" s="17">
        <v>3158.8</v>
      </c>
      <c r="E24" s="17">
        <v>3260.5</v>
      </c>
      <c r="F24" s="17">
        <v>3497.3</v>
      </c>
      <c r="G24" s="17">
        <v>4054.4</v>
      </c>
      <c r="H24" s="17">
        <v>4614.3</v>
      </c>
      <c r="I24" s="17">
        <v>5269.6</v>
      </c>
      <c r="J24" s="17">
        <v>5401.2</v>
      </c>
      <c r="K24" s="21">
        <v>6002</v>
      </c>
      <c r="L24" s="17">
        <v>6449.7</v>
      </c>
      <c r="M24" s="17">
        <v>6400.6</v>
      </c>
      <c r="N24" s="17">
        <v>7335.9</v>
      </c>
      <c r="O24" s="17">
        <v>7622.2</v>
      </c>
      <c r="P24" s="21">
        <v>6406</v>
      </c>
      <c r="Q24" s="17">
        <v>6916.9</v>
      </c>
      <c r="R24" s="17">
        <v>7323.7</v>
      </c>
      <c r="S24" s="17">
        <v>7287.9</v>
      </c>
      <c r="T24" s="17">
        <v>7262.1</v>
      </c>
      <c r="U24" s="17">
        <v>7368.1</v>
      </c>
      <c r="V24" s="17">
        <v>7781.6</v>
      </c>
      <c r="W24" s="17">
        <v>8304.9</v>
      </c>
      <c r="X24" s="17">
        <v>9533.1</v>
      </c>
      <c r="Y24" s="17">
        <v>10463.4</v>
      </c>
      <c r="Z24" s="17">
        <v>11175.2</v>
      </c>
      <c r="AA24" s="17">
        <v>10554.5</v>
      </c>
      <c r="AB24" s="17">
        <v>11477.1</v>
      </c>
      <c r="AC24" s="17">
        <v>12242.3</v>
      </c>
      <c r="AD24" s="10" t="s">
        <v>97</v>
      </c>
    </row>
    <row r="25" spans="1:30" x14ac:dyDescent="0.25">
      <c r="A25" s="7" t="s">
        <v>50</v>
      </c>
      <c r="B25" s="16">
        <v>24762.6</v>
      </c>
      <c r="C25" s="16">
        <v>24398.3</v>
      </c>
      <c r="D25" s="16">
        <v>24464.2</v>
      </c>
      <c r="E25" s="16">
        <v>23852.3</v>
      </c>
      <c r="F25" s="20">
        <v>24919</v>
      </c>
      <c r="G25" s="20">
        <v>26039</v>
      </c>
      <c r="H25" s="20">
        <v>27125</v>
      </c>
      <c r="I25" s="20">
        <v>27540</v>
      </c>
      <c r="J25" s="20">
        <v>27487</v>
      </c>
      <c r="K25" s="20">
        <v>27366</v>
      </c>
      <c r="L25" s="20">
        <v>27252</v>
      </c>
      <c r="M25" s="20">
        <v>27820</v>
      </c>
      <c r="N25" s="20">
        <v>28885</v>
      </c>
      <c r="O25" s="20">
        <v>29815</v>
      </c>
      <c r="P25" s="20">
        <v>29232</v>
      </c>
      <c r="Q25" s="20">
        <v>29060</v>
      </c>
      <c r="R25" s="20">
        <v>29488</v>
      </c>
      <c r="S25" s="20">
        <v>29663</v>
      </c>
      <c r="T25" s="20">
        <v>30062</v>
      </c>
      <c r="U25" s="20">
        <v>30143</v>
      </c>
      <c r="V25" s="20">
        <v>30738</v>
      </c>
      <c r="W25" s="20">
        <v>31473</v>
      </c>
      <c r="X25" s="20">
        <v>32492</v>
      </c>
      <c r="Y25" s="20">
        <v>33668</v>
      </c>
      <c r="Z25" s="20">
        <v>35139</v>
      </c>
      <c r="AA25" s="20">
        <v>35775</v>
      </c>
      <c r="AB25" s="20">
        <v>36938</v>
      </c>
      <c r="AC25" s="20">
        <v>38999</v>
      </c>
      <c r="AD25" s="20">
        <v>42064</v>
      </c>
    </row>
    <row r="26" spans="1:30" x14ac:dyDescent="0.25">
      <c r="A26" s="7" t="s">
        <v>51</v>
      </c>
      <c r="B26" s="17">
        <v>17446.5</v>
      </c>
      <c r="C26" s="17">
        <v>16909.7</v>
      </c>
      <c r="D26" s="21">
        <v>16531</v>
      </c>
      <c r="E26" s="17">
        <v>17289.8</v>
      </c>
      <c r="F26" s="17">
        <v>17860.099999999999</v>
      </c>
      <c r="G26" s="17">
        <v>18577.7</v>
      </c>
      <c r="H26" s="17">
        <v>18966.2</v>
      </c>
      <c r="I26" s="17">
        <v>18970.400000000001</v>
      </c>
      <c r="J26" s="17">
        <v>19351.400000000001</v>
      </c>
      <c r="K26" s="17">
        <v>19384.400000000001</v>
      </c>
      <c r="L26" s="17">
        <v>19939.2</v>
      </c>
      <c r="M26" s="21">
        <v>20708</v>
      </c>
      <c r="N26" s="17">
        <v>21888.9</v>
      </c>
      <c r="O26" s="17">
        <v>23111.8</v>
      </c>
      <c r="P26" s="17">
        <v>22221.599999999999</v>
      </c>
      <c r="Q26" s="17">
        <v>22380.9</v>
      </c>
      <c r="R26" s="17">
        <v>23624.7</v>
      </c>
      <c r="S26" s="17">
        <v>24932.3</v>
      </c>
      <c r="T26" s="17">
        <v>25425.4</v>
      </c>
      <c r="U26" s="17">
        <v>25980.799999999999</v>
      </c>
      <c r="V26" s="17">
        <v>26597.9</v>
      </c>
      <c r="W26" s="17">
        <v>27505.200000000001</v>
      </c>
      <c r="X26" s="17">
        <v>28192.1</v>
      </c>
      <c r="Y26" s="17">
        <v>29917.3</v>
      </c>
      <c r="Z26" s="17">
        <v>31169.4</v>
      </c>
      <c r="AA26" s="17">
        <v>30685.4</v>
      </c>
      <c r="AB26" s="21">
        <v>32268</v>
      </c>
      <c r="AC26" s="17">
        <v>34450.400000000001</v>
      </c>
      <c r="AD26" s="10" t="s">
        <v>97</v>
      </c>
    </row>
    <row r="27" spans="1:30" x14ac:dyDescent="0.25">
      <c r="A27" s="7" t="s">
        <v>52</v>
      </c>
      <c r="B27" s="16">
        <v>9175.2000000000007</v>
      </c>
      <c r="C27" s="16">
        <v>11082.9</v>
      </c>
      <c r="D27" s="16">
        <v>12744.2</v>
      </c>
      <c r="E27" s="16">
        <v>14105.7</v>
      </c>
      <c r="F27" s="16">
        <v>13828.6</v>
      </c>
      <c r="G27" s="16">
        <v>14301.4</v>
      </c>
      <c r="H27" s="20">
        <v>16042</v>
      </c>
      <c r="I27" s="16">
        <v>14595.3</v>
      </c>
      <c r="J27" s="20">
        <v>13071</v>
      </c>
      <c r="K27" s="16">
        <v>13777.3</v>
      </c>
      <c r="L27" s="16">
        <v>16023.6</v>
      </c>
      <c r="M27" s="16">
        <v>17851.599999999999</v>
      </c>
      <c r="N27" s="16">
        <v>21014.400000000001</v>
      </c>
      <c r="O27" s="16">
        <v>26133.9</v>
      </c>
      <c r="P27" s="20">
        <v>20052</v>
      </c>
      <c r="Q27" s="16">
        <v>23030.3</v>
      </c>
      <c r="R27" s="16">
        <v>24031.200000000001</v>
      </c>
      <c r="S27" s="16">
        <v>24366.9</v>
      </c>
      <c r="T27" s="16">
        <v>25075.599999999999</v>
      </c>
      <c r="U27" s="16">
        <v>26878.799999999999</v>
      </c>
      <c r="V27" s="20">
        <v>28440</v>
      </c>
      <c r="W27" s="20">
        <v>30047</v>
      </c>
      <c r="X27" s="16">
        <v>33483.4</v>
      </c>
      <c r="Y27" s="16">
        <v>36003.5</v>
      </c>
      <c r="Z27" s="16">
        <v>39242.800000000003</v>
      </c>
      <c r="AA27" s="16">
        <v>38680.199999999997</v>
      </c>
      <c r="AB27" s="20">
        <v>41447</v>
      </c>
      <c r="AC27" s="16">
        <v>46254.5</v>
      </c>
      <c r="AD27" s="9" t="s">
        <v>97</v>
      </c>
    </row>
    <row r="28" spans="1:30" x14ac:dyDescent="0.25">
      <c r="A28" s="7" t="s">
        <v>53</v>
      </c>
      <c r="B28" s="17">
        <v>7076.1</v>
      </c>
      <c r="C28" s="17">
        <v>7744.6</v>
      </c>
      <c r="D28" s="17">
        <v>8098.7</v>
      </c>
      <c r="E28" s="17">
        <v>8358.6</v>
      </c>
      <c r="F28" s="17">
        <v>8876.6</v>
      </c>
      <c r="G28" s="17">
        <v>9194.9</v>
      </c>
      <c r="H28" s="21">
        <v>9543</v>
      </c>
      <c r="I28" s="17">
        <v>9638.4</v>
      </c>
      <c r="J28" s="17">
        <v>9524.1</v>
      </c>
      <c r="K28" s="17">
        <v>9468.7000000000007</v>
      </c>
      <c r="L28" s="17">
        <v>9350.2999999999993</v>
      </c>
      <c r="M28" s="17">
        <v>9547.4</v>
      </c>
      <c r="N28" s="17">
        <v>9760.2000000000007</v>
      </c>
      <c r="O28" s="17">
        <v>9757.7000000000007</v>
      </c>
      <c r="P28" s="17">
        <v>9076.2000000000007</v>
      </c>
      <c r="Q28" s="17">
        <v>9154.1</v>
      </c>
      <c r="R28" s="17">
        <v>9031.5</v>
      </c>
      <c r="S28" s="17">
        <v>8644.2000000000007</v>
      </c>
      <c r="T28" s="21">
        <v>8564</v>
      </c>
      <c r="U28" s="17">
        <v>8876.6</v>
      </c>
      <c r="V28" s="17">
        <v>9226.7000000000007</v>
      </c>
      <c r="W28" s="21">
        <v>9545</v>
      </c>
      <c r="X28" s="17">
        <v>10169.1</v>
      </c>
      <c r="Y28" s="17">
        <v>10838.8</v>
      </c>
      <c r="Z28" s="17">
        <v>11194.6</v>
      </c>
      <c r="AA28" s="17">
        <v>11009.5</v>
      </c>
      <c r="AB28" s="17">
        <v>11712.8</v>
      </c>
      <c r="AC28" s="17">
        <v>12616.2</v>
      </c>
      <c r="AD28" s="10" t="s">
        <v>97</v>
      </c>
    </row>
    <row r="29" spans="1:30" x14ac:dyDescent="0.25">
      <c r="A29" s="7" t="s">
        <v>54</v>
      </c>
      <c r="B29" s="16">
        <v>3000.4</v>
      </c>
      <c r="C29" s="16">
        <v>3096.4</v>
      </c>
      <c r="D29" s="16">
        <v>2567.5</v>
      </c>
      <c r="E29" s="16">
        <v>3742.2</v>
      </c>
      <c r="F29" s="16">
        <v>2349.1</v>
      </c>
      <c r="G29" s="20">
        <v>3380</v>
      </c>
      <c r="H29" s="16">
        <v>4538.5</v>
      </c>
      <c r="I29" s="16">
        <v>4589.1000000000004</v>
      </c>
      <c r="J29" s="16">
        <v>4621.3</v>
      </c>
      <c r="K29" s="16">
        <v>5268.4</v>
      </c>
      <c r="L29" s="16">
        <v>7288.2</v>
      </c>
      <c r="M29" s="20">
        <v>8346</v>
      </c>
      <c r="N29" s="16">
        <v>10023.4</v>
      </c>
      <c r="O29" s="16">
        <v>12626.7</v>
      </c>
      <c r="P29" s="16">
        <v>6979.7</v>
      </c>
      <c r="Q29" s="16">
        <v>7695.1</v>
      </c>
      <c r="R29" s="16">
        <v>7887.9</v>
      </c>
      <c r="S29" s="16">
        <v>7974.4</v>
      </c>
      <c r="T29" s="16">
        <v>8045.3</v>
      </c>
      <c r="U29" s="16">
        <v>8546.4</v>
      </c>
      <c r="V29" s="16">
        <v>9276.1</v>
      </c>
      <c r="W29" s="16">
        <v>10682.1</v>
      </c>
      <c r="X29" s="16">
        <v>12298.4</v>
      </c>
      <c r="Y29" s="16">
        <v>14509.8</v>
      </c>
      <c r="Z29" s="16">
        <v>15503.8</v>
      </c>
      <c r="AA29" s="16">
        <v>14644.2</v>
      </c>
      <c r="AB29" s="16">
        <v>15440.2</v>
      </c>
      <c r="AC29" s="16">
        <v>17586.7</v>
      </c>
      <c r="AD29" s="9" t="s">
        <v>97</v>
      </c>
    </row>
    <row r="30" spans="1:30" x14ac:dyDescent="0.25">
      <c r="A30" s="7" t="s">
        <v>55</v>
      </c>
      <c r="B30" s="17">
        <v>2226.4</v>
      </c>
      <c r="C30" s="17">
        <v>2230.3000000000002</v>
      </c>
      <c r="D30" s="21">
        <v>2279</v>
      </c>
      <c r="E30" s="21">
        <v>2410</v>
      </c>
      <c r="F30" s="21">
        <v>2463</v>
      </c>
      <c r="G30" s="17">
        <v>2574.1</v>
      </c>
      <c r="H30" s="17">
        <v>2723.5</v>
      </c>
      <c r="I30" s="17">
        <v>2870.3</v>
      </c>
      <c r="J30" s="17">
        <v>2916.3</v>
      </c>
      <c r="K30" s="17">
        <v>3052.1</v>
      </c>
      <c r="L30" s="17">
        <v>3184.5</v>
      </c>
      <c r="M30" s="21">
        <v>3308</v>
      </c>
      <c r="N30" s="17">
        <v>3591.5</v>
      </c>
      <c r="O30" s="17">
        <v>3750.4</v>
      </c>
      <c r="P30" s="17">
        <v>3393.5</v>
      </c>
      <c r="Q30" s="17">
        <v>3452.4</v>
      </c>
      <c r="R30" s="21">
        <v>3533</v>
      </c>
      <c r="S30" s="17">
        <v>3560.3</v>
      </c>
      <c r="T30" s="17">
        <v>3554.6</v>
      </c>
      <c r="U30" s="21">
        <v>3697</v>
      </c>
      <c r="V30" s="17">
        <v>3866.5</v>
      </c>
      <c r="W30" s="21">
        <v>4111</v>
      </c>
      <c r="X30" s="17">
        <v>4402.8</v>
      </c>
      <c r="Y30" s="17">
        <v>4777.8</v>
      </c>
      <c r="Z30" s="17">
        <v>5129.6000000000004</v>
      </c>
      <c r="AA30" s="17">
        <v>5126.6000000000004</v>
      </c>
      <c r="AB30" s="17">
        <v>5592.4</v>
      </c>
      <c r="AC30" s="17">
        <v>6137.1</v>
      </c>
      <c r="AD30" s="10" t="s">
        <v>97</v>
      </c>
    </row>
    <row r="31" spans="1:30" x14ac:dyDescent="0.25">
      <c r="A31" s="7" t="s">
        <v>56</v>
      </c>
      <c r="B31" s="16">
        <v>1189.3</v>
      </c>
      <c r="C31" s="16">
        <v>1342.9</v>
      </c>
      <c r="D31" s="20">
        <v>1544</v>
      </c>
      <c r="E31" s="16">
        <v>1569.1</v>
      </c>
      <c r="F31" s="16">
        <v>1441.8</v>
      </c>
      <c r="G31" s="16">
        <v>1646.8</v>
      </c>
      <c r="H31" s="16">
        <v>1775.3</v>
      </c>
      <c r="I31" s="16">
        <v>1884.6</v>
      </c>
      <c r="J31" s="16">
        <v>2162.4</v>
      </c>
      <c r="K31" s="16">
        <v>2372.3000000000002</v>
      </c>
      <c r="L31" s="16">
        <v>2623.7</v>
      </c>
      <c r="M31" s="16">
        <v>3036.8</v>
      </c>
      <c r="N31" s="16">
        <v>3687.5</v>
      </c>
      <c r="O31" s="16">
        <v>4359.6000000000004</v>
      </c>
      <c r="P31" s="16">
        <v>4013.8</v>
      </c>
      <c r="Q31" s="16">
        <v>4103.1000000000004</v>
      </c>
      <c r="R31" s="16">
        <v>4460.7</v>
      </c>
      <c r="S31" s="16">
        <v>4668.3</v>
      </c>
      <c r="T31" s="16">
        <v>4749.8</v>
      </c>
      <c r="U31" s="16">
        <v>5022.5</v>
      </c>
      <c r="V31" s="16">
        <v>5399.4</v>
      </c>
      <c r="W31" s="16">
        <v>5805.6</v>
      </c>
      <c r="X31" s="16">
        <v>6442.1</v>
      </c>
      <c r="Y31" s="16">
        <v>7083.3</v>
      </c>
      <c r="Z31" s="16">
        <v>7422.7</v>
      </c>
      <c r="AA31" s="20">
        <v>7154</v>
      </c>
      <c r="AB31" s="16">
        <v>7635.1</v>
      </c>
      <c r="AC31" s="16">
        <v>8285.7000000000007</v>
      </c>
      <c r="AD31" s="9" t="s">
        <v>97</v>
      </c>
    </row>
    <row r="32" spans="1:30" x14ac:dyDescent="0.25">
      <c r="A32" s="7" t="s">
        <v>57</v>
      </c>
      <c r="B32" s="17">
        <v>9142.7000000000007</v>
      </c>
      <c r="C32" s="17">
        <v>9288.7000000000007</v>
      </c>
      <c r="D32" s="17">
        <v>9734.6</v>
      </c>
      <c r="E32" s="17">
        <v>10442.4</v>
      </c>
      <c r="F32" s="21">
        <v>11462</v>
      </c>
      <c r="G32" s="21">
        <v>12630</v>
      </c>
      <c r="H32" s="21">
        <v>12930</v>
      </c>
      <c r="I32" s="21">
        <v>12934</v>
      </c>
      <c r="J32" s="21">
        <v>12740</v>
      </c>
      <c r="K32" s="21">
        <v>13082</v>
      </c>
      <c r="L32" s="21">
        <v>13572</v>
      </c>
      <c r="M32" s="21">
        <v>14205</v>
      </c>
      <c r="N32" s="21">
        <v>15028</v>
      </c>
      <c r="O32" s="21">
        <v>15275</v>
      </c>
      <c r="P32" s="21">
        <v>13868</v>
      </c>
      <c r="Q32" s="21">
        <v>13623</v>
      </c>
      <c r="R32" s="21">
        <v>14102</v>
      </c>
      <c r="S32" s="21">
        <v>14361</v>
      </c>
      <c r="T32" s="21">
        <v>13933</v>
      </c>
      <c r="U32" s="21">
        <v>13814</v>
      </c>
      <c r="V32" s="21">
        <v>13911</v>
      </c>
      <c r="W32" s="21">
        <v>13888</v>
      </c>
      <c r="X32" s="21">
        <v>13999</v>
      </c>
      <c r="Y32" s="21">
        <v>14514</v>
      </c>
      <c r="Z32" s="21">
        <v>14816</v>
      </c>
      <c r="AA32" s="21">
        <v>14690</v>
      </c>
      <c r="AB32" s="21">
        <v>15495</v>
      </c>
      <c r="AC32" s="21">
        <v>16389</v>
      </c>
      <c r="AD32" s="10" t="s">
        <v>97</v>
      </c>
    </row>
    <row r="33" spans="1:30" x14ac:dyDescent="0.25">
      <c r="A33" s="7" t="s">
        <v>58</v>
      </c>
      <c r="B33" s="16">
        <v>15206.2</v>
      </c>
      <c r="C33" s="20">
        <v>17840</v>
      </c>
      <c r="D33" s="16">
        <v>18404.2</v>
      </c>
      <c r="E33" s="16">
        <v>19040.8</v>
      </c>
      <c r="F33" s="16">
        <v>19917.900000000001</v>
      </c>
      <c r="G33" s="16">
        <v>22001.8</v>
      </c>
      <c r="H33" s="16">
        <v>21030.1</v>
      </c>
      <c r="I33" s="16">
        <v>21415.3</v>
      </c>
      <c r="J33" s="16">
        <v>21063.9</v>
      </c>
      <c r="K33" s="16">
        <v>21243.1</v>
      </c>
      <c r="L33" s="16">
        <v>21172.5</v>
      </c>
      <c r="M33" s="16">
        <v>21983.5</v>
      </c>
      <c r="N33" s="16">
        <v>23180.5</v>
      </c>
      <c r="O33" s="16">
        <v>23246.6</v>
      </c>
      <c r="P33" s="16">
        <v>19365.5</v>
      </c>
      <c r="Q33" s="16">
        <v>21573.9</v>
      </c>
      <c r="R33" s="16">
        <v>23880.5</v>
      </c>
      <c r="S33" s="16">
        <v>25046.9</v>
      </c>
      <c r="T33" s="16">
        <v>24988.7</v>
      </c>
      <c r="U33" s="16">
        <v>24098.3</v>
      </c>
      <c r="V33" s="16">
        <v>23676.2</v>
      </c>
      <c r="W33" s="16">
        <v>23917.9</v>
      </c>
      <c r="X33" s="20">
        <v>24566</v>
      </c>
      <c r="Y33" s="16">
        <v>24044.5</v>
      </c>
      <c r="Z33" s="16">
        <v>23904.2</v>
      </c>
      <c r="AA33" s="16">
        <v>23875.7</v>
      </c>
      <c r="AB33" s="16">
        <v>26306.6</v>
      </c>
      <c r="AC33" s="20">
        <v>26383</v>
      </c>
      <c r="AD33" s="9" t="s">
        <v>97</v>
      </c>
    </row>
    <row r="34" spans="1:30" x14ac:dyDescent="0.25">
      <c r="A34" s="7" t="s">
        <v>60</v>
      </c>
      <c r="B34" s="16">
        <v>86070.1</v>
      </c>
      <c r="C34" s="16">
        <v>91452.4</v>
      </c>
      <c r="D34" s="16">
        <v>116627.2</v>
      </c>
      <c r="E34" s="16">
        <v>120717.6</v>
      </c>
      <c r="F34" s="16">
        <v>127493.4</v>
      </c>
      <c r="G34" s="16">
        <v>141806.1</v>
      </c>
      <c r="H34" s="16">
        <v>138795.9</v>
      </c>
      <c r="I34" s="16">
        <v>135391.1</v>
      </c>
      <c r="J34" s="16">
        <v>121773.4</v>
      </c>
      <c r="K34" s="16">
        <v>121775.3</v>
      </c>
      <c r="L34" s="16">
        <v>120590.8</v>
      </c>
      <c r="M34" s="16">
        <v>122580.8</v>
      </c>
      <c r="N34" s="16">
        <v>123979.3</v>
      </c>
      <c r="O34" s="16">
        <v>110776.4</v>
      </c>
      <c r="P34" s="16">
        <v>92842.4</v>
      </c>
      <c r="Q34" s="16">
        <v>99100.1</v>
      </c>
      <c r="R34" s="20">
        <v>101052</v>
      </c>
      <c r="S34" s="16">
        <v>108288.6</v>
      </c>
      <c r="T34" s="16">
        <v>111057.9</v>
      </c>
      <c r="U34" s="16">
        <v>118909.1</v>
      </c>
      <c r="V34" s="16">
        <v>132642.20000000001</v>
      </c>
      <c r="W34" s="16">
        <v>119457.5</v>
      </c>
      <c r="X34" s="16">
        <v>114852.8</v>
      </c>
      <c r="Y34" s="16">
        <v>118045.5</v>
      </c>
      <c r="Z34" s="16">
        <v>123379.7</v>
      </c>
      <c r="AA34" s="9" t="s">
        <v>97</v>
      </c>
      <c r="AB34" s="9" t="s">
        <v>97</v>
      </c>
      <c r="AC34" s="9" t="s">
        <v>97</v>
      </c>
      <c r="AD34" s="9" t="s">
        <v>97</v>
      </c>
    </row>
    <row r="36" spans="1:30" x14ac:dyDescent="0.25">
      <c r="A36" s="1" t="s">
        <v>98</v>
      </c>
    </row>
    <row r="37" spans="1:30" x14ac:dyDescent="0.25">
      <c r="A37" s="1" t="s">
        <v>97</v>
      </c>
      <c r="B37" s="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Sommaire</vt:lpstr>
      <vt:lpstr>Structure</vt:lpstr>
      <vt:lpstr>VA volume</vt:lpstr>
      <vt:lpstr>VA valeur</vt:lpstr>
      <vt:lpstr>indice des volume</vt:lpstr>
      <vt:lpstr>indice des prix</vt:lpstr>
      <vt:lpstr>indice des prix (2)</vt:lpstr>
      <vt:lpstr>rénumération</vt:lpstr>
      <vt:lpstr>salaires</vt:lpstr>
      <vt:lpstr>charges sociales</vt:lpstr>
      <vt:lpstr>heures travaillées</vt:lpstr>
      <vt:lpstr>productivité</vt:lpstr>
      <vt:lpstr>indice productivité</vt:lpstr>
      <vt:lpstr>cout salarial</vt:lpstr>
      <vt:lpstr>cout salarial unitaire</vt:lpstr>
      <vt:lpstr>graphique publié</vt:lpstr>
      <vt:lpstr>%charges sociale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2024-02-16T10:47:44Z</dcterms:created>
  <dcterms:modified xsi:type="dcterms:W3CDTF">2025-11-12T21:25:42Z</dcterms:modified>
</cp:coreProperties>
</file>